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3\Documents\Projects\state-eps-data-repository\LA\fuels\FoPTaFbIC\"/>
    </mc:Choice>
  </mc:AlternateContent>
  <xr:revisionPtr revIDLastSave="0" documentId="13_ncr:1_{66286696-B9B2-4D5F-9347-CDE5C61D6B5D}" xr6:coauthVersionLast="36" xr6:coauthVersionMax="36" xr10:uidLastSave="{00000000-0000-0000-0000-000000000000}"/>
  <bookViews>
    <workbookView xWindow="20130" yWindow="510" windowWidth="28760" windowHeight="18330" activeTab="1" xr2:uid="{00000000-000D-0000-FFFF-FFFF00000000}"/>
  </bookViews>
  <sheets>
    <sheet name="About" sheetId="1" r:id="rId1"/>
    <sheet name="Calculations" sheetId="2" r:id="rId2"/>
    <sheet name="Biomass SEDS" sheetId="3" r:id="rId3"/>
    <sheet name="AEO T2 High Oil &amp; Gas Case" sheetId="4" r:id="rId4"/>
    <sheet name="AEO T3 High Oil &amp; Gas Case" sheetId="5" r:id="rId5"/>
    <sheet name="AEO T6 High Oil &amp; Gas Case" sheetId="6" r:id="rId6"/>
    <sheet name="AEO T17 High Oil &amp; Gas Case" sheetId="7" r:id="rId7"/>
    <sheet name="FoPTaFbIC" sheetId="8" r:id="rId8"/>
  </sheets>
  <calcPr calcId="191029"/>
</workbook>
</file>

<file path=xl/calcChain.xml><?xml version="1.0" encoding="utf-8"?>
<calcChain xmlns="http://schemas.openxmlformats.org/spreadsheetml/2006/main">
  <c r="C7" i="2" l="1"/>
  <c r="C4" i="2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J2" i="8"/>
  <c r="I2" i="8"/>
  <c r="H2" i="8"/>
  <c r="G2" i="8"/>
  <c r="F2" i="8"/>
  <c r="D2" i="8"/>
  <c r="C2" i="8"/>
  <c r="S56" i="3"/>
  <c r="R56" i="3"/>
  <c r="R55" i="3"/>
  <c r="S55" i="3" s="1"/>
  <c r="R54" i="3"/>
  <c r="S54" i="3" s="1"/>
  <c r="S53" i="3"/>
  <c r="R53" i="3"/>
  <c r="S52" i="3"/>
  <c r="R52" i="3"/>
  <c r="R51" i="3"/>
  <c r="S51" i="3" s="1"/>
  <c r="R50" i="3"/>
  <c r="S50" i="3" s="1"/>
  <c r="S49" i="3"/>
  <c r="R49" i="3"/>
  <c r="S48" i="3"/>
  <c r="R48" i="3"/>
  <c r="R47" i="3"/>
  <c r="S47" i="3" s="1"/>
  <c r="R46" i="3"/>
  <c r="S46" i="3" s="1"/>
  <c r="S45" i="3"/>
  <c r="R45" i="3"/>
  <c r="S44" i="3"/>
  <c r="R44" i="3"/>
  <c r="R43" i="3"/>
  <c r="S43" i="3" s="1"/>
  <c r="R42" i="3"/>
  <c r="S42" i="3" s="1"/>
  <c r="S41" i="3"/>
  <c r="R41" i="3"/>
  <c r="S40" i="3"/>
  <c r="R40" i="3"/>
  <c r="R39" i="3"/>
  <c r="S39" i="3" s="1"/>
  <c r="R38" i="3"/>
  <c r="S38" i="3" s="1"/>
  <c r="S37" i="3"/>
  <c r="R37" i="3"/>
  <c r="S36" i="3"/>
  <c r="R36" i="3"/>
  <c r="R35" i="3"/>
  <c r="S35" i="3" s="1"/>
  <c r="R34" i="3"/>
  <c r="S34" i="3" s="1"/>
  <c r="S33" i="3"/>
  <c r="R33" i="3"/>
  <c r="S32" i="3"/>
  <c r="R32" i="3"/>
  <c r="R31" i="3"/>
  <c r="S31" i="3" s="1"/>
  <c r="R30" i="3"/>
  <c r="S30" i="3" s="1"/>
  <c r="S29" i="3"/>
  <c r="R29" i="3"/>
  <c r="S28" i="3"/>
  <c r="R28" i="3"/>
  <c r="R27" i="3"/>
  <c r="S27" i="3" s="1"/>
  <c r="R26" i="3"/>
  <c r="S26" i="3" s="1"/>
  <c r="S25" i="3"/>
  <c r="R25" i="3"/>
  <c r="S24" i="3"/>
  <c r="R24" i="3"/>
  <c r="R23" i="3"/>
  <c r="S23" i="3" s="1"/>
  <c r="R22" i="3"/>
  <c r="S22" i="3" s="1"/>
  <c r="S21" i="3"/>
  <c r="R21" i="3"/>
  <c r="S20" i="3"/>
  <c r="R20" i="3"/>
  <c r="R19" i="3"/>
  <c r="S19" i="3" s="1"/>
  <c r="R18" i="3"/>
  <c r="S18" i="3" s="1"/>
  <c r="S17" i="3"/>
  <c r="R17" i="3"/>
  <c r="S16" i="3"/>
  <c r="R16" i="3"/>
  <c r="R15" i="3"/>
  <c r="S15" i="3" s="1"/>
  <c r="R14" i="3"/>
  <c r="S14" i="3" s="1"/>
  <c r="S13" i="3"/>
  <c r="R13" i="3"/>
  <c r="S12" i="3"/>
  <c r="R12" i="3"/>
  <c r="R11" i="3"/>
  <c r="S11" i="3" s="1"/>
  <c r="R10" i="3"/>
  <c r="S10" i="3" s="1"/>
  <c r="S9" i="3"/>
  <c r="R9" i="3"/>
  <c r="S8" i="3"/>
  <c r="R8" i="3"/>
  <c r="R7" i="3"/>
  <c r="S7" i="3" s="1"/>
  <c r="R6" i="3"/>
  <c r="S6" i="3" s="1"/>
  <c r="C42" i="2"/>
  <c r="C41" i="2"/>
  <c r="D39" i="2"/>
  <c r="E21" i="2" s="1"/>
  <c r="C34" i="2"/>
  <c r="C33" i="2"/>
  <c r="C32" i="2"/>
  <c r="C26" i="2" s="1"/>
  <c r="C31" i="2"/>
  <c r="E26" i="2"/>
  <c r="C21" i="2"/>
  <c r="C23" i="2" s="1"/>
  <c r="E2" i="8" s="1"/>
  <c r="C17" i="2"/>
  <c r="C16" i="2"/>
  <c r="C18" i="2" s="1"/>
  <c r="C8" i="2" s="1"/>
  <c r="K2" i="8" s="1"/>
  <c r="F26" i="2" l="1"/>
  <c r="G28" i="2" s="1"/>
  <c r="C28" i="2"/>
  <c r="B2" i="8" s="1"/>
  <c r="F21" i="2"/>
  <c r="G23" i="2" s="1"/>
</calcChain>
</file>

<file path=xl/sharedStrings.xml><?xml version="1.0" encoding="utf-8"?>
<sst xmlns="http://schemas.openxmlformats.org/spreadsheetml/2006/main" count="1491" uniqueCount="857">
  <si>
    <t>FoPTaFbIC Fractions of Products That are Fuels by ISIC Code</t>
  </si>
  <si>
    <t>Iowa</t>
  </si>
  <si>
    <t>Sources:</t>
  </si>
  <si>
    <t>Energy Information Administration</t>
  </si>
  <si>
    <t>Annual Energy Outlook 2021, High oil and gas</t>
  </si>
  <si>
    <t>https://www.eia.gov/outlooks/aeo/tables_side.php</t>
  </si>
  <si>
    <t>Table numbers specified on "Calculations" tab</t>
  </si>
  <si>
    <t>Also relies on data from io-model/BObIC and fuels/BFPaT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</si>
  <si>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</si>
  <si>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</si>
  <si>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</si>
  <si>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</si>
  <si>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</si>
  <si>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</si>
  <si>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</si>
  <si>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Energy carriers such as electricity and heat are considered fuels in this variable.</t>
  </si>
  <si>
    <t>Fuel</t>
  </si>
  <si>
    <t>Producer ISIC Code</t>
  </si>
  <si>
    <t>ISIC Meaning</t>
  </si>
  <si>
    <t>electricity</t>
  </si>
  <si>
    <t>ISIC 351</t>
  </si>
  <si>
    <t>Electricity generation and distribution</t>
  </si>
  <si>
    <t>hard coal</t>
  </si>
  <si>
    <t>ISIC 05</t>
  </si>
  <si>
    <t>Coal mining</t>
  </si>
  <si>
    <t>natural gas</t>
  </si>
  <si>
    <t>ISIC 352T353</t>
  </si>
  <si>
    <t>Energy pipelines and gas processing</t>
  </si>
  <si>
    <t>nuclear</t>
  </si>
  <si>
    <t>ISIC 07T08</t>
  </si>
  <si>
    <t>Mining and quarrying of uranium and non-energy-producing products</t>
  </si>
  <si>
    <t>hydro</t>
  </si>
  <si>
    <t>wind</t>
  </si>
  <si>
    <t>solar</t>
  </si>
  <si>
    <t>biomass</t>
  </si>
  <si>
    <t>ISIC 01T03</t>
  </si>
  <si>
    <t>Agriculture, forestry and fishing</t>
  </si>
  <si>
    <t>petroleum gasoline</t>
  </si>
  <si>
    <t>ISIC 19</t>
  </si>
  <si>
    <t>Refining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</si>
  <si>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</si>
  <si>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</si>
  <si>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</si>
  <si>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</si>
  <si>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</si>
  <si>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</si>
  <si>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</si>
  <si>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</si>
  <si>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ISIC 06</t>
  </si>
  <si>
    <t>Oil and gas extraction</t>
  </si>
  <si>
    <t>heavy or residual fuel oil</t>
  </si>
  <si>
    <t>LPG propane or butane</t>
  </si>
  <si>
    <t>municipal solid waste</t>
  </si>
  <si>
    <t>hydrogen</t>
  </si>
  <si>
    <t>Fuel-Producing ISIC Codes</t>
  </si>
  <si>
    <t>ISIC Code</t>
  </si>
  <si>
    <t>ISIC Code Meaning</t>
  </si>
  <si>
    <t>Fuel Fraction of Production</t>
  </si>
  <si>
    <t>We assume 100% of products are fuels</t>
  </si>
  <si>
    <t>We assume 100% of products are fuels (refined products are from ISIC 19, not from ISIC 06)</t>
  </si>
  <si>
    <t>Data Sources</t>
  </si>
  <si>
    <t>Non-Fuel Share of Industrial Refinery Product Use</t>
  </si>
  <si>
    <t>AEO T6</t>
  </si>
  <si>
    <t>Industrial Share of Refinery Product Use</t>
  </si>
  <si>
    <t>AEO T2</t>
  </si>
  <si>
    <t>Fuel Share of ISIC 19 products</t>
  </si>
  <si>
    <t>Keep national values across states</t>
  </si>
  <si>
    <t>% of national capacity</t>
  </si>
  <si>
    <t>State-level uranium reserve</t>
  </si>
  <si>
    <t>State-level ISIC07T08 total revenue</t>
  </si>
  <si>
    <t>Uranium revenue</t>
  </si>
  <si>
    <t>AEO T2, AEO T3</t>
  </si>
  <si>
    <t>ISIC 07T08 total revenue</t>
  </si>
  <si>
    <t>see io-model/BObIC</t>
  </si>
  <si>
    <t>Fuel share of ISIC 07T08 products</t>
  </si>
  <si>
    <t>Fuel share of ISIC 07T08 products in state</t>
  </si>
  <si>
    <t>Biomass Production % of national</t>
  </si>
  <si>
    <t>State-level biomass reserve</t>
  </si>
  <si>
    <t>Biomass revenue ($)</t>
  </si>
  <si>
    <t>see small table below</t>
  </si>
  <si>
    <t>ISIC 01T03 total revenue</t>
  </si>
  <si>
    <t>Fuel share of ISIC 01T03 products</t>
  </si>
  <si>
    <t>Biomass-Purchasing Sector</t>
  </si>
  <si>
    <t>Price for That Sector ($/BTU)</t>
  </si>
  <si>
    <t>Quantity Purchased (quadrillion BTU)</t>
  </si>
  <si>
    <t>Electricity</t>
  </si>
  <si>
    <t>Residential Bldg</t>
  </si>
  <si>
    <t>Comm Bldg</t>
  </si>
  <si>
    <t>Industry</t>
  </si>
  <si>
    <t>see fuels/BFPaT</t>
  </si>
  <si>
    <t>AEO T17</t>
  </si>
  <si>
    <t>Uranium</t>
  </si>
  <si>
    <t>State</t>
  </si>
  <si>
    <t>Capacity (short tons of ore per day)</t>
  </si>
  <si>
    <t>Data Source</t>
  </si>
  <si>
    <t>Utah</t>
  </si>
  <si>
    <t>https://www.eia.gov/uranium/production/annual/umills.php</t>
  </si>
  <si>
    <t>Wyoming</t>
  </si>
  <si>
    <t xml:space="preserve">Table P2.  Primary Energy Production Estimates in Trillion Btu, 2018 </t>
  </si>
  <si>
    <t>Source: https://www.eia.gov/state/seds/seds-data-complete.php#Production</t>
  </si>
  <si>
    <t>Fossil Fuels</t>
  </si>
  <si>
    <t>Nuclear Electric Power</t>
  </si>
  <si>
    <t>Renewable Energy</t>
  </si>
  <si>
    <t xml:space="preserve">Total   </t>
  </si>
  <si>
    <t>Coal a</t>
  </si>
  <si>
    <t>Natural 
Gas b</t>
  </si>
  <si>
    <t>Crude Oil c</t>
  </si>
  <si>
    <t>Biofuels d</t>
  </si>
  <si>
    <t>Wood and Waste e</t>
  </si>
  <si>
    <t>Other f</t>
  </si>
  <si>
    <t>Trillion Btu</t>
  </si>
  <si>
    <t>Total Biomass</t>
  </si>
  <si>
    <t>Alabama</t>
  </si>
  <si>
    <t>Alaska</t>
  </si>
  <si>
    <t>(s)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</si>
  <si>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</si>
  <si>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</si>
  <si>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</si>
  <si>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</si>
  <si>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</si>
  <si>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</si>
  <si>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</si>
  <si>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</si>
  <si>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</si>
  <si>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</si>
  <si>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</si>
  <si>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</si>
  <si>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</si>
  <si>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</si>
  <si>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</si>
  <si>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</si>
  <si>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</si>
  <si>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</si>
  <si>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</si>
  <si>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</si>
  <si>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</si>
  <si>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</si>
  <si>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</si>
  <si>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</si>
  <si>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</si>
  <si>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</si>
  <si>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</si>
  <si>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</si>
  <si>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</si>
  <si>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</si>
  <si>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</si>
  <si>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</si>
  <si>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</si>
  <si>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</si>
  <si>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</si>
  <si>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</si>
  <si>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</si>
  <si>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</si>
  <si>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</si>
  <si>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</si>
  <si>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</si>
  <si>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</si>
  <si>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</si>
  <si>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</si>
  <si>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</si>
  <si>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Wisconsin</t>
  </si>
  <si>
    <t>Federal Offshore - Gulf of Mexico</t>
  </si>
  <si>
    <t>—</t>
  </si>
  <si>
    <t>Federal Offshore - Pacific</t>
  </si>
  <si>
    <t>(g)</t>
  </si>
  <si>
    <t>United States</t>
  </si>
  <si>
    <t>a  Includes refuse recovery.</t>
  </si>
  <si>
    <t xml:space="preserve">f  Consumption of noncombustible renewable energy, including </t>
  </si>
  <si>
    <t>b  Marketed production.</t>
  </si>
  <si>
    <t>hydroelectric power as well as geothernal, solar, and wind energy.</t>
  </si>
  <si>
    <t>c  Includes lease condensate.</t>
  </si>
  <si>
    <t>g  Production of federal offshore natural gas along the Pacific</t>
  </si>
  <si>
    <t>d  Biomass inputs (feedstock) to the production of biofuels.</t>
  </si>
  <si>
    <t>coast is included in California.</t>
  </si>
  <si>
    <t>e  Wood energy production and biomass waste energy consumption.</t>
  </si>
  <si>
    <t>— = Not applicable.  (s) = Less than 0.05 trillion Btu.</t>
  </si>
  <si>
    <t>Note: Totals may not equal sum of components due to independent rounding.</t>
  </si>
  <si>
    <t>Sources: Data sources, estimation procedures, and assumptions are described in the documentation at</t>
  </si>
  <si>
    <t>http://www.eia.gov/state/seds/seds-technical-notes-complete.php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</si>
  <si>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</si>
  <si>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</si>
  <si>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</si>
  <si>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</si>
  <si>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</si>
  <si>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</si>
  <si>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</si>
  <si>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</si>
  <si>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</si>
  <si>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</si>
  <si>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QUA000</t>
  </si>
  <si>
    <t>2. Energy Consumption by Sector and Source</t>
  </si>
  <si>
    <t>Compound</t>
  </si>
  <si>
    <t>(quadrillion Btu, unless otherwise noted)</t>
  </si>
  <si>
    <t xml:space="preserve"> Growth </t>
  </si>
  <si>
    <t xml:space="preserve">2020-2050 </t>
  </si>
  <si>
    <t xml:space="preserve"> Sector and Source</t>
  </si>
  <si>
    <t>(percent)</t>
  </si>
  <si>
    <t xml:space="preserve"> Residential</t>
  </si>
  <si>
    <t>QUA000:ca_LiquefiedPetr</t>
  </si>
  <si>
    <t xml:space="preserve">   Propane</t>
  </si>
  <si>
    <t>QUA000:ca_DistillateFue</t>
  </si>
  <si>
    <t xml:space="preserve">   Distillate Fuel Oil 1/</t>
  </si>
  <si>
    <t>QUA000:ca_PetroleumSubt</t>
  </si>
  <si>
    <t xml:space="preserve">     Petroleum and Other Liquids Subtotal</t>
  </si>
  <si>
    <t>QUA000:ca_NaturalGas</t>
  </si>
  <si>
    <t xml:space="preserve">   Natural Gas</t>
  </si>
  <si>
    <t>QUA000:ca_RenewableEner</t>
  </si>
  <si>
    <t xml:space="preserve">   Renewable Energy 2/</t>
  </si>
  <si>
    <t>QUA000:ca_Electricity</t>
  </si>
  <si>
    <t xml:space="preserve">   Purchased Electricity</t>
  </si>
  <si>
    <t>QUA000:ca_DeliveredEner</t>
  </si>
  <si>
    <t xml:space="preserve">     Delivered Energy</t>
  </si>
  <si>
    <t>QUA000:ca_ElectricityRe</t>
  </si>
  <si>
    <t xml:space="preserve">   Electricity Related Losses</t>
  </si>
  <si>
    <t>QUA000:ca_Total</t>
  </si>
  <si>
    <t xml:space="preserve">     Total</t>
  </si>
  <si>
    <t xml:space="preserve"> Commercial</t>
  </si>
  <si>
    <t>QUA000:da_LiquefiedPetr</t>
  </si>
  <si>
    <t>QUA000:da_MotorGasoline</t>
  </si>
  <si>
    <t xml:space="preserve">   Motor Gasoline 3/</t>
  </si>
  <si>
    <t>QUA000:da_Kerosene</t>
  </si>
  <si>
    <t xml:space="preserve">   Kerosene</t>
  </si>
  <si>
    <t>QUA000:da_DistillateFue</t>
  </si>
  <si>
    <t xml:space="preserve">   Distillate Fuel Oil</t>
  </si>
  <si>
    <t>QUA000:da_ResidualFuel</t>
  </si>
  <si>
    <t xml:space="preserve">   Residual Fuel Oil</t>
  </si>
  <si>
    <t>QUA000:da_PetroleumSubt</t>
  </si>
  <si>
    <t>QUA000:da_NaturalGas</t>
  </si>
  <si>
    <t>QUA000:da_Coal</t>
  </si>
  <si>
    <t xml:space="preserve">   Coal</t>
  </si>
  <si>
    <t>QUA000:da_RenewableEner</t>
  </si>
  <si>
    <t xml:space="preserve">   Renewable Energy 4/</t>
  </si>
  <si>
    <t>QUA000:da_Electricity</t>
  </si>
  <si>
    <t>QUA000:da_DeliveredEner</t>
  </si>
  <si>
    <t>QUA000:da_ElectricityRe</t>
  </si>
  <si>
    <t>QUA000:da_Total</t>
  </si>
  <si>
    <t xml:space="preserve"> Industrial 5/</t>
  </si>
  <si>
    <t>QUA000:ea_LiquefiedPetr</t>
  </si>
  <si>
    <t xml:space="preserve">   Liquefied Petroleum Gases and Other 6/</t>
  </si>
  <si>
    <t>QUA000:ea_MotorGasoline</t>
  </si>
  <si>
    <t>QUA000:ea_DistillateFue</t>
  </si>
  <si>
    <t>QUA000:ea_ResidualFuel</t>
  </si>
  <si>
    <t>QUA000:ea_Petrochemical</t>
  </si>
  <si>
    <t xml:space="preserve">   Petrochemical Feedstocks</t>
  </si>
  <si>
    <t>QUA000:ea_OtherPetroleu</t>
  </si>
  <si>
    <t xml:space="preserve">   Other Petroleum 7/</t>
  </si>
  <si>
    <t>QUA000:ea_PetroleumSubt</t>
  </si>
  <si>
    <t>QUA000:ea_NaturalGas</t>
  </si>
  <si>
    <t>QUA000:ea_NGastoLiquids</t>
  </si>
  <si>
    <t xml:space="preserve">   Natural-Gas-to-Liquids Heat and Power</t>
  </si>
  <si>
    <t>- -</t>
  </si>
  <si>
    <t>QUA000:ea_LeaseandPlant</t>
  </si>
  <si>
    <t xml:space="preserve">   Lease and Plant Fuel 8/</t>
  </si>
  <si>
    <t>QUA000:ea_liquefactexp</t>
  </si>
  <si>
    <t xml:space="preserve">   Natural Gas to Liquefy Gas for Export 9/</t>
  </si>
  <si>
    <t>QUA000:ea_NaturalGasSub</t>
  </si>
  <si>
    <t xml:space="preserve">     Natural Gas Subtotal</t>
  </si>
  <si>
    <t>QUA000:ea_Metallurgical</t>
  </si>
  <si>
    <t xml:space="preserve">   Metallurgical Coal</t>
  </si>
  <si>
    <t>QUA000:ea_SteamCoal</t>
  </si>
  <si>
    <t xml:space="preserve">   Other Industrial Coal</t>
  </si>
  <si>
    <t>QUA000:ea_CoaltoLiquids</t>
  </si>
  <si>
    <t xml:space="preserve">   Coal-to-Liquids Heat and Power</t>
  </si>
  <si>
    <t>QUA000:ea_NetCoalCokeIm</t>
  </si>
  <si>
    <t xml:space="preserve">   Net Coal Coke Imports</t>
  </si>
  <si>
    <t>QUA000:ea_CoalSubtotal</t>
  </si>
  <si>
    <t xml:space="preserve">     Coal Subtotal</t>
  </si>
  <si>
    <t>QUA000:ea_BiofuelsHeat</t>
  </si>
  <si>
    <t xml:space="preserve">   Biofuels Heat and Coproducts</t>
  </si>
  <si>
    <t>QUA000:ea_RenewableEner</t>
  </si>
  <si>
    <t xml:space="preserve">   Renewable Energy 10/</t>
  </si>
  <si>
    <t>QUA000:ea_Electricity</t>
  </si>
  <si>
    <t>QUA000:ea_DeliveredEner</t>
  </si>
  <si>
    <t>QUA000:ea_ElectricityRe</t>
  </si>
  <si>
    <t>QUA000:ea_Total</t>
  </si>
  <si>
    <t xml:space="preserve"> Transportation</t>
  </si>
  <si>
    <t>QUA000:fa_LiquefiedPetr</t>
  </si>
  <si>
    <t>QUA000:fa_MotorGasoline</t>
  </si>
  <si>
    <t>QUA000:fa_RenewableEner</t>
  </si>
  <si>
    <t xml:space="preserve">      of which:  E85 11/</t>
  </si>
  <si>
    <t>QUA000:fa_JetFuel</t>
  </si>
  <si>
    <t xml:space="preserve">   Jet Fuel 12/</t>
  </si>
  <si>
    <t>QUA000:fa_DistillateFue</t>
  </si>
  <si>
    <t xml:space="preserve">   Distillate Fuel Oil 13/</t>
  </si>
  <si>
    <t>QUA000:fa_ResidualFuel</t>
  </si>
  <si>
    <t>QUA000:fa_OtherPetroleu</t>
  </si>
  <si>
    <t xml:space="preserve">   Other Petroleum 14/</t>
  </si>
  <si>
    <t>QUA000:fa_PetroleumSubt</t>
  </si>
  <si>
    <t>QUA000:fa_PipelineFuelN</t>
  </si>
  <si>
    <t xml:space="preserve">   Pipeline and Distribution Fuel Natural Gas</t>
  </si>
  <si>
    <t>QUA000:fa_CompressedNat</t>
  </si>
  <si>
    <t xml:space="preserve">   Compressed / Liquefied Natural Gas</t>
  </si>
  <si>
    <t>QUA000:fa_LiquidHydroge</t>
  </si>
  <si>
    <t xml:space="preserve">   Hydrogen</t>
  </si>
  <si>
    <t>QUA000:fa_Electricity</t>
  </si>
  <si>
    <t>QUA000:fa_DeliveredEner</t>
  </si>
  <si>
    <t>QUA000:fa_ElectricityRe</t>
  </si>
  <si>
    <t>QUA000:fa_Total</t>
  </si>
  <si>
    <t xml:space="preserve"> Unspecified Sector 15/</t>
  </si>
  <si>
    <t>QUA000:un_Total</t>
  </si>
  <si>
    <t xml:space="preserve"> Delivered Energy Consumption, All Sectors</t>
  </si>
  <si>
    <t>QUA000:ga_LiquefiedPetr</t>
  </si>
  <si>
    <t>QUA000:ga_MotorGasoline</t>
  </si>
  <si>
    <t>QUA000:ga_E85</t>
  </si>
  <si>
    <t>QUA000:ga_JetFuel</t>
  </si>
  <si>
    <t>QUA000:ga_Kerosene</t>
  </si>
  <si>
    <t xml:space="preserve">   Kerosene 16/</t>
  </si>
  <si>
    <t>QUA000:ga_DistillateFue</t>
  </si>
  <si>
    <t>QUA000:ga_ResidualFuel</t>
  </si>
  <si>
    <t>QUA000:ga_Petrochemical</t>
  </si>
  <si>
    <t>QUA000:ga_OtherPetroleu</t>
  </si>
  <si>
    <t xml:space="preserve">   Other Petroleum 17/</t>
  </si>
  <si>
    <t>QUA000:ga_PetroleumSubt</t>
  </si>
  <si>
    <t>QUA000:ga_NaturalGas</t>
  </si>
  <si>
    <t>QUA000:ga_NGastoLiquids</t>
  </si>
  <si>
    <t>QUA000:ga_LeaseandPlant</t>
  </si>
  <si>
    <t>QUA000:qa_liquefactexp</t>
  </si>
  <si>
    <t>QUA000:ga_PipelineNatur</t>
  </si>
  <si>
    <t>QUA000:ga_NaturalGasSub</t>
  </si>
  <si>
    <t>QUA000:ga_Metallurgical</t>
  </si>
  <si>
    <t>QUA000:ga_SteamCoal</t>
  </si>
  <si>
    <t xml:space="preserve">   Other Coal</t>
  </si>
  <si>
    <t>QUA000:ga_CoaltoLiquids</t>
  </si>
  <si>
    <t>QUA000:ga_NetCoalCokeIm</t>
  </si>
  <si>
    <t>QUA000:ga_CoalSubtotal</t>
  </si>
  <si>
    <t>QUA000:ga_BiofuelsHeat</t>
  </si>
  <si>
    <t>QUA000:ga_RenewableEner</t>
  </si>
  <si>
    <t xml:space="preserve">   Renewable Energy 18/</t>
  </si>
  <si>
    <t>QUA000:ga_LiquidHydroge</t>
  </si>
  <si>
    <t>QUA000:ga_Electricity</t>
  </si>
  <si>
    <t>QUA000:ga_DeliveredEner</t>
  </si>
  <si>
    <t>QUA000:ga_ElectricityRe</t>
  </si>
  <si>
    <t>QUA000:ga_Total</t>
  </si>
  <si>
    <t xml:space="preserve"> Electric Power 19/</t>
  </si>
  <si>
    <t>QUA000:ha_DistillateFue</t>
  </si>
  <si>
    <t>QUA000:ha_ResidualFuel</t>
  </si>
  <si>
    <t>QUA000:ha_PetroleumSubt</t>
  </si>
  <si>
    <t>QUA000:ha_NaturalGas</t>
  </si>
  <si>
    <t>QUA000:ha_SteamCoal</t>
  </si>
  <si>
    <t xml:space="preserve">   Steam Coal</t>
  </si>
  <si>
    <t>QUA000:ha_NuclearPower</t>
  </si>
  <si>
    <t xml:space="preserve">   Nuclear / Uranium 20/</t>
  </si>
  <si>
    <t>QUA000:ha_RenewableEner</t>
  </si>
  <si>
    <t xml:space="preserve">   Renewable Energy 21/</t>
  </si>
  <si>
    <t>QUA000:ha_non-bio_mun</t>
  </si>
  <si>
    <t xml:space="preserve">   Non-biogenic Municipal Waste</t>
  </si>
  <si>
    <t>QUA000:ha_ElectricityIm</t>
  </si>
  <si>
    <t xml:space="preserve">   Electricity Imports</t>
  </si>
  <si>
    <t>QUA000:ha_Total</t>
  </si>
  <si>
    <t xml:space="preserve"> Total Energy Consumption</t>
  </si>
  <si>
    <t>QUA000:ia_LiquefiedPetr</t>
  </si>
  <si>
    <t>QUA000:ia_MotorGasoline</t>
  </si>
  <si>
    <t>QUA000:ia_E85</t>
  </si>
  <si>
    <t>QUA000:ia_JetFuel</t>
  </si>
  <si>
    <t>QUA000:ia_Kerosene</t>
  </si>
  <si>
    <t>QUA000:ia_DistillateFue</t>
  </si>
  <si>
    <t>QUA000:ia_ResidualFuel</t>
  </si>
  <si>
    <t>QUA000:ia_Petrochemical</t>
  </si>
  <si>
    <t>QUA000:ia_OtherPetroleu</t>
  </si>
  <si>
    <t>QUA000:ia_PetroleumSubt</t>
  </si>
  <si>
    <t>QUA000:ia_NaturalGas</t>
  </si>
  <si>
    <t>QUA000:ia_NGastoLiquids</t>
  </si>
  <si>
    <t>QUA000:ia_LeaseandPlant</t>
  </si>
  <si>
    <t>QUA000:ia_liquefactexp</t>
  </si>
  <si>
    <t>QUA000:ia_PipelineNatur</t>
  </si>
  <si>
    <t>QUA000:ia_NaturalGasSub</t>
  </si>
  <si>
    <t>QUA000:ia_Metallurgical</t>
  </si>
  <si>
    <t>QUA000:ia_SteamCoal</t>
  </si>
  <si>
    <t>QUA000:ia_CoaltoLiquids</t>
  </si>
  <si>
    <t>QUA000:ia_NetCoalCokeIm</t>
  </si>
  <si>
    <t>QUA000:ia_CoalSubtotal</t>
  </si>
  <si>
    <t>QUA000:ia_NuclearPower</t>
  </si>
  <si>
    <t>QUA000:ia_BiofuelsHeat</t>
  </si>
  <si>
    <t>QUA000:ia_RenewableEner</t>
  </si>
  <si>
    <t xml:space="preserve">   Renewable Energy 22/</t>
  </si>
  <si>
    <t>QUA000:ia_LiquidHydroge</t>
  </si>
  <si>
    <t>QUA000:ia_non-bio_mun</t>
  </si>
  <si>
    <t>QUA000:ia_ElectricityIm</t>
  </si>
  <si>
    <t>QUA000:ia_Total</t>
  </si>
  <si>
    <t>Energy Use &amp; Related Statistics</t>
  </si>
  <si>
    <t>QUA000:ka_DeliveredEner</t>
  </si>
  <si>
    <t xml:space="preserve">  Delivered Energy Use</t>
  </si>
  <si>
    <t>QUA000:ka_TotalEnergyUs</t>
  </si>
  <si>
    <t xml:space="preserve">  Total Energy Use</t>
  </si>
  <si>
    <t>QUA000:ka_TotalEthanol</t>
  </si>
  <si>
    <t xml:space="preserve">  Ethanol Consumed in Motor Gasoline and E85</t>
  </si>
  <si>
    <t>QUA000:ka_Population(mi</t>
  </si>
  <si>
    <t xml:space="preserve">  Population (millions)</t>
  </si>
  <si>
    <t>QUA000:ka_USGDP(billion</t>
  </si>
  <si>
    <t xml:space="preserve">  Gross Domestic Product (billion 2012 dollars)</t>
  </si>
  <si>
    <t xml:space="preserve">  Carbon Dioxide Emissions (million metric</t>
  </si>
  <si>
    <t>QUA000:ka_tonscarbon_dd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</si>
  <si>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</si>
  <si>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</si>
  <si>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</si>
  <si>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</si>
  <si>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</si>
  <si>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</si>
  <si>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</si>
  <si>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</si>
  <si>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</si>
  <si>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</si>
  <si>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</si>
  <si>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</si>
  <si>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</si>
  <si>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</si>
  <si>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</si>
  <si>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</si>
  <si>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</si>
  <si>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</si>
  <si>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</si>
  <si>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</si>
  <si>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</si>
  <si>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</si>
  <si>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</si>
  <si>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</si>
  <si>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</si>
  <si>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</si>
  <si>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</si>
  <si>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</si>
  <si>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</si>
  <si>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</si>
  <si>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</si>
  <si>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</si>
  <si>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</si>
  <si>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</si>
  <si>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</si>
  <si>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</si>
  <si>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</si>
  <si>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</si>
  <si>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</si>
  <si>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PRC000</t>
  </si>
  <si>
    <t>3. Energy Prices by Sector and Source</t>
  </si>
  <si>
    <t>(2020 dollars per million Btu, unless otherwise noted)</t>
  </si>
  <si>
    <t>PRC000:ba_LiquefiedPetr</t>
  </si>
  <si>
    <t>PRC000:ba_DistillateFue</t>
  </si>
  <si>
    <t>PRC000:ba_NaturalGas</t>
  </si>
  <si>
    <t>PRC000:ba_Electricity</t>
  </si>
  <si>
    <t xml:space="preserve">   Electricity</t>
  </si>
  <si>
    <t>PRC000:ca_LiquefiedGas</t>
  </si>
  <si>
    <t>PRC000:ca_DistillateFue</t>
  </si>
  <si>
    <t>PRC000:ca_ResidualFuel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</si>
  <si>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</si>
  <si>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</si>
  <si>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</si>
  <si>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</si>
  <si>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</si>
  <si>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</si>
  <si>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</si>
  <si>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</si>
  <si>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</si>
  <si>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>PRC000:da_SteamCoal</t>
  </si>
  <si>
    <t>PRC000:da_CoaltoLiquids</t>
  </si>
  <si>
    <t xml:space="preserve">   Coal to Liquids</t>
  </si>
  <si>
    <t>--</t>
  </si>
  <si>
    <t>PRC000:da_Electricity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</si>
  <si>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</si>
  <si>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</si>
  <si>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</si>
  <si>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</si>
  <si>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</si>
  <si>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</si>
  <si>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</si>
  <si>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</si>
  <si>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</si>
  <si>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</si>
  <si>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</si>
  <si>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</si>
  <si>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</si>
  <si>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</si>
  <si>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</si>
  <si>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</si>
  <si>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</si>
  <si>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</si>
  <si>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</si>
  <si>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</si>
  <si>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</si>
  <si>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</si>
  <si>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</si>
  <si>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</si>
  <si>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</si>
  <si>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</si>
  <si>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</si>
  <si>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</si>
  <si>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</si>
  <si>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</si>
  <si>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>PRC000:ha_CoaltoLiquids</t>
  </si>
  <si>
    <t>PRC000:ha_Electricity</t>
  </si>
  <si>
    <t>Non-Renewable Energy Expenditures by Sector</t>
  </si>
  <si>
    <t>(billion 2020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</si>
  <si>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</si>
  <si>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</si>
  <si>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</si>
  <si>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</si>
  <si>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</si>
  <si>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</si>
  <si>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</si>
  <si>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</si>
  <si>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</si>
  <si>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</si>
  <si>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</si>
  <si>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</si>
  <si>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</si>
  <si>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</si>
  <si>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</si>
  <si>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</si>
  <si>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</si>
  <si>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</si>
  <si>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</si>
  <si>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</si>
  <si>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</si>
  <si>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</si>
  <si>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</si>
  <si>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</si>
  <si>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</si>
  <si>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</si>
  <si>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</si>
  <si>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</si>
  <si>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</si>
  <si>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</si>
  <si>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</si>
  <si>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</si>
  <si>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</si>
  <si>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</si>
  <si>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</si>
  <si>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</si>
  <si>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</si>
  <si>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</si>
  <si>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</si>
  <si>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</si>
  <si>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</si>
  <si>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</si>
  <si>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</si>
  <si>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</si>
  <si>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</si>
  <si>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</si>
  <si>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</si>
  <si>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</si>
  <si>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</si>
  <si>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</si>
  <si>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</si>
  <si>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</si>
  <si>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</si>
  <si>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</si>
  <si>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</si>
  <si>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</si>
  <si>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</si>
  <si>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</si>
  <si>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</si>
  <si>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</si>
  <si>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1/ Includes energy for combined heat and power plants that have a non-regulatory status, and small on-site generating systems.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</si>
  <si>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</si>
  <si>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</si>
  <si>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</si>
  <si>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</si>
  <si>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</si>
  <si>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</si>
  <si>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and estimated dispensing costs or charges.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</si>
  <si>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</si>
  <si>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</si>
  <si>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</si>
  <si>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</si>
  <si>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</si>
  <si>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</si>
  <si>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</si>
  <si>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</si>
  <si>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</si>
  <si>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</si>
  <si>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</si>
  <si>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</si>
  <si>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>Energy Prices</t>
  </si>
  <si>
    <t xml:space="preserve">  (2020 dollars per million Btu)</t>
  </si>
  <si>
    <t>IKI000:ca_LiquefiedPetr</t>
  </si>
  <si>
    <t>IKI000:ca_MotorGasoline</t>
  </si>
  <si>
    <t xml:space="preserve">   Motor Gasoline</t>
  </si>
  <si>
    <t>IKI000:ca_DistillateOil</t>
  </si>
  <si>
    <t>IKI000:ca_ResidualOil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</si>
  <si>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</si>
  <si>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</si>
  <si>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</si>
  <si>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</si>
  <si>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</si>
  <si>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</si>
  <si>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</si>
  <si>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>IKI000:ca_SteamCoal</t>
  </si>
  <si>
    <t>IKI000:ca_CoaltoLiquids</t>
  </si>
  <si>
    <t>IKI000:ca_Electricity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</si>
  <si>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</si>
  <si>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</si>
  <si>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</si>
  <si>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</si>
  <si>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</si>
  <si>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</si>
  <si>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</si>
  <si>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</si>
  <si>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</si>
  <si>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</si>
  <si>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</si>
  <si>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</si>
  <si>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</si>
  <si>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</si>
  <si>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</si>
  <si>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</si>
  <si>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</si>
  <si>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</si>
  <si>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</si>
  <si>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 xml:space="preserve">      Propylene</t>
  </si>
  <si>
    <t>IKI000:ia_MotorGasoline</t>
  </si>
  <si>
    <t>IKI000:ia_Distillate</t>
  </si>
  <si>
    <t>IKI000:ia_ResidualFuel</t>
  </si>
  <si>
    <t>IKI000:ia_Petrochemical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</si>
  <si>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</si>
  <si>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</si>
  <si>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</si>
  <si>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</si>
  <si>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</si>
  <si>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</si>
  <si>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</si>
  <si>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</si>
  <si>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</si>
  <si>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</si>
  <si>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</si>
  <si>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</si>
  <si>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</si>
  <si>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>IKI000:ia_Metallurgical</t>
  </si>
  <si>
    <t xml:space="preserve">   Metallurgical Coal and Coke 6/</t>
  </si>
  <si>
    <t>IKI000:ia_SteamCoal</t>
  </si>
  <si>
    <t>IKI000:ia_CoalSubtotal</t>
  </si>
  <si>
    <t>IKI000:ia_Renewables</t>
  </si>
  <si>
    <t xml:space="preserve">   Renewables 7/</t>
  </si>
  <si>
    <t>IKI000:ia_PurchasedElec</t>
  </si>
  <si>
    <t>IKI000:ia_DeliveredEner</t>
  </si>
  <si>
    <t>IKI000:ia_ElectricityRe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</si>
  <si>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</si>
  <si>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</si>
  <si>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</si>
  <si>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</si>
  <si>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</si>
  <si>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</si>
  <si>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</si>
  <si>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</si>
  <si>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</si>
  <si>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</si>
  <si>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</si>
  <si>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</si>
  <si>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</si>
  <si>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</si>
  <si>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>IKI000:ka_NaturalGasSub</t>
  </si>
  <si>
    <t>IKI000:ka_SteamCoal</t>
  </si>
  <si>
    <t>IKI000:ka_CoaltoLiquids</t>
  </si>
  <si>
    <t>IKI000:ka_CoalSubtotal</t>
  </si>
  <si>
    <t>IKI000:ka_BiofuelHeatCo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</si>
  <si>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</si>
  <si>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</si>
  <si>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</si>
  <si>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</si>
  <si>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</si>
  <si>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</si>
  <si>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</si>
  <si>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</si>
  <si>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</si>
  <si>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</si>
  <si>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</si>
  <si>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</si>
  <si>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</si>
  <si>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</si>
  <si>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</si>
  <si>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</si>
  <si>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</si>
  <si>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</si>
  <si>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</si>
  <si>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</si>
  <si>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</si>
  <si>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</si>
  <si>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</si>
  <si>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</si>
  <si>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</si>
  <si>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</si>
  <si>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</si>
  <si>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</si>
  <si>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</si>
  <si>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</si>
  <si>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</si>
  <si>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</si>
  <si>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</si>
  <si>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</si>
  <si>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</si>
  <si>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</si>
  <si>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</si>
  <si>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</si>
  <si>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</si>
  <si>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</si>
  <si>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</si>
  <si>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</si>
  <si>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</si>
  <si>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</si>
  <si>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</si>
  <si>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</si>
  <si>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</si>
  <si>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</si>
  <si>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</si>
  <si>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</si>
  <si>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</si>
  <si>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</si>
  <si>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</si>
  <si>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</si>
  <si>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</si>
  <si>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</si>
  <si>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</si>
  <si>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</si>
  <si>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</si>
  <si>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</si>
  <si>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</si>
  <si>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</si>
  <si>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</si>
  <si>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</si>
  <si>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</si>
  <si>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</si>
  <si>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</si>
  <si>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>1/ Includes combined heat and power plants that have a non-regulatory status, and small on-site generating systems.</t>
  </si>
  <si>
    <t>2/ Includes ethane, natural gasoline, and refinery olefins.</t>
  </si>
  <si>
    <t>3/ Includes lubricants and miscellaneous petroleum products.</t>
  </si>
  <si>
    <t>4/ Represents natural gas used in well, field, and lease operations, and in natural gas processing plant machinery.</t>
  </si>
  <si>
    <t>5/ Fuel used in facilities that liquefy natural gas for export.</t>
  </si>
  <si>
    <t>6/ Includes net coal coke imports.</t>
  </si>
  <si>
    <t>7/ Includes consumption of energy produced from hydroelectric, wood and wood waste, municipal waste, and other biomass sources.</t>
  </si>
  <si>
    <t>REM000</t>
  </si>
  <si>
    <t>17. Renewable Energy Consumption by Sector and Source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</si>
  <si>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</si>
  <si>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</si>
  <si>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</si>
  <si>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</si>
  <si>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</si>
  <si>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</si>
  <si>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</si>
  <si>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</si>
  <si>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</si>
  <si>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</si>
  <si>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</si>
  <si>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</si>
  <si>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</si>
  <si>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</si>
  <si>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</si>
  <si>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</si>
  <si>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</si>
  <si>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</si>
  <si>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</si>
  <si>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</si>
  <si>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</si>
  <si>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</si>
  <si>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</si>
  <si>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</si>
  <si>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</si>
  <si>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</si>
  <si>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</si>
  <si>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</si>
  <si>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</si>
  <si>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</si>
  <si>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</si>
  <si>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</si>
  <si>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</si>
  <si>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</si>
  <si>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</si>
  <si>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</si>
  <si>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</si>
  <si>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</si>
  <si>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</si>
  <si>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</si>
  <si>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</si>
  <si>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</si>
  <si>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</si>
  <si>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</si>
  <si>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</si>
  <si>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</si>
  <si>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</si>
  <si>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</si>
  <si>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</si>
  <si>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Sources of Ethanol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</si>
  <si>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</si>
  <si>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</si>
  <si>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</si>
  <si>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</si>
  <si>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</si>
  <si>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</si>
  <si>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</si>
  <si>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</si>
  <si>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</si>
  <si>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</si>
  <si>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</si>
  <si>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</si>
  <si>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</si>
  <si>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</si>
  <si>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</si>
  <si>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</si>
  <si>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</si>
  <si>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</si>
  <si>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</si>
  <si>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</si>
  <si>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</si>
  <si>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</si>
  <si>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</si>
  <si>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</si>
  <si>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</si>
  <si>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</si>
  <si>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</si>
  <si>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</si>
  <si>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2/ Includes combined heat and power plants that have a non-regulatory status, and small on-site generating systems.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</si>
  <si>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</si>
  <si>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</si>
  <si>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</si>
  <si>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</si>
  <si>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6/ Includes consumption of energy by electricity-only and combined heat and power plants that have a regulatory status.</t>
  </si>
  <si>
    <t>7/ Includes biogenic municipal waste, landfill gas, and municipal sewage sludge.  Incremental growth is assumed to be for</t>
  </si>
  <si>
    <t>landfill gas facilities.</t>
  </si>
  <si>
    <t>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</si>
  <si>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</si>
  <si>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</si>
  <si>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</si>
  <si>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</si>
  <si>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</si>
  <si>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Unit: dimensionless</t>
  </si>
  <si>
    <t>ISIC 09</t>
  </si>
  <si>
    <t>ISIC 10T12</t>
  </si>
  <si>
    <t>ISIC 13T15</t>
  </si>
  <si>
    <t>ISIC 16</t>
  </si>
  <si>
    <t>ISIC 17T18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</si>
  <si>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</si>
  <si>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</si>
  <si>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</si>
  <si>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</si>
  <si>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</si>
  <si>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</si>
  <si>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</si>
  <si>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</si>
  <si>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</si>
  <si>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</si>
  <si>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</si>
  <si>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</si>
  <si>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</si>
  <si>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</si>
  <si>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</si>
  <si>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</si>
  <si>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</si>
  <si>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</si>
  <si>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</si>
  <si>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</si>
  <si>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</si>
  <si>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</si>
  <si>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</si>
  <si>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</si>
  <si>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</si>
  <si>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</si>
  <si>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</si>
  <si>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</si>
  <si>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</si>
  <si>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</si>
  <si>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Fraction of Products that are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</si>
</sst>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9" fontId="1" fillId="0" borderId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>
      <alignment vertical="top"/>
      <protection locked="0"/>
    </xf>
    <xf numFmtId="0" fontId="14" fillId="0" borderId="0"/>
    <xf numFmtId="0" fontId="17" fillId="0" borderId="0">
      <alignment vertical="top"/>
      <protection locked="0"/>
    </xf>
  </cellStyleXfs>
  <cellXfs count="113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3"/>
    <xf numFmtId="0" fontId="5" fillId="0" borderId="7" xfId="4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 applyAlignment="1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 applyAlignment="1">
      <alignment wrapText="1"/>
    </xf>
    <xf numFmtId="4" fontId="5" fillId="0" borderId="8" xfId="6" applyNumberFormat="1" applyAlignment="1">
      <alignment horizontal="right" wrapText="1"/>
    </xf>
    <xf numFmtId="164" fontId="5" fillId="0" borderId="8" xfId="6" applyNumberFormat="1" applyAlignment="1">
      <alignment horizontal="right" wrapText="1"/>
    </xf>
    <xf numFmtId="165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10" fillId="0" borderId="0" xfId="2" applyFont="1"/>
    <xf numFmtId="3" fontId="5" fillId="0" borderId="8" xfId="6" applyNumberFormat="1" applyAlignment="1">
      <alignment horizontal="right" wrapText="1"/>
    </xf>
    <xf numFmtId="0" fontId="0" fillId="2" borderId="9" xfId="7" applyFont="1" applyFill="1" applyAlignment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 applyAlignment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/>
    <xf numFmtId="166" fontId="0" fillId="0" borderId="11" xfId="0" applyNumberFormat="1" applyBorder="1" applyAlignment="1">
      <alignment horizontal="left"/>
    </xf>
    <xf numFmtId="11" fontId="0" fillId="0" borderId="0" xfId="0" applyNumberFormat="1"/>
    <xf numFmtId="4" fontId="0" fillId="0" borderId="12" xfId="0" applyNumberFormat="1" applyBorder="1"/>
    <xf numFmtId="0" fontId="0" fillId="0" borderId="0" xfId="0"/>
    <xf numFmtId="0" fontId="0" fillId="0" borderId="12" xfId="0" applyBorder="1"/>
    <xf numFmtId="16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1" fillId="0" borderId="0" xfId="9" applyAlignment="1" applyProtection="1"/>
    <xf numFmtId="0" fontId="0" fillId="0" borderId="11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2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6" xfId="0" applyFont="1" applyFill="1" applyBorder="1"/>
    <xf numFmtId="0" fontId="0" fillId="9" borderId="5" xfId="0" applyFill="1" applyBorder="1"/>
    <xf numFmtId="0" fontId="15" fillId="0" borderId="0" xfId="10" applyFont="1" applyAlignment="1">
      <alignment horizontal="left"/>
    </xf>
    <xf numFmtId="165" fontId="14" fillId="0" borderId="0" xfId="10" applyNumberFormat="1" applyAlignment="1">
      <alignment horizontal="right"/>
    </xf>
    <xf numFmtId="165" fontId="14" fillId="0" borderId="0" xfId="10" applyNumberFormat="1"/>
    <xf numFmtId="165" fontId="14" fillId="10" borderId="0" xfId="10" applyNumberFormat="1" applyFill="1" applyAlignment="1">
      <alignment horizontal="right"/>
    </xf>
    <xf numFmtId="165" fontId="14" fillId="10" borderId="0" xfId="10" applyNumberFormat="1" applyFill="1"/>
    <xf numFmtId="165" fontId="6" fillId="0" borderId="0" xfId="10" applyNumberFormat="1" applyFont="1" applyAlignment="1">
      <alignment horizontal="right"/>
    </xf>
    <xf numFmtId="0" fontId="14" fillId="10" borderId="0" xfId="10" applyFill="1"/>
    <xf numFmtId="165" fontId="6" fillId="6" borderId="0" xfId="10" applyNumberFormat="1" applyFont="1" applyFill="1" applyAlignment="1">
      <alignment horizontal="right"/>
    </xf>
    <xf numFmtId="3" fontId="8" fillId="10" borderId="0" xfId="10" applyNumberFormat="1" applyFont="1" applyFill="1" applyAlignment="1">
      <alignment horizontal="right"/>
    </xf>
    <xf numFmtId="0" fontId="14" fillId="0" borderId="6" xfId="10" applyBorder="1"/>
    <xf numFmtId="0" fontId="16" fillId="0" borderId="0" xfId="10" applyFont="1"/>
    <xf numFmtId="0" fontId="14" fillId="0" borderId="0" xfId="10"/>
    <xf numFmtId="0" fontId="6" fillId="0" borderId="0" xfId="10" quotePrefix="1" applyFont="1"/>
    <xf numFmtId="0" fontId="17" fillId="0" borderId="0" xfId="11" applyAlignment="1" applyProtection="1"/>
    <xf numFmtId="165" fontId="0" fillId="0" borderId="25" xfId="0" applyNumberFormat="1" applyBorder="1"/>
    <xf numFmtId="0" fontId="0" fillId="0" borderId="25" xfId="0" applyBorder="1"/>
    <xf numFmtId="0" fontId="0" fillId="0" borderId="26" xfId="0" applyBorder="1"/>
    <xf numFmtId="0" fontId="2" fillId="9" borderId="13" xfId="0" applyFont="1" applyFill="1" applyBorder="1"/>
    <xf numFmtId="0" fontId="15" fillId="0" borderId="14" xfId="10" applyFont="1" applyBorder="1" applyAlignment="1">
      <alignment vertical="center"/>
    </xf>
    <xf numFmtId="0" fontId="15" fillId="0" borderId="18" xfId="10" applyFont="1" applyBorder="1" applyAlignment="1">
      <alignment vertical="center"/>
    </xf>
    <xf numFmtId="0" fontId="14" fillId="0" borderId="22" xfId="10" applyBorder="1" applyAlignment="1">
      <alignment vertical="center"/>
    </xf>
    <xf numFmtId="0" fontId="15" fillId="0" borderId="23" xfId="10" applyFont="1" applyBorder="1"/>
    <xf numFmtId="0" fontId="15" fillId="0" borderId="24" xfId="10" applyFont="1" applyBorder="1"/>
    <xf numFmtId="165" fontId="0" fillId="0" borderId="26" xfId="0" applyNumberForma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2" fillId="9" borderId="4" xfId="0" applyFont="1" applyFill="1" applyBorder="1"/>
    <xf numFmtId="0" fontId="0" fillId="0" borderId="6" xfId="0" applyBorder="1"/>
    <xf numFmtId="0" fontId="4" fillId="0" borderId="10" xfId="2" applyBorder="1"/>
    <xf numFmtId="0" fontId="0" fillId="0" borderId="9" xfId="7" applyFont="1" applyAlignment="1">
      <alignment wrapText="1"/>
    </xf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0" fontId="4" fillId="0" borderId="0" xfId="2"/>
    <xf numFmtId="0" fontId="2" fillId="8" borderId="0" xfId="0" applyFont="1" applyFill="1" applyAlignment="1">
      <alignment horizontal="left"/>
    </xf>
    <xf numFmtId="0" fontId="0" fillId="0" borderId="0" xfId="0"/>
    <xf numFmtId="0" fontId="15" fillId="0" borderId="19" xfId="10" applyFont="1" applyBorder="1" applyAlignment="1">
      <alignment horizontal="center" wrapText="1"/>
    </xf>
    <xf numFmtId="0" fontId="0" fillId="0" borderId="21" xfId="0" applyBorder="1"/>
    <xf numFmtId="0" fontId="15" fillId="0" borderId="27" xfId="10" applyFont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15" fillId="0" borderId="15" xfId="10" applyFont="1" applyBorder="1" applyAlignment="1">
      <alignment horizontal="center" wrapText="1"/>
    </xf>
    <xf numFmtId="0" fontId="0" fillId="0" borderId="3" xfId="0" applyBorder="1"/>
    <xf numFmtId="0" fontId="15" fillId="0" borderId="28" xfId="10" applyFont="1" applyBorder="1" applyAlignment="1">
      <alignment horizontal="center" wrapText="1"/>
    </xf>
    <xf numFmtId="0" fontId="15" fillId="0" borderId="21" xfId="10" applyFont="1" applyBorder="1" applyAlignment="1">
      <alignment horizontal="center" wrapText="1"/>
    </xf>
    <xf numFmtId="0" fontId="10" fillId="0" borderId="10" xfId="8" applyFont="1" applyAlignment="1">
      <alignment wrapText="1"/>
    </xf>
    <xf numFmtId="0" fontId="0" fillId="0" borderId="10" xfId="0" applyBorder="1"/>
    <xf numFmtId="0" fontId="0" fillId="0" borderId="9" xfId="7" applyFont="1" applyAlignment="1">
      <alignment wrapText="1"/>
    </xf>
    <xf numFmtId="0" fontId="0" fillId="0" borderId="9" xfId="0" applyBorder="1"/>
    <xf numFmtId="0" fontId="4" fillId="0" borderId="0" xfId="2"/>
  </cellXfs>
  <cellStyles count="12">
    <cellStyle name="Body: normal cell" xfId="7" xr:uid="{00000000-0005-0000-0000-000007000000}"/>
    <cellStyle name="Font: Calibri, 9pt regular" xfId="3" xr:uid="{00000000-0005-0000-0000-000003000000}"/>
    <cellStyle name="Footnotes: top row" xfId="8" xr:uid="{00000000-0005-0000-0000-000008000000}"/>
    <cellStyle name="Header: bottom row" xfId="4" xr:uid="{00000000-0005-0000-0000-000004000000}"/>
    <cellStyle name="Hyperlink" xfId="9" builtinId="8"/>
    <cellStyle name="Hyperlink 2" xfId="11" xr:uid="{00000000-0005-0000-0000-00000B000000}"/>
    <cellStyle name="Normal" xfId="0" builtinId="0"/>
    <cellStyle name="Normal 2" xfId="2" xr:uid="{00000000-0005-0000-0000-000002000000}"/>
    <cellStyle name="Normal 3" xfId="10" xr:uid="{00000000-0005-0000-0000-00000A000000}"/>
    <cellStyle name="Parent row" xfId="6" xr:uid="{00000000-0005-0000-0000-000006000000}"/>
    <cellStyle name="Percent" xfId="1" builtinId="5"/>
    <cellStyle name="Table title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uranium/production/annual/umill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ds-technical-notes-comple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B2" sqref="B2"/>
    </sheetView>
  </sheetViews>
  <sheetFormatPr defaultRowHeight="14.5" x14ac:dyDescent="0.35"/>
  <cols>
    <col min="1" max="1" width="23.7265625" style="42" customWidth="1"/>
    <col min="2" max="2" width="22.453125" style="42" customWidth="1"/>
    <col min="3" max="3" width="36.26953125" style="42" customWidth="1"/>
  </cols>
  <sheetData>
    <row r="1" spans="1:2" x14ac:dyDescent="0.35">
      <c r="A1" s="52" t="s">
        <v>0</v>
      </c>
      <c r="B1" t="s">
        <v>1</v>
      </c>
    </row>
    <row r="3" spans="1:2" x14ac:dyDescent="0.35">
      <c r="A3" s="52" t="s">
        <v>2</v>
      </c>
      <c r="B3" t="s">
        <v>3</v>
      </c>
    </row>
    <row r="4" spans="1:2" x14ac:dyDescent="0.35">
      <c r="B4" s="27">
        <v>2021</v>
      </c>
    </row>
    <row r="5" spans="1:2" x14ac:dyDescent="0.35">
      <c r="B5" t="s">
        <v>4</v>
      </c>
    </row>
    <row r="6" spans="1:2" x14ac:dyDescent="0.35">
      <c r="B6" s="28" t="s">
        <v>5</v>
      </c>
    </row>
    <row r="7" spans="1:2" x14ac:dyDescent="0.35">
      <c r="B7" s="4" t="s">
        <v>6</v>
      </c>
    </row>
    <row r="9" spans="1:2" x14ac:dyDescent="0.35">
      <c r="B9" s="38" t="s">
        <v>7</v>
      </c>
    </row>
    <row r="10" spans="1:2" x14ac:dyDescent="0.35">
      <c r="B10" s="28"/>
    </row>
    <row r="11" spans="1:2" x14ac:dyDescent="0.35">
      <c r="A11" s="52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  <row r="15" spans="1:2" x14ac:dyDescent="0.35">
      <c r="A15" t="s">
        <v>12</v>
      </c>
    </row>
    <row r="17" spans="1:3" x14ac:dyDescent="0.35">
      <c r="A17" t="s">
        <v>13</v>
      </c>
    </row>
    <row r="18" spans="1:3" x14ac:dyDescent="0.35">
      <c r="A18" t="s">
        <v>14</v>
      </c>
    </row>
    <row r="20" spans="1:3" x14ac:dyDescent="0.35">
      <c r="A20" s="4" t="s">
        <v>15</v>
      </c>
    </row>
    <row r="22" spans="1:3" x14ac:dyDescent="0.35">
      <c r="A22" s="3" t="s">
        <v>16</v>
      </c>
      <c r="B22" s="3" t="s">
        <v>17</v>
      </c>
      <c r="C22" s="3" t="s">
        <v>18</v>
      </c>
    </row>
    <row r="23" spans="1:3" x14ac:dyDescent="0.35">
      <c r="A23" t="s">
        <v>19</v>
      </c>
      <c r="B23" t="s">
        <v>20</v>
      </c>
      <c r="C23" t="s">
        <v>21</v>
      </c>
    </row>
    <row r="24" spans="1:3" x14ac:dyDescent="0.35">
      <c r="A24" t="s">
        <v>22</v>
      </c>
      <c r="B24" t="s">
        <v>23</v>
      </c>
      <c r="C24" t="s">
        <v>24</v>
      </c>
    </row>
    <row r="25" spans="1:3" x14ac:dyDescent="0.35">
      <c r="A25" t="s">
        <v>25</v>
      </c>
      <c r="B25" t="s">
        <v>26</v>
      </c>
      <c r="C25" t="s">
        <v>27</v>
      </c>
    </row>
    <row r="26" spans="1:3" x14ac:dyDescent="0.35">
      <c r="A26" t="s">
        <v>28</v>
      </c>
      <c r="B26" t="s">
        <v>29</v>
      </c>
      <c r="C26" t="s">
        <v>30</v>
      </c>
    </row>
    <row r="27" spans="1:3" x14ac:dyDescent="0.35">
      <c r="A27" t="s">
        <v>31</v>
      </c>
      <c r="B27" t="s">
        <v>20</v>
      </c>
      <c r="C27" t="s">
        <v>21</v>
      </c>
    </row>
    <row r="28" spans="1:3" x14ac:dyDescent="0.35">
      <c r="A28" t="s">
        <v>32</v>
      </c>
      <c r="B28" t="s">
        <v>20</v>
      </c>
      <c r="C28" t="s">
        <v>21</v>
      </c>
    </row>
    <row r="29" spans="1:3" x14ac:dyDescent="0.35">
      <c r="A29" t="s">
        <v>33</v>
      </c>
      <c r="B29" t="s">
        <v>20</v>
      </c>
      <c r="C29" t="s">
        <v>21</v>
      </c>
    </row>
    <row r="30" spans="1:3" x14ac:dyDescent="0.35">
      <c r="A30" t="s">
        <v>34</v>
      </c>
      <c r="B30" t="s">
        <v>35</v>
      </c>
      <c r="C30" t="s">
        <v>36</v>
      </c>
    </row>
    <row r="31" spans="1:3" x14ac:dyDescent="0.35">
      <c r="A31" t="s">
        <v>37</v>
      </c>
      <c r="B31" t="s">
        <v>38</v>
      </c>
      <c r="C31" t="s">
        <v>39</v>
      </c>
    </row>
    <row r="32" spans="1:3" x14ac:dyDescent="0.35">
      <c r="A32" t="s">
        <v>40</v>
      </c>
      <c r="B32" t="s">
        <v>38</v>
      </c>
      <c r="C32" t="s">
        <v>39</v>
      </c>
    </row>
    <row r="33" spans="1:3" x14ac:dyDescent="0.35">
      <c r="A33" t="s">
        <v>41</v>
      </c>
      <c r="B33" t="s">
        <v>38</v>
      </c>
      <c r="C33" t="s">
        <v>39</v>
      </c>
    </row>
    <row r="34" spans="1:3" x14ac:dyDescent="0.35">
      <c r="A34" t="s">
        <v>42</v>
      </c>
      <c r="B34" t="s">
        <v>38</v>
      </c>
      <c r="C34" t="s">
        <v>39</v>
      </c>
    </row>
    <row r="35" spans="1:3" x14ac:dyDescent="0.35">
      <c r="A35" t="s">
        <v>43</v>
      </c>
      <c r="B35" t="s">
        <v>38</v>
      </c>
      <c r="C35" t="s">
        <v>39</v>
      </c>
    </row>
    <row r="36" spans="1:3" x14ac:dyDescent="0.35">
      <c r="A36" t="s">
        <v>44</v>
      </c>
      <c r="B36" t="s">
        <v>26</v>
      </c>
      <c r="C36" t="s">
        <v>27</v>
      </c>
    </row>
    <row r="37" spans="1:3" x14ac:dyDescent="0.35">
      <c r="A37" t="s">
        <v>45</v>
      </c>
      <c r="B37" t="s">
        <v>20</v>
      </c>
      <c r="C37" t="s">
        <v>21</v>
      </c>
    </row>
    <row r="38" spans="1:3" x14ac:dyDescent="0.35">
      <c r="A38" t="s">
        <v>46</v>
      </c>
      <c r="B38" t="s">
        <v>23</v>
      </c>
      <c r="C38" t="s">
        <v>24</v>
      </c>
    </row>
    <row r="39" spans="1:3" x14ac:dyDescent="0.35">
      <c r="A39" t="s">
        <v>47</v>
      </c>
      <c r="B39" t="s">
        <v>48</v>
      </c>
      <c r="C39" t="s">
        <v>49</v>
      </c>
    </row>
    <row r="40" spans="1:3" x14ac:dyDescent="0.35">
      <c r="A40" t="s">
        <v>50</v>
      </c>
      <c r="B40" t="s">
        <v>38</v>
      </c>
      <c r="C40" t="s">
        <v>39</v>
      </c>
    </row>
    <row r="41" spans="1:3" x14ac:dyDescent="0.35">
      <c r="A41" t="s">
        <v>51</v>
      </c>
      <c r="B41" t="s">
        <v>38</v>
      </c>
      <c r="C41" t="s">
        <v>39</v>
      </c>
    </row>
    <row r="42" spans="1:3" x14ac:dyDescent="0.35">
      <c r="A42" t="s">
        <v>52</v>
      </c>
      <c r="B42" t="s">
        <v>26</v>
      </c>
      <c r="C42" t="s">
        <v>27</v>
      </c>
    </row>
    <row r="43" spans="1:3" x14ac:dyDescent="0.35">
      <c r="A43" t="s">
        <v>53</v>
      </c>
      <c r="B43" t="s">
        <v>26</v>
      </c>
      <c r="C43" t="s">
        <v>27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2"/>
  <sheetViews>
    <sheetView tabSelected="1" topLeftCell="A2" zoomScale="70" zoomScaleNormal="70" workbookViewId="0">
      <selection activeCell="E8" sqref="E8"/>
    </sheetView>
  </sheetViews>
  <sheetFormatPr defaultRowHeight="14.5" x14ac:dyDescent="0.35"/>
  <cols>
    <col min="1" max="1" width="18" style="42" customWidth="1"/>
    <col min="2" max="2" width="36.7265625" style="42" customWidth="1"/>
    <col min="3" max="3" width="26" style="42" customWidth="1"/>
    <col min="4" max="4" width="36.26953125" style="42" customWidth="1"/>
    <col min="5" max="5" width="29.7265625" style="42" customWidth="1"/>
    <col min="6" max="6" width="35.81640625" style="42" bestFit="1" customWidth="1"/>
    <col min="7" max="7" width="31.08984375" style="42" bestFit="1" customWidth="1"/>
  </cols>
  <sheetData>
    <row r="1" spans="1:7" x14ac:dyDescent="0.35">
      <c r="A1" s="52" t="s">
        <v>54</v>
      </c>
    </row>
    <row r="3" spans="1:7" x14ac:dyDescent="0.35">
      <c r="A3" s="3" t="s">
        <v>55</v>
      </c>
      <c r="B3" s="3" t="s">
        <v>56</v>
      </c>
      <c r="C3" s="35" t="s">
        <v>57</v>
      </c>
      <c r="D3" s="3" t="s">
        <v>8</v>
      </c>
    </row>
    <row r="4" spans="1:7" x14ac:dyDescent="0.35">
      <c r="A4" s="5" t="s">
        <v>35</v>
      </c>
      <c r="B4" s="5" t="s">
        <v>36</v>
      </c>
      <c r="C4" s="36">
        <f>G28</f>
        <v>0.35712971796354082</v>
      </c>
    </row>
    <row r="5" spans="1:7" x14ac:dyDescent="0.35">
      <c r="A5" s="5" t="s">
        <v>23</v>
      </c>
      <c r="B5" s="5" t="s">
        <v>24</v>
      </c>
      <c r="C5" s="37">
        <v>1</v>
      </c>
      <c r="D5" t="s">
        <v>58</v>
      </c>
    </row>
    <row r="6" spans="1:7" x14ac:dyDescent="0.35">
      <c r="A6" s="5" t="s">
        <v>48</v>
      </c>
      <c r="B6" s="5" t="s">
        <v>49</v>
      </c>
      <c r="C6" s="37">
        <v>1</v>
      </c>
      <c r="D6" t="s">
        <v>59</v>
      </c>
    </row>
    <row r="7" spans="1:7" ht="29" customHeight="1" x14ac:dyDescent="0.35">
      <c r="A7" s="5" t="s">
        <v>29</v>
      </c>
      <c r="B7" s="5" t="s">
        <v>30</v>
      </c>
      <c r="C7" s="36">
        <f>G23</f>
        <v>0</v>
      </c>
    </row>
    <row r="8" spans="1:7" x14ac:dyDescent="0.35">
      <c r="A8" s="5" t="s">
        <v>38</v>
      </c>
      <c r="B8" s="5" t="s">
        <v>39</v>
      </c>
      <c r="C8" s="36">
        <f>C18</f>
        <v>0.95739828013853945</v>
      </c>
    </row>
    <row r="9" spans="1:7" x14ac:dyDescent="0.35">
      <c r="A9" s="5" t="s">
        <v>20</v>
      </c>
      <c r="B9" s="5" t="s">
        <v>21</v>
      </c>
      <c r="C9" s="37">
        <v>1</v>
      </c>
      <c r="D9" t="s">
        <v>58</v>
      </c>
    </row>
    <row r="10" spans="1:7" x14ac:dyDescent="0.35">
      <c r="A10" s="5" t="s">
        <v>26</v>
      </c>
      <c r="B10" s="5" t="s">
        <v>27</v>
      </c>
      <c r="C10" s="37">
        <v>1</v>
      </c>
      <c r="D10" t="s">
        <v>58</v>
      </c>
    </row>
    <row r="14" spans="1:7" ht="15" customHeight="1" thickBot="1" x14ac:dyDescent="0.4"/>
    <row r="15" spans="1:7" x14ac:dyDescent="0.35">
      <c r="A15" s="33" t="s">
        <v>38</v>
      </c>
      <c r="B15" s="33" t="s">
        <v>39</v>
      </c>
      <c r="C15" s="31"/>
      <c r="D15" s="34" t="s">
        <v>60</v>
      </c>
      <c r="E15" s="84"/>
      <c r="F15" s="85"/>
      <c r="G15" s="86"/>
    </row>
    <row r="16" spans="1:7" x14ac:dyDescent="0.35">
      <c r="A16" t="s">
        <v>61</v>
      </c>
      <c r="C16" s="26">
        <f>SUM('AEO T6 High Oil &amp; Gas Case'!C103,'AEO T6 High Oil &amp; Gas Case'!C105)/'AEO T6 High Oil &amp; Gas Case'!C108</f>
        <v>0.17087545181204045</v>
      </c>
      <c r="D16" s="36" t="s">
        <v>62</v>
      </c>
      <c r="E16" s="51"/>
      <c r="G16" s="43"/>
    </row>
    <row r="17" spans="1:7" x14ac:dyDescent="0.35">
      <c r="A17" t="s">
        <v>63</v>
      </c>
      <c r="C17" s="26">
        <f>'AEO T2 High Oil &amp; Gas Case'!C48/'AEO T2 High Oil &amp; Gas Case'!C97</f>
        <v>0.24931445336174773</v>
      </c>
      <c r="D17" s="36" t="s">
        <v>64</v>
      </c>
      <c r="E17" s="51"/>
      <c r="G17" s="43"/>
    </row>
    <row r="18" spans="1:7" ht="15" customHeight="1" thickBot="1" x14ac:dyDescent="0.4">
      <c r="A18" t="s">
        <v>65</v>
      </c>
      <c r="C18" s="29">
        <f>1-C16*C17</f>
        <v>0.95739828013853945</v>
      </c>
      <c r="E18" s="87" t="s">
        <v>66</v>
      </c>
      <c r="F18" s="88"/>
      <c r="G18" s="54"/>
    </row>
    <row r="19" spans="1:7" ht="15" customHeight="1" thickBot="1" x14ac:dyDescent="0.4"/>
    <row r="20" spans="1:7" x14ac:dyDescent="0.35">
      <c r="A20" s="32" t="s">
        <v>29</v>
      </c>
      <c r="B20" s="33" t="s">
        <v>30</v>
      </c>
      <c r="C20" s="31"/>
      <c r="D20" s="34" t="s">
        <v>60</v>
      </c>
      <c r="E20" s="55" t="s">
        <v>67</v>
      </c>
      <c r="F20" s="56" t="s">
        <v>68</v>
      </c>
      <c r="G20" s="57" t="s">
        <v>69</v>
      </c>
    </row>
    <row r="21" spans="1:7" x14ac:dyDescent="0.35">
      <c r="A21" t="s">
        <v>70</v>
      </c>
      <c r="C21" s="40">
        <f>'AEO T2 High Oil &amp; Gas Case'!C152*'AEO T3 High Oil &amp; Gas Case'!C53*10^9</f>
        <v>5629871124.5739994</v>
      </c>
      <c r="D21" s="36" t="s">
        <v>71</v>
      </c>
      <c r="E21" s="51">
        <f>IF(ISNA(D39), 0, D39)</f>
        <v>0</v>
      </c>
      <c r="F21" s="40">
        <f>C21*E21</f>
        <v>0</v>
      </c>
      <c r="G21" s="43">
        <v>322727683</v>
      </c>
    </row>
    <row r="22" spans="1:7" x14ac:dyDescent="0.35">
      <c r="A22" t="s">
        <v>72</v>
      </c>
      <c r="C22" s="40">
        <v>62857069088.715157</v>
      </c>
      <c r="D22" s="30" t="s">
        <v>73</v>
      </c>
      <c r="E22" s="51"/>
      <c r="F22" s="52"/>
      <c r="G22" s="43"/>
    </row>
    <row r="23" spans="1:7" ht="15" customHeight="1" thickBot="1" x14ac:dyDescent="0.4">
      <c r="A23" t="s">
        <v>74</v>
      </c>
      <c r="C23" s="29">
        <f>C21/C22</f>
        <v>8.956623664122991E-2</v>
      </c>
      <c r="D23" s="36"/>
      <c r="E23" s="53"/>
      <c r="F23" s="58" t="s">
        <v>75</v>
      </c>
      <c r="G23" s="59">
        <f>IF(G21=0,0,F21/G21)</f>
        <v>0</v>
      </c>
    </row>
    <row r="24" spans="1:7" ht="15" customHeight="1" thickBot="1" x14ac:dyDescent="0.4"/>
    <row r="25" spans="1:7" x14ac:dyDescent="0.35">
      <c r="A25" s="32" t="s">
        <v>35</v>
      </c>
      <c r="B25" s="33" t="s">
        <v>36</v>
      </c>
      <c r="C25" s="31"/>
      <c r="D25" s="34" t="s">
        <v>60</v>
      </c>
      <c r="E25" s="55" t="s">
        <v>76</v>
      </c>
      <c r="F25" s="56" t="s">
        <v>77</v>
      </c>
      <c r="G25" s="57" t="s">
        <v>69</v>
      </c>
    </row>
    <row r="26" spans="1:7" x14ac:dyDescent="0.35">
      <c r="A26" t="s">
        <v>78</v>
      </c>
      <c r="C26" s="40">
        <f>SUMPRODUCT(B31:B34,C31:C34)*10^15</f>
        <v>8604319930</v>
      </c>
      <c r="D26" s="30" t="s">
        <v>79</v>
      </c>
      <c r="E26" s="51">
        <f>INDEX('Biomass SEDS'!A5:S56, MATCH(About!B1,'Biomass SEDS'!A5:A56,0), MATCH(E25,'Biomass SEDS'!A5:S5,0))</f>
        <v>7.2706059676827778E-2</v>
      </c>
      <c r="F26" s="40">
        <f>C26*E26</f>
        <v>625586198.3090986</v>
      </c>
      <c r="G26" s="43">
        <v>1751705800</v>
      </c>
    </row>
    <row r="27" spans="1:7" x14ac:dyDescent="0.35">
      <c r="A27" t="s">
        <v>80</v>
      </c>
      <c r="C27" s="40">
        <v>441483794392.80731</v>
      </c>
      <c r="D27" s="30" t="s">
        <v>73</v>
      </c>
      <c r="E27" s="51"/>
      <c r="F27" s="52"/>
      <c r="G27" s="43"/>
    </row>
    <row r="28" spans="1:7" ht="15" customHeight="1" thickBot="1" x14ac:dyDescent="0.4">
      <c r="A28" t="s">
        <v>81</v>
      </c>
      <c r="C28" s="29">
        <f>C26/C27</f>
        <v>1.9489548742856827E-2</v>
      </c>
      <c r="D28" s="36"/>
      <c r="E28" s="53"/>
      <c r="F28" s="58" t="s">
        <v>75</v>
      </c>
      <c r="G28" s="59">
        <f>IF(G26=0,0,F26/G26)</f>
        <v>0.35712971796354082</v>
      </c>
    </row>
    <row r="29" spans="1:7" ht="15" customHeight="1" thickBot="1" x14ac:dyDescent="0.4"/>
    <row r="30" spans="1:7" ht="29" customHeight="1" x14ac:dyDescent="0.35">
      <c r="A30" s="47" t="s">
        <v>82</v>
      </c>
      <c r="B30" s="48" t="s">
        <v>83</v>
      </c>
      <c r="C30" s="49" t="s">
        <v>84</v>
      </c>
    </row>
    <row r="31" spans="1:7" x14ac:dyDescent="0.35">
      <c r="A31" s="39" t="s">
        <v>85</v>
      </c>
      <c r="B31" s="40">
        <v>2.2199999999999999E-6</v>
      </c>
      <c r="C31" s="41">
        <f>'AEO T17 High Oil &amp; Gas Case'!C39</f>
        <v>0.20445099999999999</v>
      </c>
    </row>
    <row r="32" spans="1:7" x14ac:dyDescent="0.35">
      <c r="A32" s="39" t="s">
        <v>86</v>
      </c>
      <c r="B32" s="40">
        <v>8.85E-6</v>
      </c>
      <c r="C32" s="41">
        <f>'AEO T17 High Oil &amp; Gas Case'!C17</f>
        <v>0.457513</v>
      </c>
    </row>
    <row r="33" spans="1:4" s="5" customFormat="1" x14ac:dyDescent="0.35">
      <c r="A33" s="39" t="s">
        <v>87</v>
      </c>
      <c r="B33" s="40">
        <v>4.1099999999999996E-6</v>
      </c>
      <c r="C33" s="41">
        <f>'AEO T17 High Oil &amp; Gas Case'!C19</f>
        <v>0.131216</v>
      </c>
    </row>
    <row r="34" spans="1:4" x14ac:dyDescent="0.35">
      <c r="A34" s="39" t="s">
        <v>88</v>
      </c>
      <c r="B34" s="40">
        <v>2.6299999999999998E-6</v>
      </c>
      <c r="C34" s="41">
        <f>'AEO T17 High Oil &amp; Gas Case'!C24</f>
        <v>1.35443</v>
      </c>
    </row>
    <row r="35" spans="1:4" x14ac:dyDescent="0.35">
      <c r="A35" s="51"/>
      <c r="C35" s="43"/>
    </row>
    <row r="36" spans="1:4" ht="15" customHeight="1" thickBot="1" x14ac:dyDescent="0.4">
      <c r="A36" s="44" t="s">
        <v>2</v>
      </c>
      <c r="B36" s="45" t="s">
        <v>89</v>
      </c>
      <c r="C36" s="46" t="s">
        <v>90</v>
      </c>
    </row>
    <row r="39" spans="1:4" x14ac:dyDescent="0.35">
      <c r="A39" s="94" t="s">
        <v>91</v>
      </c>
      <c r="B39" s="95"/>
      <c r="C39" s="95"/>
      <c r="D39" s="52" t="e">
        <f>INDEX(A40:C42, MATCH(About!B1,A40:A42,0), MATCH(E20,A40:C40,0))</f>
        <v>#N/A</v>
      </c>
    </row>
    <row r="40" spans="1:4" x14ac:dyDescent="0.35">
      <c r="A40" s="52" t="s">
        <v>92</v>
      </c>
      <c r="B40" s="52" t="s">
        <v>93</v>
      </c>
      <c r="C40" s="52" t="s">
        <v>67</v>
      </c>
      <c r="D40" s="52" t="s">
        <v>94</v>
      </c>
    </row>
    <row r="41" spans="1:4" x14ac:dyDescent="0.35">
      <c r="A41" t="s">
        <v>95</v>
      </c>
      <c r="B41">
        <v>2750</v>
      </c>
      <c r="C41">
        <f>B41/SUM(B41:B42)</f>
        <v>0.42471042471042469</v>
      </c>
      <c r="D41" s="50" t="s">
        <v>96</v>
      </c>
    </row>
    <row r="42" spans="1:4" x14ac:dyDescent="0.35">
      <c r="A42" t="s">
        <v>97</v>
      </c>
      <c r="B42">
        <v>3725</v>
      </c>
      <c r="C42">
        <f>B42/SUM(B41:B42)</f>
        <v>0.57528957528957525</v>
      </c>
    </row>
  </sheetData>
  <mergeCells count="1">
    <mergeCell ref="A39:C39"/>
  </mergeCells>
  <hyperlinks>
    <hyperlink ref="D41" r:id="rId1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workbookViewId="0">
      <selection activeCell="S6" sqref="S6"/>
    </sheetView>
  </sheetViews>
  <sheetFormatPr defaultRowHeight="14.5" x14ac:dyDescent="0.35"/>
  <cols>
    <col min="1" max="1" width="46.81640625" style="42" customWidth="1"/>
    <col min="2" max="2" width="23.54296875" style="42" bestFit="1" customWidth="1"/>
    <col min="18" max="18" width="12.6328125" style="42" bestFit="1" customWidth="1"/>
    <col min="19" max="19" width="29.7265625" style="42" bestFit="1" customWidth="1"/>
  </cols>
  <sheetData>
    <row r="1" spans="1:19" x14ac:dyDescent="0.35">
      <c r="A1" s="60" t="s">
        <v>98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9" ht="15" customHeight="1" thickBot="1" x14ac:dyDescent="0.4">
      <c r="A2" s="71" t="s">
        <v>99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19" x14ac:dyDescent="0.35">
      <c r="A3" s="78" t="s">
        <v>92</v>
      </c>
      <c r="B3" s="98" t="s">
        <v>100</v>
      </c>
      <c r="C3" s="99"/>
      <c r="D3" s="99"/>
      <c r="E3" s="99"/>
      <c r="F3" s="99"/>
      <c r="G3" s="100"/>
      <c r="H3" s="98" t="s">
        <v>101</v>
      </c>
      <c r="I3" s="101"/>
      <c r="J3" s="98" t="s">
        <v>102</v>
      </c>
      <c r="K3" s="99"/>
      <c r="L3" s="99"/>
      <c r="M3" s="99"/>
      <c r="N3" s="99"/>
      <c r="O3" s="100"/>
      <c r="P3" s="104" t="s">
        <v>103</v>
      </c>
      <c r="Q3" s="105"/>
    </row>
    <row r="4" spans="1:19" ht="15" customHeight="1" thickBot="1" x14ac:dyDescent="0.4">
      <c r="A4" s="79"/>
      <c r="B4" s="106" t="s">
        <v>104</v>
      </c>
      <c r="C4" s="103"/>
      <c r="D4" s="106" t="s">
        <v>105</v>
      </c>
      <c r="E4" s="103"/>
      <c r="F4" s="106" t="s">
        <v>106</v>
      </c>
      <c r="G4" s="103"/>
      <c r="H4" s="102"/>
      <c r="I4" s="103"/>
      <c r="J4" s="107" t="s">
        <v>107</v>
      </c>
      <c r="K4" s="97"/>
      <c r="L4" s="96" t="s">
        <v>108</v>
      </c>
      <c r="M4" s="97"/>
      <c r="N4" s="96" t="s">
        <v>109</v>
      </c>
      <c r="O4" s="97"/>
      <c r="P4" s="102"/>
      <c r="Q4" s="97"/>
    </row>
    <row r="5" spans="1:19" ht="15" customHeight="1" thickBot="1" x14ac:dyDescent="0.4">
      <c r="A5" s="80"/>
      <c r="B5" s="81" t="s">
        <v>110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77" t="s">
        <v>111</v>
      </c>
      <c r="S5" s="77" t="s">
        <v>76</v>
      </c>
    </row>
    <row r="6" spans="1:19" x14ac:dyDescent="0.35">
      <c r="A6" s="71" t="s">
        <v>112</v>
      </c>
      <c r="B6" s="61">
        <v>370.53300000000002</v>
      </c>
      <c r="C6" s="62"/>
      <c r="D6" s="61">
        <v>149.61600000000001</v>
      </c>
      <c r="E6" s="62"/>
      <c r="F6" s="61">
        <v>33.573999999999998</v>
      </c>
      <c r="G6" s="62"/>
      <c r="H6" s="61">
        <v>412.584</v>
      </c>
      <c r="I6" s="62"/>
      <c r="J6" s="61">
        <v>1.6519999999999999</v>
      </c>
      <c r="K6" s="62"/>
      <c r="L6" s="61">
        <v>170.06800000000001</v>
      </c>
      <c r="M6" s="62"/>
      <c r="N6" s="61">
        <v>105.014</v>
      </c>
      <c r="O6" s="62"/>
      <c r="P6" s="61">
        <v>1243.04</v>
      </c>
      <c r="Q6" s="62"/>
      <c r="R6" s="74">
        <f t="shared" ref="R6:R37" si="0">SUM(J6,L6,N6)</f>
        <v>276.73399999999998</v>
      </c>
      <c r="S6" s="75">
        <f t="shared" ref="S6:S37" si="1">R6/SUM($R$6:$R$56)</f>
        <v>2.4046360065597572E-2</v>
      </c>
    </row>
    <row r="7" spans="1:19" x14ac:dyDescent="0.35">
      <c r="A7" s="71" t="s">
        <v>113</v>
      </c>
      <c r="B7" s="61">
        <v>13.752000000000001</v>
      </c>
      <c r="C7" s="62"/>
      <c r="D7" s="61">
        <v>375.279</v>
      </c>
      <c r="E7" s="62"/>
      <c r="F7" s="61">
        <v>997.40899999999999</v>
      </c>
      <c r="G7" s="62"/>
      <c r="H7" s="61">
        <v>0</v>
      </c>
      <c r="I7" s="62"/>
      <c r="J7" s="61" t="s">
        <v>114</v>
      </c>
      <c r="K7" s="62"/>
      <c r="L7" s="61">
        <v>7.3250000000000002</v>
      </c>
      <c r="M7" s="62"/>
      <c r="N7" s="61">
        <v>16.777000000000001</v>
      </c>
      <c r="O7" s="62"/>
      <c r="P7" s="61">
        <v>1410.557</v>
      </c>
      <c r="Q7" s="62"/>
      <c r="R7" s="74">
        <f t="shared" si="0"/>
        <v>24.102</v>
      </c>
      <c r="S7" s="75">
        <f t="shared" si="1"/>
        <v>2.0943048931502191E-3</v>
      </c>
    </row>
    <row r="8" spans="1:19" x14ac:dyDescent="0.35">
      <c r="A8" s="66" t="s">
        <v>115</v>
      </c>
      <c r="B8" s="63">
        <v>140.75899999999999</v>
      </c>
      <c r="C8" s="64"/>
      <c r="D8" s="63" t="s">
        <v>114</v>
      </c>
      <c r="E8" s="64"/>
      <c r="F8" s="63">
        <v>6.3E-2</v>
      </c>
      <c r="G8" s="64"/>
      <c r="H8" s="63">
        <v>325.12200000000001</v>
      </c>
      <c r="I8" s="64"/>
      <c r="J8" s="63">
        <v>6.7709999999999999</v>
      </c>
      <c r="K8" s="64"/>
      <c r="L8" s="63">
        <v>8.6829999999999998</v>
      </c>
      <c r="M8" s="64"/>
      <c r="N8" s="63">
        <v>139.53800000000001</v>
      </c>
      <c r="O8" s="64"/>
      <c r="P8" s="63">
        <v>620.98299999999995</v>
      </c>
      <c r="Q8" s="64"/>
      <c r="R8" s="74">
        <f t="shared" si="0"/>
        <v>154.99200000000002</v>
      </c>
      <c r="S8" s="75">
        <f t="shared" si="1"/>
        <v>1.3467782922543307E-2</v>
      </c>
    </row>
    <row r="9" spans="1:19" x14ac:dyDescent="0.35">
      <c r="A9" s="71" t="s">
        <v>116</v>
      </c>
      <c r="B9" s="61">
        <v>0</v>
      </c>
      <c r="C9" s="62"/>
      <c r="D9" s="61">
        <v>600.44299999999998</v>
      </c>
      <c r="E9" s="62"/>
      <c r="F9" s="61">
        <v>28.632999999999999</v>
      </c>
      <c r="G9" s="62"/>
      <c r="H9" s="61">
        <v>132.99600000000001</v>
      </c>
      <c r="I9" s="62"/>
      <c r="J9" s="61">
        <v>9.4990000000000006</v>
      </c>
      <c r="K9" s="62"/>
      <c r="L9" s="61">
        <v>85.221999999999994</v>
      </c>
      <c r="M9" s="62"/>
      <c r="N9" s="61">
        <v>30.318000000000001</v>
      </c>
      <c r="O9" s="62"/>
      <c r="P9" s="61">
        <v>887.11</v>
      </c>
      <c r="Q9" s="62"/>
      <c r="R9" s="74">
        <f t="shared" si="0"/>
        <v>125.03899999999999</v>
      </c>
      <c r="S9" s="75">
        <f t="shared" si="1"/>
        <v>1.0865064705609917E-2</v>
      </c>
    </row>
    <row r="10" spans="1:19" x14ac:dyDescent="0.35">
      <c r="A10" s="71" t="s">
        <v>117</v>
      </c>
      <c r="B10" s="61">
        <v>0</v>
      </c>
      <c r="C10" s="62"/>
      <c r="D10" s="61">
        <v>228.905</v>
      </c>
      <c r="E10" s="62"/>
      <c r="F10" s="61">
        <v>965.26099999999997</v>
      </c>
      <c r="G10" s="62"/>
      <c r="H10" s="61">
        <v>190.422</v>
      </c>
      <c r="I10" s="62"/>
      <c r="J10" s="61">
        <v>35.523000000000003</v>
      </c>
      <c r="K10" s="62"/>
      <c r="L10" s="61">
        <v>130.535</v>
      </c>
      <c r="M10" s="62"/>
      <c r="N10" s="61">
        <v>857.56600000000003</v>
      </c>
      <c r="O10" s="62"/>
      <c r="P10" s="61">
        <v>2408.212</v>
      </c>
      <c r="Q10" s="62"/>
      <c r="R10" s="74">
        <f t="shared" si="0"/>
        <v>1023.624</v>
      </c>
      <c r="S10" s="75">
        <f t="shared" si="1"/>
        <v>8.8946176746577038E-2</v>
      </c>
    </row>
    <row r="11" spans="1:19" x14ac:dyDescent="0.35">
      <c r="A11" s="66" t="s">
        <v>118</v>
      </c>
      <c r="B11" s="63">
        <v>293.149</v>
      </c>
      <c r="C11" s="64"/>
      <c r="D11" s="63">
        <v>2199.9789999999998</v>
      </c>
      <c r="E11" s="64"/>
      <c r="F11" s="63">
        <v>1014.624</v>
      </c>
      <c r="G11" s="64"/>
      <c r="H11" s="63">
        <v>0</v>
      </c>
      <c r="I11" s="64"/>
      <c r="J11" s="63">
        <v>17.198</v>
      </c>
      <c r="K11" s="64"/>
      <c r="L11" s="63">
        <v>15.567</v>
      </c>
      <c r="M11" s="64"/>
      <c r="N11" s="63">
        <v>121.434</v>
      </c>
      <c r="O11" s="64"/>
      <c r="P11" s="63">
        <v>3661.951</v>
      </c>
      <c r="Q11" s="64"/>
      <c r="R11" s="74">
        <f t="shared" si="0"/>
        <v>154.19900000000001</v>
      </c>
      <c r="S11" s="75">
        <f t="shared" si="1"/>
        <v>1.3398876450870078E-2</v>
      </c>
    </row>
    <row r="12" spans="1:19" x14ac:dyDescent="0.35">
      <c r="A12" s="71" t="s">
        <v>119</v>
      </c>
      <c r="B12" s="61">
        <v>0</v>
      </c>
      <c r="C12" s="62"/>
      <c r="D12" s="61">
        <v>0</v>
      </c>
      <c r="E12" s="62"/>
      <c r="F12" s="61">
        <v>0</v>
      </c>
      <c r="G12" s="62"/>
      <c r="H12" s="61">
        <v>176.49600000000001</v>
      </c>
      <c r="I12" s="62"/>
      <c r="J12" s="61">
        <v>2.2959999999999998</v>
      </c>
      <c r="K12" s="62"/>
      <c r="L12" s="61">
        <v>24.274999999999999</v>
      </c>
      <c r="M12" s="62"/>
      <c r="N12" s="61">
        <v>11.673999999999999</v>
      </c>
      <c r="O12" s="62"/>
      <c r="P12" s="61">
        <v>214.74100000000001</v>
      </c>
      <c r="Q12" s="62"/>
      <c r="R12" s="74">
        <f t="shared" si="0"/>
        <v>38.244999999999997</v>
      </c>
      <c r="S12" s="75">
        <f t="shared" si="1"/>
        <v>3.3232383469641571E-3</v>
      </c>
    </row>
    <row r="13" spans="1:19" x14ac:dyDescent="0.35">
      <c r="A13" s="71" t="s">
        <v>120</v>
      </c>
      <c r="B13" s="61">
        <v>0</v>
      </c>
      <c r="C13" s="62"/>
      <c r="D13" s="61">
        <v>0</v>
      </c>
      <c r="E13" s="62"/>
      <c r="F13" s="61">
        <v>0</v>
      </c>
      <c r="G13" s="62"/>
      <c r="H13" s="61">
        <v>0</v>
      </c>
      <c r="I13" s="62"/>
      <c r="J13" s="61">
        <v>0</v>
      </c>
      <c r="K13" s="62"/>
      <c r="L13" s="61">
        <v>1.4139999999999999</v>
      </c>
      <c r="M13" s="62"/>
      <c r="N13" s="61">
        <v>1.97</v>
      </c>
      <c r="O13" s="62"/>
      <c r="P13" s="61">
        <v>3.3839999999999999</v>
      </c>
      <c r="Q13" s="62"/>
      <c r="R13" s="74">
        <f t="shared" si="0"/>
        <v>3.3839999999999999</v>
      </c>
      <c r="S13" s="75">
        <f t="shared" si="1"/>
        <v>2.9404728895611736E-4</v>
      </c>
    </row>
    <row r="14" spans="1:19" x14ac:dyDescent="0.35">
      <c r="A14" s="66" t="s">
        <v>121</v>
      </c>
      <c r="B14" s="63">
        <v>0</v>
      </c>
      <c r="C14" s="64"/>
      <c r="D14" s="63">
        <v>0</v>
      </c>
      <c r="E14" s="64"/>
      <c r="F14" s="63">
        <v>0</v>
      </c>
      <c r="G14" s="64"/>
      <c r="H14" s="63">
        <v>0</v>
      </c>
      <c r="I14" s="64"/>
      <c r="J14" s="63">
        <v>0</v>
      </c>
      <c r="K14" s="64"/>
      <c r="L14" s="63">
        <v>0.93100000000000005</v>
      </c>
      <c r="M14" s="64"/>
      <c r="N14" s="63">
        <v>0.67300000000000004</v>
      </c>
      <c r="O14" s="64"/>
      <c r="P14" s="63">
        <v>1.603</v>
      </c>
      <c r="Q14" s="64"/>
      <c r="R14" s="74">
        <f t="shared" si="0"/>
        <v>1.6040000000000001</v>
      </c>
      <c r="S14" s="75">
        <f t="shared" si="1"/>
        <v>1.393770246706892E-4</v>
      </c>
    </row>
    <row r="15" spans="1:19" x14ac:dyDescent="0.35">
      <c r="A15" s="71" t="s">
        <v>122</v>
      </c>
      <c r="B15" s="61">
        <v>0</v>
      </c>
      <c r="C15" s="62"/>
      <c r="D15" s="61">
        <v>1.123</v>
      </c>
      <c r="E15" s="62"/>
      <c r="F15" s="61">
        <v>10.493</v>
      </c>
      <c r="G15" s="62"/>
      <c r="H15" s="61">
        <v>306.46100000000001</v>
      </c>
      <c r="I15" s="62"/>
      <c r="J15" s="61">
        <v>1.8180000000000001</v>
      </c>
      <c r="K15" s="62"/>
      <c r="L15" s="61">
        <v>181.85400000000001</v>
      </c>
      <c r="M15" s="62"/>
      <c r="N15" s="61">
        <v>65.700999999999993</v>
      </c>
      <c r="O15" s="62"/>
      <c r="P15" s="61">
        <v>567.45000000000005</v>
      </c>
      <c r="Q15" s="62"/>
      <c r="R15" s="74">
        <f t="shared" si="0"/>
        <v>249.37300000000002</v>
      </c>
      <c r="S15" s="75">
        <f t="shared" si="1"/>
        <v>2.166886955935398E-2</v>
      </c>
    </row>
    <row r="16" spans="1:19" x14ac:dyDescent="0.35">
      <c r="A16" s="71" t="s">
        <v>123</v>
      </c>
      <c r="B16" s="61">
        <v>0</v>
      </c>
      <c r="C16" s="62"/>
      <c r="D16" s="61">
        <v>0</v>
      </c>
      <c r="E16" s="62"/>
      <c r="F16" s="61">
        <v>0</v>
      </c>
      <c r="G16" s="62"/>
      <c r="H16" s="61">
        <v>359.262</v>
      </c>
      <c r="I16" s="62"/>
      <c r="J16" s="61">
        <v>17.628</v>
      </c>
      <c r="K16" s="62"/>
      <c r="L16" s="61">
        <v>215.99100000000001</v>
      </c>
      <c r="M16" s="62"/>
      <c r="N16" s="61">
        <v>54.930999999999997</v>
      </c>
      <c r="O16" s="62"/>
      <c r="P16" s="61">
        <v>647.81100000000004</v>
      </c>
      <c r="Q16" s="62"/>
      <c r="R16" s="74">
        <f t="shared" si="0"/>
        <v>288.55</v>
      </c>
      <c r="S16" s="75">
        <f t="shared" si="1"/>
        <v>2.5073092561550731E-2</v>
      </c>
    </row>
    <row r="17" spans="1:19" x14ac:dyDescent="0.35">
      <c r="A17" s="66" t="s">
        <v>124</v>
      </c>
      <c r="B17" s="63">
        <v>0</v>
      </c>
      <c r="C17" s="64"/>
      <c r="D17" s="63">
        <v>0</v>
      </c>
      <c r="E17" s="64"/>
      <c r="F17" s="63">
        <v>0</v>
      </c>
      <c r="G17" s="64"/>
      <c r="H17" s="63">
        <v>0</v>
      </c>
      <c r="I17" s="64"/>
      <c r="J17" s="63">
        <v>0.50900000000000001</v>
      </c>
      <c r="K17" s="64"/>
      <c r="L17" s="63">
        <v>5.3070000000000004</v>
      </c>
      <c r="M17" s="64"/>
      <c r="N17" s="63">
        <v>20.452000000000002</v>
      </c>
      <c r="O17" s="64"/>
      <c r="P17" s="63">
        <v>26.268000000000001</v>
      </c>
      <c r="Q17" s="64"/>
      <c r="R17" s="74">
        <f t="shared" si="0"/>
        <v>26.268000000000001</v>
      </c>
      <c r="S17" s="75">
        <f t="shared" si="1"/>
        <v>2.2825160124997908E-3</v>
      </c>
    </row>
    <row r="18" spans="1:19" x14ac:dyDescent="0.35">
      <c r="A18" s="71" t="s">
        <v>125</v>
      </c>
      <c r="B18" s="61">
        <v>0</v>
      </c>
      <c r="C18" s="62"/>
      <c r="D18" s="61">
        <v>2.1139999999999999</v>
      </c>
      <c r="E18" s="62"/>
      <c r="F18" s="61">
        <v>0.502</v>
      </c>
      <c r="G18" s="62"/>
      <c r="H18" s="61">
        <v>0</v>
      </c>
      <c r="I18" s="62"/>
      <c r="J18" s="61">
        <v>8.125</v>
      </c>
      <c r="K18" s="62"/>
      <c r="L18" s="61">
        <v>36.56</v>
      </c>
      <c r="M18" s="62"/>
      <c r="N18" s="61">
        <v>132.184</v>
      </c>
      <c r="O18" s="62"/>
      <c r="P18" s="61">
        <v>179.48500000000001</v>
      </c>
      <c r="Q18" s="62"/>
      <c r="R18" s="74">
        <f t="shared" si="0"/>
        <v>176.869</v>
      </c>
      <c r="S18" s="75">
        <f t="shared" si="1"/>
        <v>1.5368749985336739E-2</v>
      </c>
    </row>
    <row r="19" spans="1:19" x14ac:dyDescent="0.35">
      <c r="A19" s="71" t="s">
        <v>126</v>
      </c>
      <c r="B19" s="61">
        <v>1095.8869999999999</v>
      </c>
      <c r="C19" s="62"/>
      <c r="D19" s="61">
        <v>2.5489999999999999</v>
      </c>
      <c r="E19" s="62"/>
      <c r="F19" s="61">
        <v>48.045000000000002</v>
      </c>
      <c r="G19" s="62"/>
      <c r="H19" s="61">
        <v>1025.6510000000001</v>
      </c>
      <c r="I19" s="62"/>
      <c r="J19" s="61">
        <v>249.27099999999999</v>
      </c>
      <c r="K19" s="62"/>
      <c r="L19" s="61">
        <v>19.071000000000002</v>
      </c>
      <c r="M19" s="62"/>
      <c r="N19" s="61">
        <v>114.45099999999999</v>
      </c>
      <c r="O19" s="62"/>
      <c r="P19" s="61">
        <v>2554.9250000000002</v>
      </c>
      <c r="Q19" s="62"/>
      <c r="R19" s="74">
        <f t="shared" si="0"/>
        <v>382.79300000000001</v>
      </c>
      <c r="S19" s="75">
        <f t="shared" si="1"/>
        <v>3.3262187908208937E-2</v>
      </c>
    </row>
    <row r="20" spans="1:19" x14ac:dyDescent="0.35">
      <c r="A20" s="66" t="s">
        <v>127</v>
      </c>
      <c r="B20" s="63">
        <v>781.62800000000004</v>
      </c>
      <c r="C20" s="64"/>
      <c r="D20" s="63">
        <v>5.2919999999999998</v>
      </c>
      <c r="E20" s="64"/>
      <c r="F20" s="63">
        <v>9.609</v>
      </c>
      <c r="G20" s="64"/>
      <c r="H20" s="63">
        <v>0</v>
      </c>
      <c r="I20" s="64"/>
      <c r="J20" s="63">
        <v>171.47900000000001</v>
      </c>
      <c r="K20" s="64"/>
      <c r="L20" s="63">
        <v>35.372999999999998</v>
      </c>
      <c r="M20" s="64"/>
      <c r="N20" s="63">
        <v>59.866999999999997</v>
      </c>
      <c r="O20" s="64"/>
      <c r="P20" s="63">
        <v>1063.2470000000001</v>
      </c>
      <c r="Q20" s="64"/>
      <c r="R20" s="74">
        <f t="shared" si="0"/>
        <v>266.71899999999999</v>
      </c>
      <c r="S20" s="75">
        <f t="shared" si="1"/>
        <v>2.3176122595474784E-2</v>
      </c>
    </row>
    <row r="21" spans="1:19" x14ac:dyDescent="0.35">
      <c r="A21" s="71" t="s">
        <v>1</v>
      </c>
      <c r="B21" s="61">
        <v>0</v>
      </c>
      <c r="C21" s="62"/>
      <c r="D21" s="61">
        <v>0</v>
      </c>
      <c r="E21" s="62"/>
      <c r="F21" s="61">
        <v>0</v>
      </c>
      <c r="G21" s="62"/>
      <c r="H21" s="61">
        <v>51.180999999999997</v>
      </c>
      <c r="I21" s="62"/>
      <c r="J21" s="61">
        <v>610.74800000000005</v>
      </c>
      <c r="K21" s="62"/>
      <c r="L21" s="61">
        <v>20.760999999999999</v>
      </c>
      <c r="M21" s="62"/>
      <c r="N21" s="61">
        <v>205.21799999999999</v>
      </c>
      <c r="O21" s="62"/>
      <c r="P21" s="61">
        <v>887.90800000000002</v>
      </c>
      <c r="Q21" s="62"/>
      <c r="R21" s="74">
        <f t="shared" si="0"/>
        <v>836.72699999999998</v>
      </c>
      <c r="S21" s="75">
        <f t="shared" si="1"/>
        <v>7.2706059676827778E-2</v>
      </c>
    </row>
    <row r="22" spans="1:19" x14ac:dyDescent="0.35">
      <c r="A22" s="71" t="s">
        <v>128</v>
      </c>
      <c r="B22" s="61">
        <v>0</v>
      </c>
      <c r="C22" s="62"/>
      <c r="D22" s="61">
        <v>237.52099999999999</v>
      </c>
      <c r="E22" s="62"/>
      <c r="F22" s="61">
        <v>198.078</v>
      </c>
      <c r="G22" s="62"/>
      <c r="H22" s="61">
        <v>95.853999999999999</v>
      </c>
      <c r="I22" s="62"/>
      <c r="J22" s="61">
        <v>66.563000000000002</v>
      </c>
      <c r="K22" s="62"/>
      <c r="L22" s="61">
        <v>7.9850000000000003</v>
      </c>
      <c r="M22" s="62"/>
      <c r="N22" s="61">
        <v>173.69399999999999</v>
      </c>
      <c r="O22" s="62"/>
      <c r="P22" s="61">
        <v>779.69600000000003</v>
      </c>
      <c r="Q22" s="62"/>
      <c r="R22" s="74">
        <f t="shared" si="0"/>
        <v>248.24199999999999</v>
      </c>
      <c r="S22" s="75">
        <f t="shared" si="1"/>
        <v>2.1570593116147899E-2</v>
      </c>
    </row>
    <row r="23" spans="1:19" x14ac:dyDescent="0.35">
      <c r="A23" s="66" t="s">
        <v>129</v>
      </c>
      <c r="B23" s="63">
        <v>955.471</v>
      </c>
      <c r="C23" s="64"/>
      <c r="D23" s="63">
        <v>96.007000000000005</v>
      </c>
      <c r="E23" s="64"/>
      <c r="F23" s="63">
        <v>12.923999999999999</v>
      </c>
      <c r="G23" s="64"/>
      <c r="H23" s="63">
        <v>0</v>
      </c>
      <c r="I23" s="64"/>
      <c r="J23" s="63">
        <v>10.722</v>
      </c>
      <c r="K23" s="64"/>
      <c r="L23" s="63">
        <v>34.642000000000003</v>
      </c>
      <c r="M23" s="64"/>
      <c r="N23" s="63">
        <v>43.651000000000003</v>
      </c>
      <c r="O23" s="64"/>
      <c r="P23" s="63">
        <v>1153.4169999999999</v>
      </c>
      <c r="Q23" s="64"/>
      <c r="R23" s="74">
        <f t="shared" si="0"/>
        <v>89.015000000000015</v>
      </c>
      <c r="S23" s="75">
        <f t="shared" si="1"/>
        <v>7.7348166153749388E-3</v>
      </c>
    </row>
    <row r="24" spans="1:19" x14ac:dyDescent="0.35">
      <c r="A24" s="71" t="s">
        <v>130</v>
      </c>
      <c r="B24" s="61">
        <v>20.436</v>
      </c>
      <c r="C24" s="62"/>
      <c r="D24" s="61">
        <v>2920.36</v>
      </c>
      <c r="E24" s="62"/>
      <c r="F24" s="61">
        <v>278.68700000000001</v>
      </c>
      <c r="G24" s="62"/>
      <c r="H24" s="61">
        <v>179.33</v>
      </c>
      <c r="I24" s="62"/>
      <c r="J24" s="61">
        <v>0</v>
      </c>
      <c r="K24" s="62"/>
      <c r="L24" s="61">
        <v>122.51900000000001</v>
      </c>
      <c r="M24" s="62"/>
      <c r="N24" s="61">
        <v>14.773</v>
      </c>
      <c r="O24" s="62"/>
      <c r="P24" s="61">
        <v>3536.105</v>
      </c>
      <c r="Q24" s="62"/>
      <c r="R24" s="74">
        <f t="shared" si="0"/>
        <v>137.292</v>
      </c>
      <c r="S24" s="75">
        <f t="shared" si="1"/>
        <v>1.1929769620379217E-2</v>
      </c>
    </row>
    <row r="25" spans="1:19" x14ac:dyDescent="0.35">
      <c r="A25" s="71" t="s">
        <v>131</v>
      </c>
      <c r="B25" s="61">
        <v>0</v>
      </c>
      <c r="C25" s="62"/>
      <c r="D25" s="61">
        <v>0</v>
      </c>
      <c r="E25" s="62"/>
      <c r="F25" s="61">
        <v>0</v>
      </c>
      <c r="G25" s="62"/>
      <c r="H25" s="61">
        <v>0</v>
      </c>
      <c r="I25" s="62"/>
      <c r="J25" s="61">
        <v>5.5E-2</v>
      </c>
      <c r="K25" s="62"/>
      <c r="L25" s="61">
        <v>101.717</v>
      </c>
      <c r="M25" s="62"/>
      <c r="N25" s="61">
        <v>52.234000000000002</v>
      </c>
      <c r="O25" s="62"/>
      <c r="P25" s="61">
        <v>154.006</v>
      </c>
      <c r="Q25" s="62"/>
      <c r="R25" s="74">
        <f t="shared" si="0"/>
        <v>154.006</v>
      </c>
      <c r="S25" s="75">
        <f t="shared" si="1"/>
        <v>1.3382106023338006E-2</v>
      </c>
    </row>
    <row r="26" spans="1:19" x14ac:dyDescent="0.35">
      <c r="A26" s="66" t="s">
        <v>132</v>
      </c>
      <c r="B26" s="63">
        <v>30.463999999999999</v>
      </c>
      <c r="C26" s="64"/>
      <c r="D26" s="63" t="s">
        <v>114</v>
      </c>
      <c r="E26" s="64"/>
      <c r="F26" s="63">
        <v>0</v>
      </c>
      <c r="G26" s="64"/>
      <c r="H26" s="63">
        <v>156.69900000000001</v>
      </c>
      <c r="I26" s="64"/>
      <c r="J26" s="63">
        <v>0</v>
      </c>
      <c r="K26" s="64"/>
      <c r="L26" s="63">
        <v>22.951000000000001</v>
      </c>
      <c r="M26" s="64"/>
      <c r="N26" s="63">
        <v>42.988</v>
      </c>
      <c r="O26" s="64"/>
      <c r="P26" s="63">
        <v>253.126</v>
      </c>
      <c r="Q26" s="64"/>
      <c r="R26" s="74">
        <f t="shared" si="0"/>
        <v>65.938999999999993</v>
      </c>
      <c r="S26" s="75">
        <f t="shared" si="1"/>
        <v>5.7296643577060937E-3</v>
      </c>
    </row>
    <row r="27" spans="1:19" x14ac:dyDescent="0.35">
      <c r="A27" s="71" t="s">
        <v>133</v>
      </c>
      <c r="B27" s="61">
        <v>0</v>
      </c>
      <c r="C27" s="62"/>
      <c r="D27" s="61">
        <v>0</v>
      </c>
      <c r="E27" s="62"/>
      <c r="F27" s="61">
        <v>0</v>
      </c>
      <c r="G27" s="62"/>
      <c r="H27" s="61">
        <v>46.436999999999998</v>
      </c>
      <c r="I27" s="62"/>
      <c r="J27" s="61">
        <v>0.11</v>
      </c>
      <c r="K27" s="62"/>
      <c r="L27" s="61">
        <v>37.749000000000002</v>
      </c>
      <c r="M27" s="62"/>
      <c r="N27" s="61">
        <v>41.37</v>
      </c>
      <c r="O27" s="62"/>
      <c r="P27" s="61">
        <v>125.666</v>
      </c>
      <c r="Q27" s="62"/>
      <c r="R27" s="74">
        <f t="shared" si="0"/>
        <v>79.228999999999999</v>
      </c>
      <c r="S27" s="75">
        <f t="shared" si="1"/>
        <v>6.8844777354326904E-3</v>
      </c>
    </row>
    <row r="28" spans="1:19" x14ac:dyDescent="0.35">
      <c r="A28" s="71" t="s">
        <v>134</v>
      </c>
      <c r="B28" s="61">
        <v>0</v>
      </c>
      <c r="C28" s="62"/>
      <c r="D28" s="61">
        <v>95.792000000000002</v>
      </c>
      <c r="E28" s="62"/>
      <c r="F28" s="61">
        <v>30.858000000000001</v>
      </c>
      <c r="G28" s="62"/>
      <c r="H28" s="61">
        <v>318.65499999999997</v>
      </c>
      <c r="I28" s="62"/>
      <c r="J28" s="61">
        <v>49.555</v>
      </c>
      <c r="K28" s="62"/>
      <c r="L28" s="61">
        <v>119.07899999999999</v>
      </c>
      <c r="M28" s="62"/>
      <c r="N28" s="61">
        <v>71.47</v>
      </c>
      <c r="O28" s="62"/>
      <c r="P28" s="61">
        <v>685.40800000000002</v>
      </c>
      <c r="Q28" s="62"/>
      <c r="R28" s="74">
        <f t="shared" si="0"/>
        <v>240.10399999999998</v>
      </c>
      <c r="S28" s="75">
        <f t="shared" si="1"/>
        <v>2.0863454570780024E-2</v>
      </c>
    </row>
    <row r="29" spans="1:19" x14ac:dyDescent="0.35">
      <c r="A29" s="66" t="s">
        <v>135</v>
      </c>
      <c r="B29" s="63">
        <v>0</v>
      </c>
      <c r="C29" s="64"/>
      <c r="D29" s="63">
        <v>0</v>
      </c>
      <c r="E29" s="64"/>
      <c r="F29" s="63">
        <v>0</v>
      </c>
      <c r="G29" s="64"/>
      <c r="H29" s="63">
        <v>152.65700000000001</v>
      </c>
      <c r="I29" s="64"/>
      <c r="J29" s="63">
        <v>175.48500000000001</v>
      </c>
      <c r="K29" s="64"/>
      <c r="L29" s="63">
        <v>78.308000000000007</v>
      </c>
      <c r="M29" s="64"/>
      <c r="N29" s="63">
        <v>118.642</v>
      </c>
      <c r="O29" s="64"/>
      <c r="P29" s="63">
        <v>525.09199999999998</v>
      </c>
      <c r="Q29" s="64"/>
      <c r="R29" s="74">
        <f t="shared" si="0"/>
        <v>372.435</v>
      </c>
      <c r="S29" s="75">
        <f t="shared" si="1"/>
        <v>3.2362145999518789E-2</v>
      </c>
    </row>
    <row r="30" spans="1:19" x14ac:dyDescent="0.35">
      <c r="A30" s="71" t="s">
        <v>136</v>
      </c>
      <c r="B30" s="61">
        <v>31.978999999999999</v>
      </c>
      <c r="C30" s="62"/>
      <c r="D30" s="61">
        <v>36.499000000000002</v>
      </c>
      <c r="E30" s="62"/>
      <c r="F30" s="61">
        <v>96.733999999999995</v>
      </c>
      <c r="G30" s="62"/>
      <c r="H30" s="61">
        <v>72.343000000000004</v>
      </c>
      <c r="I30" s="62"/>
      <c r="J30" s="61">
        <v>15.789</v>
      </c>
      <c r="K30" s="62"/>
      <c r="L30" s="61">
        <v>59.987000000000002</v>
      </c>
      <c r="M30" s="62"/>
      <c r="N30" s="61">
        <v>4.0389999999999997</v>
      </c>
      <c r="O30" s="62"/>
      <c r="P30" s="61">
        <v>317.37</v>
      </c>
      <c r="Q30" s="62"/>
      <c r="R30" s="74">
        <f t="shared" si="0"/>
        <v>79.814999999999998</v>
      </c>
      <c r="S30" s="75">
        <f t="shared" si="1"/>
        <v>6.9353972718772189E-3</v>
      </c>
    </row>
    <row r="31" spans="1:19" x14ac:dyDescent="0.35">
      <c r="A31" s="71" t="s">
        <v>137</v>
      </c>
      <c r="B31" s="61">
        <v>5.6539999999999999</v>
      </c>
      <c r="C31" s="62"/>
      <c r="D31" s="61">
        <v>0</v>
      </c>
      <c r="E31" s="62"/>
      <c r="F31" s="61">
        <v>0.51400000000000001</v>
      </c>
      <c r="G31" s="62"/>
      <c r="H31" s="61">
        <v>111.401</v>
      </c>
      <c r="I31" s="62"/>
      <c r="J31" s="61">
        <v>63.347999999999999</v>
      </c>
      <c r="K31" s="62"/>
      <c r="L31" s="61">
        <v>27.754000000000001</v>
      </c>
      <c r="M31" s="62"/>
      <c r="N31" s="61">
        <v>36.680999999999997</v>
      </c>
      <c r="O31" s="62"/>
      <c r="P31" s="61">
        <v>245.351</v>
      </c>
      <c r="Q31" s="62"/>
      <c r="R31" s="74">
        <f t="shared" si="0"/>
        <v>127.783</v>
      </c>
      <c r="S31" s="75">
        <f t="shared" si="1"/>
        <v>1.1103500214148802E-2</v>
      </c>
    </row>
    <row r="32" spans="1:19" x14ac:dyDescent="0.35">
      <c r="A32" s="66" t="s">
        <v>138</v>
      </c>
      <c r="B32" s="63">
        <v>684.03099999999995</v>
      </c>
      <c r="C32" s="64"/>
      <c r="D32" s="63">
        <v>47.706000000000003</v>
      </c>
      <c r="E32" s="64"/>
      <c r="F32" s="63">
        <v>122.907</v>
      </c>
      <c r="G32" s="64"/>
      <c r="H32" s="63">
        <v>0</v>
      </c>
      <c r="I32" s="64"/>
      <c r="J32" s="63" t="s">
        <v>114</v>
      </c>
      <c r="K32" s="64"/>
      <c r="L32" s="63">
        <v>18.18</v>
      </c>
      <c r="M32" s="64"/>
      <c r="N32" s="63">
        <v>124.26600000000001</v>
      </c>
      <c r="O32" s="64"/>
      <c r="P32" s="63">
        <v>997.09100000000001</v>
      </c>
      <c r="Q32" s="64"/>
      <c r="R32" s="74">
        <f t="shared" si="0"/>
        <v>142.446</v>
      </c>
      <c r="S32" s="75">
        <f t="shared" si="1"/>
        <v>1.2377618239551741E-2</v>
      </c>
    </row>
    <row r="33" spans="1:19" x14ac:dyDescent="0.35">
      <c r="A33" s="71" t="s">
        <v>139</v>
      </c>
      <c r="B33" s="61">
        <v>0</v>
      </c>
      <c r="C33" s="62"/>
      <c r="D33" s="61">
        <v>0.45900000000000002</v>
      </c>
      <c r="E33" s="62"/>
      <c r="F33" s="61">
        <v>11.731999999999999</v>
      </c>
      <c r="G33" s="62"/>
      <c r="H33" s="61">
        <v>58.884</v>
      </c>
      <c r="I33" s="62"/>
      <c r="J33" s="61">
        <v>304.113</v>
      </c>
      <c r="K33" s="62"/>
      <c r="L33" s="61">
        <v>5.2009999999999996</v>
      </c>
      <c r="M33" s="62"/>
      <c r="N33" s="61">
        <v>64.686000000000007</v>
      </c>
      <c r="O33" s="62"/>
      <c r="P33" s="61">
        <v>445.07400000000001</v>
      </c>
      <c r="Q33" s="62"/>
      <c r="R33" s="74">
        <f t="shared" si="0"/>
        <v>374</v>
      </c>
      <c r="S33" s="75">
        <f t="shared" si="1"/>
        <v>3.2498134181320304E-2</v>
      </c>
    </row>
    <row r="34" spans="1:19" x14ac:dyDescent="0.35">
      <c r="A34" s="71" t="s">
        <v>140</v>
      </c>
      <c r="B34" s="61">
        <v>0</v>
      </c>
      <c r="C34" s="62"/>
      <c r="D34" s="61" t="s">
        <v>114</v>
      </c>
      <c r="E34" s="62"/>
      <c r="F34" s="61">
        <v>1.4550000000000001</v>
      </c>
      <c r="G34" s="62"/>
      <c r="H34" s="61">
        <v>0</v>
      </c>
      <c r="I34" s="62"/>
      <c r="J34" s="61">
        <v>0</v>
      </c>
      <c r="K34" s="62"/>
      <c r="L34" s="61">
        <v>4.0730000000000004</v>
      </c>
      <c r="M34" s="62"/>
      <c r="N34" s="61">
        <v>101.59099999999999</v>
      </c>
      <c r="O34" s="62"/>
      <c r="P34" s="61">
        <v>107.121</v>
      </c>
      <c r="Q34" s="62"/>
      <c r="R34" s="74">
        <f t="shared" si="0"/>
        <v>105.66399999999999</v>
      </c>
      <c r="S34" s="75">
        <f t="shared" si="1"/>
        <v>9.1815049468851016E-3</v>
      </c>
    </row>
    <row r="35" spans="1:19" x14ac:dyDescent="0.35">
      <c r="A35" s="66" t="s">
        <v>141</v>
      </c>
      <c r="B35" s="63">
        <v>0</v>
      </c>
      <c r="C35" s="64"/>
      <c r="D35" s="63">
        <v>0</v>
      </c>
      <c r="E35" s="64"/>
      <c r="F35" s="63">
        <v>0</v>
      </c>
      <c r="G35" s="64"/>
      <c r="H35" s="63">
        <v>105.19499999999999</v>
      </c>
      <c r="I35" s="64"/>
      <c r="J35" s="63">
        <v>0.27600000000000002</v>
      </c>
      <c r="K35" s="64"/>
      <c r="L35" s="63">
        <v>38.186999999999998</v>
      </c>
      <c r="M35" s="64"/>
      <c r="N35" s="63">
        <v>17.123000000000001</v>
      </c>
      <c r="O35" s="64"/>
      <c r="P35" s="63">
        <v>160.78100000000001</v>
      </c>
      <c r="Q35" s="64"/>
      <c r="R35" s="74">
        <f t="shared" si="0"/>
        <v>55.585999999999999</v>
      </c>
      <c r="S35" s="75">
        <f t="shared" si="1"/>
        <v>4.8300569160504552E-3</v>
      </c>
    </row>
    <row r="36" spans="1:19" x14ac:dyDescent="0.35">
      <c r="A36" s="71" t="s">
        <v>142</v>
      </c>
      <c r="B36" s="61">
        <v>0</v>
      </c>
      <c r="C36" s="62"/>
      <c r="D36" s="61">
        <v>0</v>
      </c>
      <c r="E36" s="62"/>
      <c r="F36" s="61">
        <v>0</v>
      </c>
      <c r="G36" s="62"/>
      <c r="H36" s="61">
        <v>334.37299999999999</v>
      </c>
      <c r="I36" s="62"/>
      <c r="J36" s="61">
        <v>0</v>
      </c>
      <c r="K36" s="62"/>
      <c r="L36" s="61">
        <v>21.792999999999999</v>
      </c>
      <c r="M36" s="62"/>
      <c r="N36" s="61">
        <v>29.236999999999998</v>
      </c>
      <c r="O36" s="62"/>
      <c r="P36" s="61">
        <v>385.40300000000002</v>
      </c>
      <c r="Q36" s="62"/>
      <c r="R36" s="74">
        <f t="shared" si="0"/>
        <v>51.03</v>
      </c>
      <c r="S36" s="75">
        <f t="shared" si="1"/>
        <v>4.4341705542052809E-3</v>
      </c>
    </row>
    <row r="37" spans="1:19" x14ac:dyDescent="0.35">
      <c r="A37" s="71" t="s">
        <v>143</v>
      </c>
      <c r="B37" s="61">
        <v>200.179</v>
      </c>
      <c r="C37" s="62"/>
      <c r="D37" s="61">
        <v>1726.3140000000001</v>
      </c>
      <c r="E37" s="62"/>
      <c r="F37" s="61">
        <v>1420.5540000000001</v>
      </c>
      <c r="G37" s="62"/>
      <c r="H37" s="61">
        <v>0</v>
      </c>
      <c r="I37" s="62"/>
      <c r="J37" s="61">
        <v>0</v>
      </c>
      <c r="K37" s="62"/>
      <c r="L37" s="61">
        <v>13.035</v>
      </c>
      <c r="M37" s="62"/>
      <c r="N37" s="61">
        <v>72.072000000000003</v>
      </c>
      <c r="O37" s="62"/>
      <c r="P37" s="61">
        <v>3432.1529999999998</v>
      </c>
      <c r="Q37" s="62"/>
      <c r="R37" s="74">
        <f t="shared" si="0"/>
        <v>85.106999999999999</v>
      </c>
      <c r="S37" s="75">
        <f t="shared" si="1"/>
        <v>7.395237181202211E-3</v>
      </c>
    </row>
    <row r="38" spans="1:19" x14ac:dyDescent="0.35">
      <c r="A38" s="66" t="s">
        <v>144</v>
      </c>
      <c r="B38" s="63">
        <v>0</v>
      </c>
      <c r="C38" s="64"/>
      <c r="D38" s="63">
        <v>12.176</v>
      </c>
      <c r="E38" s="64"/>
      <c r="F38" s="63">
        <v>1.2609999999999999</v>
      </c>
      <c r="G38" s="64"/>
      <c r="H38" s="63">
        <v>448.71800000000002</v>
      </c>
      <c r="I38" s="64"/>
      <c r="J38" s="63">
        <v>22.277000000000001</v>
      </c>
      <c r="K38" s="64"/>
      <c r="L38" s="63">
        <v>98.793999999999997</v>
      </c>
      <c r="M38" s="64"/>
      <c r="N38" s="63">
        <v>325.03100000000001</v>
      </c>
      <c r="O38" s="64"/>
      <c r="P38" s="63">
        <v>908.25699999999995</v>
      </c>
      <c r="Q38" s="64"/>
      <c r="R38" s="74">
        <f t="shared" ref="R38:R56" si="2">SUM(J38,L38,N38)</f>
        <v>446.10199999999998</v>
      </c>
      <c r="S38" s="75">
        <f t="shared" ref="S38:S69" si="3">R38/SUM($R$6:$R$56)</f>
        <v>3.8763322605762963E-2</v>
      </c>
    </row>
    <row r="39" spans="1:19" x14ac:dyDescent="0.35">
      <c r="A39" s="71" t="s">
        <v>145</v>
      </c>
      <c r="B39" s="61">
        <v>0</v>
      </c>
      <c r="C39" s="62"/>
      <c r="D39" s="61">
        <v>0</v>
      </c>
      <c r="E39" s="62"/>
      <c r="F39" s="61">
        <v>0</v>
      </c>
      <c r="G39" s="62"/>
      <c r="H39" s="61">
        <v>439.91500000000002</v>
      </c>
      <c r="I39" s="62"/>
      <c r="J39" s="61">
        <v>0.19900000000000001</v>
      </c>
      <c r="K39" s="62"/>
      <c r="L39" s="61">
        <v>127.517</v>
      </c>
      <c r="M39" s="62"/>
      <c r="N39" s="61">
        <v>123.88</v>
      </c>
      <c r="O39" s="62"/>
      <c r="P39" s="61">
        <v>691.51</v>
      </c>
      <c r="Q39" s="62"/>
      <c r="R39" s="74">
        <f t="shared" si="2"/>
        <v>251.596</v>
      </c>
      <c r="S39" s="75">
        <f t="shared" si="3"/>
        <v>2.1862033602896958E-2</v>
      </c>
    </row>
    <row r="40" spans="1:19" x14ac:dyDescent="0.35">
      <c r="A40" s="71" t="s">
        <v>146</v>
      </c>
      <c r="B40" s="61">
        <v>399.83499999999998</v>
      </c>
      <c r="C40" s="62"/>
      <c r="D40" s="61">
        <v>992.19899999999996</v>
      </c>
      <c r="E40" s="62"/>
      <c r="F40" s="61">
        <v>2633.4960000000001</v>
      </c>
      <c r="G40" s="62"/>
      <c r="H40" s="61">
        <v>0</v>
      </c>
      <c r="I40" s="62"/>
      <c r="J40" s="61">
        <v>73.403999999999996</v>
      </c>
      <c r="K40" s="62"/>
      <c r="L40" s="61">
        <v>2.0550000000000002</v>
      </c>
      <c r="M40" s="62"/>
      <c r="N40" s="61">
        <v>127.65</v>
      </c>
      <c r="O40" s="62"/>
      <c r="P40" s="61">
        <v>4228.6390000000001</v>
      </c>
      <c r="Q40" s="62"/>
      <c r="R40" s="74">
        <f t="shared" si="2"/>
        <v>203.10900000000001</v>
      </c>
      <c r="S40" s="75">
        <f t="shared" si="3"/>
        <v>1.7648832982443276E-2</v>
      </c>
    </row>
    <row r="41" spans="1:19" x14ac:dyDescent="0.35">
      <c r="A41" s="66" t="s">
        <v>147</v>
      </c>
      <c r="B41" s="63">
        <v>219.94200000000001</v>
      </c>
      <c r="C41" s="64"/>
      <c r="D41" s="63">
        <v>2658.4319999999998</v>
      </c>
      <c r="E41" s="64"/>
      <c r="F41" s="63">
        <v>132.51599999999999</v>
      </c>
      <c r="G41" s="64"/>
      <c r="H41" s="63">
        <v>191.483</v>
      </c>
      <c r="I41" s="64"/>
      <c r="J41" s="63">
        <v>86.325000000000003</v>
      </c>
      <c r="K41" s="64"/>
      <c r="L41" s="63">
        <v>57.058</v>
      </c>
      <c r="M41" s="64"/>
      <c r="N41" s="63">
        <v>24.344999999999999</v>
      </c>
      <c r="O41" s="64"/>
      <c r="P41" s="63">
        <v>3370.1019999999999</v>
      </c>
      <c r="Q41" s="64"/>
      <c r="R41" s="74">
        <f t="shared" si="2"/>
        <v>167.72800000000001</v>
      </c>
      <c r="S41" s="75">
        <f t="shared" si="3"/>
        <v>1.4574457352846234E-2</v>
      </c>
    </row>
    <row r="42" spans="1:19" x14ac:dyDescent="0.35">
      <c r="A42" s="71" t="s">
        <v>148</v>
      </c>
      <c r="B42" s="61">
        <v>15.121</v>
      </c>
      <c r="C42" s="62"/>
      <c r="D42" s="61">
        <v>3419.018</v>
      </c>
      <c r="E42" s="62"/>
      <c r="F42" s="61">
        <v>1145.1089999999999</v>
      </c>
      <c r="G42" s="62"/>
      <c r="H42" s="61">
        <v>0</v>
      </c>
      <c r="I42" s="62"/>
      <c r="J42" s="61">
        <v>4.4960000000000004</v>
      </c>
      <c r="K42" s="62"/>
      <c r="L42" s="61">
        <v>29.504999999999999</v>
      </c>
      <c r="M42" s="62"/>
      <c r="N42" s="61">
        <v>268.12900000000002</v>
      </c>
      <c r="O42" s="62"/>
      <c r="P42" s="61">
        <v>4881.3770000000004</v>
      </c>
      <c r="Q42" s="62"/>
      <c r="R42" s="74">
        <f t="shared" si="2"/>
        <v>302.13</v>
      </c>
      <c r="S42" s="75">
        <f t="shared" si="3"/>
        <v>2.6253105027278883E-2</v>
      </c>
    </row>
    <row r="43" spans="1:19" x14ac:dyDescent="0.35">
      <c r="A43" s="71" t="s">
        <v>149</v>
      </c>
      <c r="B43" s="61">
        <v>0</v>
      </c>
      <c r="C43" s="62"/>
      <c r="D43" s="61">
        <v>0.52900000000000003</v>
      </c>
      <c r="E43" s="62"/>
      <c r="F43" s="61">
        <v>0</v>
      </c>
      <c r="G43" s="62"/>
      <c r="H43" s="61">
        <v>0</v>
      </c>
      <c r="I43" s="62"/>
      <c r="J43" s="61">
        <v>7.2619999999999996</v>
      </c>
      <c r="K43" s="62"/>
      <c r="L43" s="61">
        <v>72.234999999999999</v>
      </c>
      <c r="M43" s="62"/>
      <c r="N43" s="61">
        <v>401.78199999999998</v>
      </c>
      <c r="O43" s="62"/>
      <c r="P43" s="61">
        <v>481.80799999999999</v>
      </c>
      <c r="Q43" s="62"/>
      <c r="R43" s="74">
        <f t="shared" si="2"/>
        <v>481.279</v>
      </c>
      <c r="S43" s="75">
        <f t="shared" si="3"/>
        <v>4.1819971980352012E-2</v>
      </c>
    </row>
    <row r="44" spans="1:19" x14ac:dyDescent="0.35">
      <c r="A44" s="66" t="s">
        <v>150</v>
      </c>
      <c r="B44" s="63">
        <v>1278.056</v>
      </c>
      <c r="C44" s="64"/>
      <c r="D44" s="63">
        <v>6576.4459999999999</v>
      </c>
      <c r="E44" s="64"/>
      <c r="F44" s="63">
        <v>36.963000000000001</v>
      </c>
      <c r="G44" s="64"/>
      <c r="H44" s="63">
        <v>872.74900000000002</v>
      </c>
      <c r="I44" s="64"/>
      <c r="J44" s="63">
        <v>23.161999999999999</v>
      </c>
      <c r="K44" s="64"/>
      <c r="L44" s="63">
        <v>121.26300000000001</v>
      </c>
      <c r="M44" s="64"/>
      <c r="N44" s="63">
        <v>78.55</v>
      </c>
      <c r="O44" s="64"/>
      <c r="P44" s="63">
        <v>8987.1890000000003</v>
      </c>
      <c r="Q44" s="64"/>
      <c r="R44" s="74">
        <f t="shared" si="2"/>
        <v>222.97500000000002</v>
      </c>
      <c r="S44" s="75">
        <f t="shared" si="3"/>
        <v>1.9375057403956938E-2</v>
      </c>
    </row>
    <row r="45" spans="1:19" x14ac:dyDescent="0.35">
      <c r="A45" s="71" t="s">
        <v>151</v>
      </c>
      <c r="B45" s="61">
        <v>0</v>
      </c>
      <c r="C45" s="62"/>
      <c r="D45" s="61">
        <v>0</v>
      </c>
      <c r="E45" s="62"/>
      <c r="F45" s="61">
        <v>0</v>
      </c>
      <c r="G45" s="62"/>
      <c r="H45" s="61">
        <v>0</v>
      </c>
      <c r="I45" s="62"/>
      <c r="J45" s="61">
        <v>0.30499999999999999</v>
      </c>
      <c r="K45" s="62"/>
      <c r="L45" s="61">
        <v>3.6059999999999999</v>
      </c>
      <c r="M45" s="62"/>
      <c r="N45" s="61">
        <v>2.7109999999999999</v>
      </c>
      <c r="O45" s="62"/>
      <c r="P45" s="61">
        <v>6.6210000000000004</v>
      </c>
      <c r="Q45" s="62"/>
      <c r="R45" s="74">
        <f t="shared" si="2"/>
        <v>6.6219999999999999</v>
      </c>
      <c r="S45" s="75">
        <f t="shared" si="3"/>
        <v>5.7540814050455354E-4</v>
      </c>
    </row>
    <row r="46" spans="1:19" x14ac:dyDescent="0.35">
      <c r="A46" s="71" t="s">
        <v>152</v>
      </c>
      <c r="B46" s="61">
        <v>0</v>
      </c>
      <c r="C46" s="62"/>
      <c r="D46" s="61">
        <v>0</v>
      </c>
      <c r="E46" s="62"/>
      <c r="F46" s="61">
        <v>0</v>
      </c>
      <c r="G46" s="62"/>
      <c r="H46" s="61">
        <v>551.15099999999995</v>
      </c>
      <c r="I46" s="62"/>
      <c r="J46" s="61">
        <v>0</v>
      </c>
      <c r="K46" s="62"/>
      <c r="L46" s="61">
        <v>110.22199999999999</v>
      </c>
      <c r="M46" s="62"/>
      <c r="N46" s="61">
        <v>35.033999999999999</v>
      </c>
      <c r="O46" s="62"/>
      <c r="P46" s="61">
        <v>696.40700000000004</v>
      </c>
      <c r="Q46" s="62"/>
      <c r="R46" s="74">
        <f t="shared" si="2"/>
        <v>145.256</v>
      </c>
      <c r="S46" s="75">
        <f t="shared" si="3"/>
        <v>1.2621788712946154E-2</v>
      </c>
    </row>
    <row r="47" spans="1:19" x14ac:dyDescent="0.35">
      <c r="A47" s="66" t="s">
        <v>153</v>
      </c>
      <c r="B47" s="63">
        <v>0</v>
      </c>
      <c r="C47" s="64"/>
      <c r="D47" s="63">
        <v>0.48799999999999999</v>
      </c>
      <c r="E47" s="64"/>
      <c r="F47" s="63">
        <v>7.2640000000000002</v>
      </c>
      <c r="G47" s="64"/>
      <c r="H47" s="63">
        <v>0</v>
      </c>
      <c r="I47" s="64"/>
      <c r="J47" s="63">
        <v>146.81899999999999</v>
      </c>
      <c r="K47" s="64"/>
      <c r="L47" s="63">
        <v>3.6459999999999999</v>
      </c>
      <c r="M47" s="64"/>
      <c r="N47" s="63">
        <v>84.754999999999995</v>
      </c>
      <c r="O47" s="64"/>
      <c r="P47" s="63">
        <v>242.97200000000001</v>
      </c>
      <c r="Q47" s="64"/>
      <c r="R47" s="74">
        <f t="shared" si="2"/>
        <v>235.21999999999997</v>
      </c>
      <c r="S47" s="75">
        <f t="shared" si="3"/>
        <v>2.0439067171471016E-2</v>
      </c>
    </row>
    <row r="48" spans="1:19" x14ac:dyDescent="0.35">
      <c r="A48" s="71" t="s">
        <v>154</v>
      </c>
      <c r="B48" s="61">
        <v>5.9219999999999997</v>
      </c>
      <c r="C48" s="62"/>
      <c r="D48" s="61">
        <v>3.9969999999999999</v>
      </c>
      <c r="E48" s="62"/>
      <c r="F48" s="61">
        <v>1.198</v>
      </c>
      <c r="G48" s="62"/>
      <c r="H48" s="61">
        <v>378.22399999999999</v>
      </c>
      <c r="I48" s="62"/>
      <c r="J48" s="61">
        <v>33.191000000000003</v>
      </c>
      <c r="K48" s="62"/>
      <c r="L48" s="61">
        <v>66.658000000000001</v>
      </c>
      <c r="M48" s="62"/>
      <c r="N48" s="61">
        <v>96.668999999999997</v>
      </c>
      <c r="O48" s="62"/>
      <c r="P48" s="61">
        <v>585.85900000000004</v>
      </c>
      <c r="Q48" s="62"/>
      <c r="R48" s="74">
        <f t="shared" si="2"/>
        <v>196.518</v>
      </c>
      <c r="S48" s="75">
        <f t="shared" si="3"/>
        <v>1.7076118537552681E-2</v>
      </c>
    </row>
    <row r="49" spans="1:19" x14ac:dyDescent="0.35">
      <c r="A49" s="71" t="s">
        <v>155</v>
      </c>
      <c r="B49" s="61">
        <v>328.81200000000001</v>
      </c>
      <c r="C49" s="62"/>
      <c r="D49" s="61">
        <v>9577.6530000000002</v>
      </c>
      <c r="E49" s="62"/>
      <c r="F49" s="61">
        <v>9181.3819999999996</v>
      </c>
      <c r="G49" s="62"/>
      <c r="H49" s="61">
        <v>430.59699999999998</v>
      </c>
      <c r="I49" s="62"/>
      <c r="J49" s="61">
        <v>80.623000000000005</v>
      </c>
      <c r="K49" s="62"/>
      <c r="L49" s="61">
        <v>84.168000000000006</v>
      </c>
      <c r="M49" s="62"/>
      <c r="N49" s="61">
        <v>738.21199999999999</v>
      </c>
      <c r="O49" s="62"/>
      <c r="P49" s="61">
        <v>20421.447</v>
      </c>
      <c r="Q49" s="62"/>
      <c r="R49" s="74">
        <f t="shared" si="2"/>
        <v>903.00299999999993</v>
      </c>
      <c r="S49" s="75">
        <f t="shared" si="3"/>
        <v>7.8465007112659815E-2</v>
      </c>
    </row>
    <row r="50" spans="1:19" x14ac:dyDescent="0.35">
      <c r="A50" s="66" t="s">
        <v>95</v>
      </c>
      <c r="B50" s="63">
        <v>305.32799999999997</v>
      </c>
      <c r="C50" s="64"/>
      <c r="D50" s="63">
        <v>327.34300000000002</v>
      </c>
      <c r="E50" s="64"/>
      <c r="F50" s="63">
        <v>211.48099999999999</v>
      </c>
      <c r="G50" s="64"/>
      <c r="H50" s="63">
        <v>0</v>
      </c>
      <c r="I50" s="64"/>
      <c r="J50" s="63">
        <v>0</v>
      </c>
      <c r="K50" s="64"/>
      <c r="L50" s="63">
        <v>5.8940000000000001</v>
      </c>
      <c r="M50" s="64"/>
      <c r="N50" s="63">
        <v>44.436</v>
      </c>
      <c r="O50" s="64"/>
      <c r="P50" s="63">
        <v>894.48199999999997</v>
      </c>
      <c r="Q50" s="64"/>
      <c r="R50" s="74">
        <f t="shared" si="2"/>
        <v>50.33</v>
      </c>
      <c r="S50" s="75">
        <f t="shared" si="3"/>
        <v>4.3733451693739323E-3</v>
      </c>
    </row>
    <row r="51" spans="1:19" x14ac:dyDescent="0.35">
      <c r="A51" s="71" t="s">
        <v>156</v>
      </c>
      <c r="B51" s="61">
        <v>0</v>
      </c>
      <c r="C51" s="62"/>
      <c r="D51" s="61">
        <v>0</v>
      </c>
      <c r="E51" s="62"/>
      <c r="F51" s="61">
        <v>0</v>
      </c>
      <c r="G51" s="62"/>
      <c r="H51" s="61">
        <v>0</v>
      </c>
      <c r="I51" s="62"/>
      <c r="J51" s="61">
        <v>0</v>
      </c>
      <c r="K51" s="62"/>
      <c r="L51" s="61">
        <v>24.271999999999998</v>
      </c>
      <c r="M51" s="62"/>
      <c r="N51" s="61">
        <v>17.225999999999999</v>
      </c>
      <c r="O51" s="62"/>
      <c r="P51" s="61">
        <v>41.497999999999998</v>
      </c>
      <c r="Q51" s="62"/>
      <c r="R51" s="74">
        <f t="shared" si="2"/>
        <v>41.497999999999998</v>
      </c>
      <c r="S51" s="75">
        <f t="shared" si="3"/>
        <v>3.6059025996161222E-3</v>
      </c>
    </row>
    <row r="52" spans="1:19" x14ac:dyDescent="0.35">
      <c r="A52" s="71" t="s">
        <v>157</v>
      </c>
      <c r="B52" s="61">
        <v>318.94900000000001</v>
      </c>
      <c r="C52" s="62"/>
      <c r="D52" s="61">
        <v>117.273</v>
      </c>
      <c r="E52" s="62"/>
      <c r="F52" s="61" t="s">
        <v>114</v>
      </c>
      <c r="G52" s="62"/>
      <c r="H52" s="61">
        <v>305.82600000000002</v>
      </c>
      <c r="I52" s="62"/>
      <c r="J52" s="61">
        <v>8.0109999999999992</v>
      </c>
      <c r="K52" s="62"/>
      <c r="L52" s="61">
        <v>124.084</v>
      </c>
      <c r="M52" s="62"/>
      <c r="N52" s="61">
        <v>26.012</v>
      </c>
      <c r="O52" s="62"/>
      <c r="P52" s="61">
        <v>900.18399999999997</v>
      </c>
      <c r="Q52" s="62"/>
      <c r="R52" s="74">
        <f t="shared" si="2"/>
        <v>158.107</v>
      </c>
      <c r="S52" s="75">
        <f t="shared" si="3"/>
        <v>1.3738455885042805E-2</v>
      </c>
    </row>
    <row r="53" spans="1:19" x14ac:dyDescent="0.35">
      <c r="A53" s="66" t="s">
        <v>158</v>
      </c>
      <c r="B53" s="63">
        <v>0</v>
      </c>
      <c r="C53" s="64"/>
      <c r="D53" s="63">
        <v>0</v>
      </c>
      <c r="E53" s="64"/>
      <c r="F53" s="63">
        <v>0</v>
      </c>
      <c r="G53" s="64"/>
      <c r="H53" s="63">
        <v>101.502</v>
      </c>
      <c r="I53" s="64"/>
      <c r="J53" s="63">
        <v>10.048999999999999</v>
      </c>
      <c r="K53" s="64"/>
      <c r="L53" s="63">
        <v>117.70399999999999</v>
      </c>
      <c r="M53" s="64"/>
      <c r="N53" s="63">
        <v>810.92700000000002</v>
      </c>
      <c r="O53" s="64"/>
      <c r="P53" s="63">
        <v>1040.182</v>
      </c>
      <c r="Q53" s="64"/>
      <c r="R53" s="74">
        <f t="shared" si="2"/>
        <v>938.68000000000006</v>
      </c>
      <c r="S53" s="75">
        <f t="shared" si="3"/>
        <v>8.1565103190699845E-2</v>
      </c>
    </row>
    <row r="54" spans="1:19" x14ac:dyDescent="0.35">
      <c r="A54" s="71" t="s">
        <v>159</v>
      </c>
      <c r="B54" s="61">
        <v>2468.6390000000001</v>
      </c>
      <c r="C54" s="62"/>
      <c r="D54" s="61">
        <v>2189.4450000000002</v>
      </c>
      <c r="E54" s="62"/>
      <c r="F54" s="61">
        <v>66.292000000000002</v>
      </c>
      <c r="G54" s="62"/>
      <c r="H54" s="61">
        <v>0</v>
      </c>
      <c r="I54" s="62"/>
      <c r="J54" s="61">
        <v>0</v>
      </c>
      <c r="K54" s="62"/>
      <c r="L54" s="61">
        <v>12.327</v>
      </c>
      <c r="M54" s="62"/>
      <c r="N54" s="61">
        <v>33.106999999999999</v>
      </c>
      <c r="O54" s="62"/>
      <c r="P54" s="61">
        <v>4769.8109999999997</v>
      </c>
      <c r="Q54" s="62"/>
      <c r="R54" s="74">
        <f t="shared" si="2"/>
        <v>45.433999999999997</v>
      </c>
      <c r="S54" s="75">
        <f t="shared" si="3"/>
        <v>3.9479150491821026E-3</v>
      </c>
    </row>
    <row r="55" spans="1:19" x14ac:dyDescent="0.35">
      <c r="A55" s="71" t="s">
        <v>160</v>
      </c>
      <c r="B55" s="61">
        <v>0</v>
      </c>
      <c r="C55" s="62"/>
      <c r="D55" s="61">
        <v>0</v>
      </c>
      <c r="E55" s="62"/>
      <c r="F55" s="61">
        <v>0</v>
      </c>
      <c r="G55" s="62"/>
      <c r="H55" s="61">
        <v>105.9</v>
      </c>
      <c r="I55" s="62"/>
      <c r="J55" s="61">
        <v>81.903999999999996</v>
      </c>
      <c r="K55" s="62"/>
      <c r="L55" s="61">
        <v>103.907</v>
      </c>
      <c r="M55" s="62"/>
      <c r="N55" s="61">
        <v>38.588999999999999</v>
      </c>
      <c r="O55" s="62"/>
      <c r="P55" s="61">
        <v>330.3</v>
      </c>
      <c r="Q55" s="62"/>
      <c r="R55" s="74">
        <f t="shared" si="2"/>
        <v>224.39999999999998</v>
      </c>
      <c r="S55" s="75">
        <f t="shared" si="3"/>
        <v>1.9498880508792178E-2</v>
      </c>
    </row>
    <row r="56" spans="1:19" ht="15" customHeight="1" thickBot="1" x14ac:dyDescent="0.4">
      <c r="A56" s="66" t="s">
        <v>97</v>
      </c>
      <c r="B56" s="63">
        <v>5315.9530000000004</v>
      </c>
      <c r="C56" s="64"/>
      <c r="D56" s="63">
        <v>1848.5930000000001</v>
      </c>
      <c r="E56" s="64"/>
      <c r="F56" s="63">
        <v>501.87099999999998</v>
      </c>
      <c r="G56" s="64"/>
      <c r="H56" s="63">
        <v>0</v>
      </c>
      <c r="I56" s="64"/>
      <c r="J56" s="63">
        <v>0</v>
      </c>
      <c r="K56" s="64"/>
      <c r="L56" s="63">
        <v>4.9009999999999998</v>
      </c>
      <c r="M56" s="64"/>
      <c r="N56" s="63">
        <v>46.55</v>
      </c>
      <c r="O56" s="64"/>
      <c r="P56" s="63">
        <v>7717.8670000000002</v>
      </c>
      <c r="Q56" s="64"/>
      <c r="R56" s="83">
        <f t="shared" si="2"/>
        <v>51.450999999999993</v>
      </c>
      <c r="S56" s="76">
        <f t="shared" si="3"/>
        <v>4.470752678510991E-3</v>
      </c>
    </row>
    <row r="57" spans="1:19" x14ac:dyDescent="0.35">
      <c r="A57" s="71"/>
      <c r="B57" s="61"/>
      <c r="C57" s="62"/>
      <c r="D57" s="61"/>
      <c r="E57" s="62"/>
      <c r="F57" s="61"/>
      <c r="G57" s="62"/>
      <c r="H57" s="61"/>
      <c r="I57" s="62"/>
      <c r="J57" s="61"/>
      <c r="K57" s="62"/>
      <c r="L57" s="61"/>
      <c r="M57" s="62"/>
      <c r="N57" s="61"/>
      <c r="O57" s="62"/>
      <c r="P57" s="61"/>
      <c r="Q57" s="62"/>
    </row>
    <row r="58" spans="1:19" x14ac:dyDescent="0.35">
      <c r="A58" s="71" t="s">
        <v>161</v>
      </c>
      <c r="B58" s="65" t="s">
        <v>162</v>
      </c>
      <c r="C58" s="62"/>
      <c r="D58" s="61">
        <v>1125.9880000000001</v>
      </c>
      <c r="E58" s="62"/>
      <c r="F58" s="61">
        <v>3660.4160000000002</v>
      </c>
      <c r="G58" s="62"/>
      <c r="H58" s="65" t="s">
        <v>162</v>
      </c>
      <c r="I58" s="62"/>
      <c r="J58" s="65" t="s">
        <v>162</v>
      </c>
      <c r="K58" s="62"/>
      <c r="L58" s="65" t="s">
        <v>162</v>
      </c>
      <c r="M58" s="62"/>
      <c r="N58" s="65" t="s">
        <v>162</v>
      </c>
      <c r="O58" s="62"/>
      <c r="P58" s="61">
        <v>4786.4040000000005</v>
      </c>
      <c r="Q58" s="62"/>
    </row>
    <row r="59" spans="1:19" x14ac:dyDescent="0.35">
      <c r="A59" s="66" t="s">
        <v>163</v>
      </c>
      <c r="B59" s="67" t="s">
        <v>162</v>
      </c>
      <c r="C59" s="64"/>
      <c r="D59" s="68" t="s">
        <v>164</v>
      </c>
      <c r="E59" s="64"/>
      <c r="F59" s="63">
        <v>27.811</v>
      </c>
      <c r="G59" s="64"/>
      <c r="H59" s="67" t="s">
        <v>162</v>
      </c>
      <c r="I59" s="64"/>
      <c r="J59" s="67" t="s">
        <v>162</v>
      </c>
      <c r="K59" s="64"/>
      <c r="L59" s="67" t="s">
        <v>162</v>
      </c>
      <c r="M59" s="64"/>
      <c r="N59" s="67" t="s">
        <v>162</v>
      </c>
      <c r="O59" s="64"/>
      <c r="P59" s="63">
        <v>27.811</v>
      </c>
      <c r="Q59" s="64"/>
    </row>
    <row r="60" spans="1:19" x14ac:dyDescent="0.35">
      <c r="A60" s="71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</row>
    <row r="61" spans="1:19" x14ac:dyDescent="0.35">
      <c r="A61" s="71" t="s">
        <v>165</v>
      </c>
      <c r="B61" s="62">
        <v>15280.477999999999</v>
      </c>
      <c r="C61" s="62"/>
      <c r="D61" s="62">
        <v>37575.610999999997</v>
      </c>
      <c r="E61" s="62"/>
      <c r="F61" s="62">
        <v>22889.744999999999</v>
      </c>
      <c r="G61" s="62"/>
      <c r="H61" s="62">
        <v>8438.0679999999993</v>
      </c>
      <c r="I61" s="62"/>
      <c r="J61" s="62">
        <v>2396.5729999999999</v>
      </c>
      <c r="K61" s="62"/>
      <c r="L61" s="62">
        <v>2841.9110000000001</v>
      </c>
      <c r="M61" s="62"/>
      <c r="N61" s="62">
        <v>6269.88</v>
      </c>
      <c r="O61" s="62"/>
      <c r="P61" s="62">
        <v>95692.266000000003</v>
      </c>
      <c r="Q61" s="62"/>
    </row>
    <row r="62" spans="1:19" ht="15" customHeight="1" thickBot="1" x14ac:dyDescent="0.4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</row>
    <row r="63" spans="1:19" x14ac:dyDescent="0.35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19" ht="15.5" customHeight="1" x14ac:dyDescent="0.35">
      <c r="A64" s="70" t="s">
        <v>166</v>
      </c>
      <c r="B64" s="71"/>
      <c r="C64" s="71"/>
      <c r="D64" s="71"/>
      <c r="E64" s="71"/>
      <c r="F64" s="71"/>
      <c r="G64" s="71"/>
      <c r="H64" s="70" t="s">
        <v>167</v>
      </c>
      <c r="I64" s="71"/>
      <c r="J64" s="71"/>
      <c r="K64" s="71"/>
      <c r="L64" s="71"/>
      <c r="M64" s="71"/>
      <c r="N64" s="71"/>
      <c r="O64" s="71"/>
      <c r="P64" s="71"/>
      <c r="Q64" s="71"/>
    </row>
    <row r="65" spans="1:9" ht="15.5" customHeight="1" x14ac:dyDescent="0.35">
      <c r="A65" s="70" t="s">
        <v>168</v>
      </c>
      <c r="B65" s="71"/>
      <c r="C65" s="71"/>
      <c r="D65" s="71"/>
      <c r="E65" s="71"/>
      <c r="F65" s="71"/>
      <c r="G65" s="71"/>
      <c r="H65" s="71" t="s">
        <v>169</v>
      </c>
      <c r="I65" s="71"/>
    </row>
    <row r="66" spans="1:9" ht="15.5" customHeight="1" x14ac:dyDescent="0.35">
      <c r="A66" s="70" t="s">
        <v>170</v>
      </c>
      <c r="B66" s="71"/>
      <c r="C66" s="71"/>
      <c r="D66" s="71"/>
      <c r="E66" s="71"/>
      <c r="F66" s="71"/>
      <c r="G66" s="71"/>
      <c r="H66" s="71" t="s">
        <v>171</v>
      </c>
      <c r="I66" s="71"/>
    </row>
    <row r="67" spans="1:9" ht="15.5" customHeight="1" x14ac:dyDescent="0.35">
      <c r="A67" s="70" t="s">
        <v>172</v>
      </c>
      <c r="B67" s="71"/>
      <c r="C67" s="71"/>
      <c r="D67" s="71"/>
      <c r="E67" s="71"/>
      <c r="F67" s="71"/>
      <c r="G67" s="71"/>
      <c r="H67" s="71" t="s">
        <v>173</v>
      </c>
      <c r="I67" s="71"/>
    </row>
    <row r="68" spans="1:9" ht="15.5" customHeight="1" x14ac:dyDescent="0.35">
      <c r="A68" s="70" t="s">
        <v>174</v>
      </c>
      <c r="B68" s="71"/>
      <c r="C68" s="71"/>
      <c r="D68" s="71"/>
      <c r="E68" s="71"/>
      <c r="F68" s="71"/>
      <c r="G68" s="71"/>
      <c r="H68" s="72" t="s">
        <v>175</v>
      </c>
      <c r="I68" s="71"/>
    </row>
    <row r="69" spans="1:9" x14ac:dyDescent="0.35">
      <c r="A69" s="71"/>
      <c r="B69" s="71"/>
      <c r="C69" s="71"/>
      <c r="D69" s="71"/>
      <c r="E69" s="71"/>
      <c r="F69" s="71"/>
      <c r="G69" s="71"/>
      <c r="H69" s="71"/>
      <c r="I69" s="71"/>
    </row>
    <row r="70" spans="1:9" x14ac:dyDescent="0.35">
      <c r="A70" s="71" t="s">
        <v>176</v>
      </c>
      <c r="B70" s="71"/>
      <c r="C70" s="71"/>
      <c r="D70" s="71"/>
      <c r="E70" s="71"/>
      <c r="F70" s="71"/>
      <c r="G70" s="71"/>
      <c r="H70" s="71"/>
      <c r="I70" s="71"/>
    </row>
    <row r="71" spans="1:9" x14ac:dyDescent="0.35">
      <c r="A71" s="71" t="s">
        <v>177</v>
      </c>
      <c r="B71" s="71"/>
      <c r="C71" s="71"/>
      <c r="D71" s="71"/>
      <c r="E71" s="71"/>
      <c r="F71" s="71"/>
      <c r="G71" s="71"/>
      <c r="H71" s="71"/>
      <c r="I71" s="71"/>
    </row>
    <row r="72" spans="1:9" x14ac:dyDescent="0.35">
      <c r="A72" s="73" t="s">
        <v>178</v>
      </c>
      <c r="B72" s="71"/>
      <c r="C72" s="71"/>
      <c r="D72" s="71"/>
      <c r="E72" s="71"/>
      <c r="F72" s="71"/>
      <c r="G72" s="71"/>
      <c r="H72" s="71"/>
      <c r="I72" s="71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ref="A7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defaultColWidth="9.1796875" defaultRowHeight="15" customHeight="1" x14ac:dyDescent="0.3"/>
  <cols>
    <col min="1" max="1" width="22.453125" style="93" hidden="1" customWidth="1"/>
    <col min="2" max="2" width="49" style="93" customWidth="1"/>
    <col min="3" max="33" width="9.1796875" style="93" customWidth="1"/>
    <col min="34" max="34" width="9.1796875" style="93" bestFit="1" customWidth="1"/>
    <col min="35" max="35" width="9.1796875" style="93" customWidth="1"/>
    <col min="36" max="16384" width="9.1796875" style="93"/>
  </cols>
  <sheetData>
    <row r="1" spans="1:34" ht="15" customHeight="1" thickBot="1" x14ac:dyDescent="0.35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3"/>
    <row r="3" spans="1:34" ht="15" customHeight="1" x14ac:dyDescent="0.3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3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3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3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3">
      <c r="C7" s="9"/>
      <c r="D7" s="9"/>
      <c r="E7" s="9"/>
      <c r="F7" s="9"/>
      <c r="G7" s="9"/>
      <c r="H7" s="9"/>
    </row>
    <row r="8" spans="1:34" ht="12" customHeight="1" x14ac:dyDescent="0.3"/>
    <row r="9" spans="1:34" ht="12" customHeight="1" x14ac:dyDescent="0.3"/>
    <row r="10" spans="1:34" ht="15" customHeight="1" x14ac:dyDescent="0.35">
      <c r="A10" s="10" t="s">
        <v>189</v>
      </c>
      <c r="B10" s="11" t="s">
        <v>190</v>
      </c>
      <c r="AH10" s="12" t="s">
        <v>191</v>
      </c>
    </row>
    <row r="11" spans="1:34" ht="15" customHeight="1" x14ac:dyDescent="0.3">
      <c r="B11" s="6" t="s">
        <v>192</v>
      </c>
      <c r="AH11" s="12" t="s">
        <v>193</v>
      </c>
    </row>
    <row r="12" spans="1:34" ht="15" customHeight="1" x14ac:dyDescent="0.3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35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3"/>
    <row r="15" spans="1:34" ht="15" customHeight="1" x14ac:dyDescent="0.3">
      <c r="B15" s="15" t="s">
        <v>197</v>
      </c>
    </row>
    <row r="16" spans="1:34" ht="15" customHeight="1" x14ac:dyDescent="0.35">
      <c r="A16" s="10" t="s">
        <v>198</v>
      </c>
      <c r="B16" s="90" t="s">
        <v>199</v>
      </c>
      <c r="C16" s="91">
        <v>0.45517999999999997</v>
      </c>
      <c r="D16" s="91">
        <v>0.47404499999999999</v>
      </c>
      <c r="E16" s="91">
        <v>0.47144999999999998</v>
      </c>
      <c r="F16" s="91">
        <v>0.46896199999999999</v>
      </c>
      <c r="G16" s="91">
        <v>0.46687699999999999</v>
      </c>
      <c r="H16" s="91">
        <v>0.464974</v>
      </c>
      <c r="I16" s="91">
        <v>0.46344999999999997</v>
      </c>
      <c r="J16" s="91">
        <v>0.46215699999999998</v>
      </c>
      <c r="K16" s="91">
        <v>0.460731</v>
      </c>
      <c r="L16" s="91">
        <v>0.459092</v>
      </c>
      <c r="M16" s="91">
        <v>0.45663599999999999</v>
      </c>
      <c r="N16" s="91">
        <v>0.454125</v>
      </c>
      <c r="O16" s="91">
        <v>0.45180599999999999</v>
      </c>
      <c r="P16" s="91">
        <v>0.449826</v>
      </c>
      <c r="Q16" s="91">
        <v>0.44799600000000001</v>
      </c>
      <c r="R16" s="91">
        <v>0.44653900000000002</v>
      </c>
      <c r="S16" s="91">
        <v>0.44520599999999999</v>
      </c>
      <c r="T16" s="91">
        <v>0.443749</v>
      </c>
      <c r="U16" s="91">
        <v>0.44226399999999999</v>
      </c>
      <c r="V16" s="91">
        <v>0.44095299999999998</v>
      </c>
      <c r="W16" s="91">
        <v>0.43990800000000002</v>
      </c>
      <c r="X16" s="91">
        <v>0.43898500000000001</v>
      </c>
      <c r="Y16" s="91">
        <v>0.43810500000000002</v>
      </c>
      <c r="Z16" s="91">
        <v>0.43744499999999997</v>
      </c>
      <c r="AA16" s="91">
        <v>0.436834</v>
      </c>
      <c r="AB16" s="91">
        <v>0.436278</v>
      </c>
      <c r="AC16" s="91">
        <v>0.43571799999999999</v>
      </c>
      <c r="AD16" s="91">
        <v>0.43511100000000003</v>
      </c>
      <c r="AE16" s="91">
        <v>0.43450800000000001</v>
      </c>
      <c r="AF16" s="91">
        <v>0.43390099999999998</v>
      </c>
      <c r="AG16" s="91">
        <v>0.43331199999999997</v>
      </c>
      <c r="AH16" s="92">
        <v>-1.64E-3</v>
      </c>
    </row>
    <row r="17" spans="1:34" ht="15" customHeight="1" x14ac:dyDescent="0.35">
      <c r="A17" s="10" t="s">
        <v>200</v>
      </c>
      <c r="B17" s="90" t="s">
        <v>201</v>
      </c>
      <c r="C17" s="91">
        <v>0.42927399999999999</v>
      </c>
      <c r="D17" s="91">
        <v>0.45496599999999998</v>
      </c>
      <c r="E17" s="91">
        <v>0.45280599999999999</v>
      </c>
      <c r="F17" s="91">
        <v>0.44020399999999998</v>
      </c>
      <c r="G17" s="91">
        <v>0.42848700000000001</v>
      </c>
      <c r="H17" s="91">
        <v>0.41864099999999999</v>
      </c>
      <c r="I17" s="91">
        <v>0.40924300000000002</v>
      </c>
      <c r="J17" s="91">
        <v>0.40077299999999999</v>
      </c>
      <c r="K17" s="91">
        <v>0.39327000000000001</v>
      </c>
      <c r="L17" s="91">
        <v>0.38641599999999998</v>
      </c>
      <c r="M17" s="91">
        <v>0.37995499999999999</v>
      </c>
      <c r="N17" s="91">
        <v>0.37387599999999999</v>
      </c>
      <c r="O17" s="91">
        <v>0.36794100000000002</v>
      </c>
      <c r="P17" s="91">
        <v>0.36223300000000003</v>
      </c>
      <c r="Q17" s="91">
        <v>0.35666599999999998</v>
      </c>
      <c r="R17" s="91">
        <v>0.351603</v>
      </c>
      <c r="S17" s="91">
        <v>0.34680699999999998</v>
      </c>
      <c r="T17" s="91">
        <v>0.34193600000000002</v>
      </c>
      <c r="U17" s="91">
        <v>0.336949</v>
      </c>
      <c r="V17" s="91">
        <v>0.33233699999999999</v>
      </c>
      <c r="W17" s="91">
        <v>0.32751799999999998</v>
      </c>
      <c r="X17" s="91">
        <v>0.32274199999999997</v>
      </c>
      <c r="Y17" s="91">
        <v>0.31800600000000001</v>
      </c>
      <c r="Z17" s="91">
        <v>0.31331900000000001</v>
      </c>
      <c r="AA17" s="91">
        <v>0.30860799999999999</v>
      </c>
      <c r="AB17" s="91">
        <v>0.30381399999999997</v>
      </c>
      <c r="AC17" s="91">
        <v>0.29912899999999998</v>
      </c>
      <c r="AD17" s="91">
        <v>0.29450900000000002</v>
      </c>
      <c r="AE17" s="91">
        <v>0.29001900000000003</v>
      </c>
      <c r="AF17" s="91">
        <v>0.28545999999999999</v>
      </c>
      <c r="AG17" s="91">
        <v>0.28089700000000001</v>
      </c>
      <c r="AH17" s="92">
        <v>-1.4037000000000001E-2</v>
      </c>
    </row>
    <row r="18" spans="1:34" ht="15" customHeight="1" x14ac:dyDescent="0.35">
      <c r="A18" s="10" t="s">
        <v>202</v>
      </c>
      <c r="B18" s="90" t="s">
        <v>203</v>
      </c>
      <c r="C18" s="91">
        <v>0.88445399999999996</v>
      </c>
      <c r="D18" s="91">
        <v>0.92901100000000003</v>
      </c>
      <c r="E18" s="91">
        <v>0.92425599999999997</v>
      </c>
      <c r="F18" s="91">
        <v>0.90916699999999995</v>
      </c>
      <c r="G18" s="91">
        <v>0.89536400000000005</v>
      </c>
      <c r="H18" s="91">
        <v>0.88361500000000004</v>
      </c>
      <c r="I18" s="91">
        <v>0.87269300000000005</v>
      </c>
      <c r="J18" s="91">
        <v>0.86292999999999997</v>
      </c>
      <c r="K18" s="91">
        <v>0.85400100000000001</v>
      </c>
      <c r="L18" s="91">
        <v>0.84550800000000004</v>
      </c>
      <c r="M18" s="91">
        <v>0.83659099999999997</v>
      </c>
      <c r="N18" s="91">
        <v>0.82800099999999999</v>
      </c>
      <c r="O18" s="91">
        <v>0.819747</v>
      </c>
      <c r="P18" s="91">
        <v>0.81205899999999998</v>
      </c>
      <c r="Q18" s="91">
        <v>0.80466300000000002</v>
      </c>
      <c r="R18" s="91">
        <v>0.79814099999999999</v>
      </c>
      <c r="S18" s="91">
        <v>0.792014</v>
      </c>
      <c r="T18" s="91">
        <v>0.78568499999999997</v>
      </c>
      <c r="U18" s="91">
        <v>0.77921399999999996</v>
      </c>
      <c r="V18" s="91">
        <v>0.77329000000000003</v>
      </c>
      <c r="W18" s="91">
        <v>0.76742500000000002</v>
      </c>
      <c r="X18" s="91">
        <v>0.76172600000000001</v>
      </c>
      <c r="Y18" s="91">
        <v>0.75611099999999998</v>
      </c>
      <c r="Z18" s="91">
        <v>0.75076399999999999</v>
      </c>
      <c r="AA18" s="91">
        <v>0.74544200000000005</v>
      </c>
      <c r="AB18" s="91">
        <v>0.74009199999999997</v>
      </c>
      <c r="AC18" s="91">
        <v>0.73484700000000003</v>
      </c>
      <c r="AD18" s="91">
        <v>0.72962000000000005</v>
      </c>
      <c r="AE18" s="91">
        <v>0.72452700000000003</v>
      </c>
      <c r="AF18" s="91">
        <v>0.71936100000000003</v>
      </c>
      <c r="AG18" s="91">
        <v>0.71420899999999998</v>
      </c>
      <c r="AH18" s="92">
        <v>-7.1009999999999997E-3</v>
      </c>
    </row>
    <row r="19" spans="1:34" ht="15" customHeight="1" x14ac:dyDescent="0.35">
      <c r="A19" s="10" t="s">
        <v>204</v>
      </c>
      <c r="B19" s="90" t="s">
        <v>205</v>
      </c>
      <c r="C19" s="91">
        <v>4.9693500000000004</v>
      </c>
      <c r="D19" s="91">
        <v>4.8413839999999997</v>
      </c>
      <c r="E19" s="91">
        <v>4.9811839999999998</v>
      </c>
      <c r="F19" s="91">
        <v>4.9863920000000004</v>
      </c>
      <c r="G19" s="91">
        <v>5.0019070000000001</v>
      </c>
      <c r="H19" s="91">
        <v>5.008203</v>
      </c>
      <c r="I19" s="91">
        <v>5.0044950000000004</v>
      </c>
      <c r="J19" s="91">
        <v>4.9944800000000003</v>
      </c>
      <c r="K19" s="91">
        <v>4.9853160000000001</v>
      </c>
      <c r="L19" s="91">
        <v>4.9746870000000003</v>
      </c>
      <c r="M19" s="91">
        <v>4.9576399999999996</v>
      </c>
      <c r="N19" s="91">
        <v>4.9434750000000003</v>
      </c>
      <c r="O19" s="91">
        <v>4.9328779999999997</v>
      </c>
      <c r="P19" s="91">
        <v>4.9239769999999998</v>
      </c>
      <c r="Q19" s="91">
        <v>4.9157450000000003</v>
      </c>
      <c r="R19" s="91">
        <v>4.9102319999999997</v>
      </c>
      <c r="S19" s="91">
        <v>4.9053110000000002</v>
      </c>
      <c r="T19" s="91">
        <v>4.9003480000000001</v>
      </c>
      <c r="U19" s="91">
        <v>4.8966260000000004</v>
      </c>
      <c r="V19" s="91">
        <v>4.893885</v>
      </c>
      <c r="W19" s="91">
        <v>4.8926049999999996</v>
      </c>
      <c r="X19" s="91">
        <v>4.8905159999999999</v>
      </c>
      <c r="Y19" s="91">
        <v>4.88767</v>
      </c>
      <c r="Z19" s="91">
        <v>4.8847680000000002</v>
      </c>
      <c r="AA19" s="91">
        <v>4.8821870000000001</v>
      </c>
      <c r="AB19" s="91">
        <v>4.8799149999999996</v>
      </c>
      <c r="AC19" s="91">
        <v>4.8786829999999997</v>
      </c>
      <c r="AD19" s="91">
        <v>4.8775849999999998</v>
      </c>
      <c r="AE19" s="91">
        <v>4.877605</v>
      </c>
      <c r="AF19" s="91">
        <v>4.877148</v>
      </c>
      <c r="AG19" s="91">
        <v>4.8759800000000002</v>
      </c>
      <c r="AH19" s="92">
        <v>-6.3199999999999997E-4</v>
      </c>
    </row>
    <row r="20" spans="1:34" ht="15" customHeight="1" x14ac:dyDescent="0.35">
      <c r="A20" s="10" t="s">
        <v>206</v>
      </c>
      <c r="B20" s="90" t="s">
        <v>207</v>
      </c>
      <c r="C20" s="91">
        <v>0.457513</v>
      </c>
      <c r="D20" s="91">
        <v>0.454262</v>
      </c>
      <c r="E20" s="91">
        <v>0.442685</v>
      </c>
      <c r="F20" s="91">
        <v>0.44422</v>
      </c>
      <c r="G20" s="91">
        <v>0.44559199999999999</v>
      </c>
      <c r="H20" s="91">
        <v>0.44251099999999999</v>
      </c>
      <c r="I20" s="91">
        <v>0.43917499999999998</v>
      </c>
      <c r="J20" s="91">
        <v>0.43575999999999998</v>
      </c>
      <c r="K20" s="91">
        <v>0.43166700000000002</v>
      </c>
      <c r="L20" s="91">
        <v>0.42710900000000002</v>
      </c>
      <c r="M20" s="91">
        <v>0.42239900000000002</v>
      </c>
      <c r="N20" s="91">
        <v>0.41673700000000002</v>
      </c>
      <c r="O20" s="91">
        <v>0.41094700000000001</v>
      </c>
      <c r="P20" s="91">
        <v>0.40475699999999998</v>
      </c>
      <c r="Q20" s="91">
        <v>0.39816499999999999</v>
      </c>
      <c r="R20" s="91">
        <v>0.39063300000000001</v>
      </c>
      <c r="S20" s="91">
        <v>0.38230999999999998</v>
      </c>
      <c r="T20" s="91">
        <v>0.37514199999999998</v>
      </c>
      <c r="U20" s="91">
        <v>0.36930200000000002</v>
      </c>
      <c r="V20" s="91">
        <v>0.36286000000000002</v>
      </c>
      <c r="W20" s="91">
        <v>0.35800900000000002</v>
      </c>
      <c r="X20" s="91">
        <v>0.35352299999999998</v>
      </c>
      <c r="Y20" s="91">
        <v>0.34909699999999999</v>
      </c>
      <c r="Z20" s="91">
        <v>0.34477099999999999</v>
      </c>
      <c r="AA20" s="91">
        <v>0.341088</v>
      </c>
      <c r="AB20" s="91">
        <v>0.33825</v>
      </c>
      <c r="AC20" s="91">
        <v>0.33548600000000001</v>
      </c>
      <c r="AD20" s="91">
        <v>0.33226699999999998</v>
      </c>
      <c r="AE20" s="91">
        <v>0.32857900000000001</v>
      </c>
      <c r="AF20" s="91">
        <v>0.32532699999999998</v>
      </c>
      <c r="AG20" s="91">
        <v>0.32218599999999997</v>
      </c>
      <c r="AH20" s="92">
        <v>-1.1620999999999999E-2</v>
      </c>
    </row>
    <row r="21" spans="1:34" ht="15" customHeight="1" x14ac:dyDescent="0.35">
      <c r="A21" s="10" t="s">
        <v>208</v>
      </c>
      <c r="B21" s="90" t="s">
        <v>209</v>
      </c>
      <c r="C21" s="91">
        <v>5.0527329999999999</v>
      </c>
      <c r="D21" s="91">
        <v>5.085547</v>
      </c>
      <c r="E21" s="91">
        <v>5.0957119999999998</v>
      </c>
      <c r="F21" s="91">
        <v>5.1163290000000003</v>
      </c>
      <c r="G21" s="91">
        <v>5.1422739999999996</v>
      </c>
      <c r="H21" s="91">
        <v>5.1706909999999997</v>
      </c>
      <c r="I21" s="91">
        <v>5.2057510000000002</v>
      </c>
      <c r="J21" s="91">
        <v>5.2374840000000003</v>
      </c>
      <c r="K21" s="91">
        <v>5.2702879999999999</v>
      </c>
      <c r="L21" s="91">
        <v>5.3033729999999997</v>
      </c>
      <c r="M21" s="91">
        <v>5.3335869999999996</v>
      </c>
      <c r="N21" s="91">
        <v>5.3627469999999997</v>
      </c>
      <c r="O21" s="91">
        <v>5.3945730000000003</v>
      </c>
      <c r="P21" s="91">
        <v>5.4287340000000004</v>
      </c>
      <c r="Q21" s="91">
        <v>5.4699439999999999</v>
      </c>
      <c r="R21" s="91">
        <v>5.5154810000000003</v>
      </c>
      <c r="S21" s="91">
        <v>5.562494</v>
      </c>
      <c r="T21" s="91">
        <v>5.6105489999999998</v>
      </c>
      <c r="U21" s="91">
        <v>5.6577520000000003</v>
      </c>
      <c r="V21" s="91">
        <v>5.7051850000000002</v>
      </c>
      <c r="W21" s="91">
        <v>5.7505519999999999</v>
      </c>
      <c r="X21" s="91">
        <v>5.7952620000000001</v>
      </c>
      <c r="Y21" s="91">
        <v>5.8413630000000003</v>
      </c>
      <c r="Z21" s="91">
        <v>5.8884220000000003</v>
      </c>
      <c r="AA21" s="91">
        <v>5.9366190000000003</v>
      </c>
      <c r="AB21" s="91">
        <v>5.9850620000000001</v>
      </c>
      <c r="AC21" s="91">
        <v>6.0347590000000002</v>
      </c>
      <c r="AD21" s="91">
        <v>6.0845419999999999</v>
      </c>
      <c r="AE21" s="91">
        <v>6.138897</v>
      </c>
      <c r="AF21" s="91">
        <v>6.1953180000000003</v>
      </c>
      <c r="AG21" s="91">
        <v>6.2534330000000002</v>
      </c>
      <c r="AH21" s="92">
        <v>7.1320000000000003E-3</v>
      </c>
    </row>
    <row r="22" spans="1:34" ht="15" customHeight="1" x14ac:dyDescent="0.3">
      <c r="A22" s="10" t="s">
        <v>210</v>
      </c>
      <c r="B22" s="15" t="s">
        <v>211</v>
      </c>
      <c r="C22" s="16">
        <v>11.364051</v>
      </c>
      <c r="D22" s="16">
        <v>11.310205</v>
      </c>
      <c r="E22" s="16">
        <v>11.443835</v>
      </c>
      <c r="F22" s="16">
        <v>11.456105000000001</v>
      </c>
      <c r="G22" s="16">
        <v>11.485137999999999</v>
      </c>
      <c r="H22" s="16">
        <v>11.50502</v>
      </c>
      <c r="I22" s="16">
        <v>11.522114999999999</v>
      </c>
      <c r="J22" s="16">
        <v>11.530654</v>
      </c>
      <c r="K22" s="16">
        <v>11.541270000000001</v>
      </c>
      <c r="L22" s="16">
        <v>11.550675999999999</v>
      </c>
      <c r="M22" s="16">
        <v>11.550217</v>
      </c>
      <c r="N22" s="16">
        <v>11.55096</v>
      </c>
      <c r="O22" s="16">
        <v>11.558146000000001</v>
      </c>
      <c r="P22" s="16">
        <v>11.569527000000001</v>
      </c>
      <c r="Q22" s="16">
        <v>11.588514999999999</v>
      </c>
      <c r="R22" s="16">
        <v>11.61449</v>
      </c>
      <c r="S22" s="16">
        <v>11.642129000000001</v>
      </c>
      <c r="T22" s="16">
        <v>11.671723999999999</v>
      </c>
      <c r="U22" s="16">
        <v>11.702896000000001</v>
      </c>
      <c r="V22" s="16">
        <v>11.735218</v>
      </c>
      <c r="W22" s="16">
        <v>11.768592</v>
      </c>
      <c r="X22" s="16">
        <v>11.801028000000001</v>
      </c>
      <c r="Y22" s="16">
        <v>11.834242</v>
      </c>
      <c r="Z22" s="16">
        <v>11.868727</v>
      </c>
      <c r="AA22" s="16">
        <v>11.905336</v>
      </c>
      <c r="AB22" s="16">
        <v>11.943319000000001</v>
      </c>
      <c r="AC22" s="16">
        <v>11.983775</v>
      </c>
      <c r="AD22" s="16">
        <v>12.024015</v>
      </c>
      <c r="AE22" s="16">
        <v>12.069607</v>
      </c>
      <c r="AF22" s="16">
        <v>12.117155</v>
      </c>
      <c r="AG22" s="16">
        <v>12.16581</v>
      </c>
      <c r="AH22" s="17">
        <v>2.2750000000000001E-3</v>
      </c>
    </row>
    <row r="23" spans="1:34" ht="15" customHeight="1" x14ac:dyDescent="0.35">
      <c r="A23" s="10" t="s">
        <v>212</v>
      </c>
      <c r="B23" s="90" t="s">
        <v>213</v>
      </c>
      <c r="C23" s="91">
        <v>9.4238949999999999</v>
      </c>
      <c r="D23" s="91">
        <v>9.4766209999999997</v>
      </c>
      <c r="E23" s="91">
        <v>9.4891740000000002</v>
      </c>
      <c r="F23" s="91">
        <v>9.2576630000000009</v>
      </c>
      <c r="G23" s="91">
        <v>9.0444969999999998</v>
      </c>
      <c r="H23" s="91">
        <v>8.7810249999999996</v>
      </c>
      <c r="I23" s="91">
        <v>8.504918</v>
      </c>
      <c r="J23" s="91">
        <v>8.3134200000000007</v>
      </c>
      <c r="K23" s="91">
        <v>8.2309839999999994</v>
      </c>
      <c r="L23" s="91">
        <v>8.1764799999999997</v>
      </c>
      <c r="M23" s="91">
        <v>8.1923200000000005</v>
      </c>
      <c r="N23" s="91">
        <v>8.1850590000000008</v>
      </c>
      <c r="O23" s="91">
        <v>8.1644249999999996</v>
      </c>
      <c r="P23" s="91">
        <v>8.1701149999999991</v>
      </c>
      <c r="Q23" s="91">
        <v>8.1734690000000008</v>
      </c>
      <c r="R23" s="91">
        <v>8.1987780000000008</v>
      </c>
      <c r="S23" s="91">
        <v>8.2248529999999995</v>
      </c>
      <c r="T23" s="91">
        <v>8.2395200000000006</v>
      </c>
      <c r="U23" s="91">
        <v>8.258127</v>
      </c>
      <c r="V23" s="91">
        <v>8.2924489999999995</v>
      </c>
      <c r="W23" s="91">
        <v>8.3307179999999992</v>
      </c>
      <c r="X23" s="91">
        <v>8.3672699999999995</v>
      </c>
      <c r="Y23" s="91">
        <v>8.4060900000000007</v>
      </c>
      <c r="Z23" s="91">
        <v>8.4239080000000008</v>
      </c>
      <c r="AA23" s="91">
        <v>8.4097259999999991</v>
      </c>
      <c r="AB23" s="91">
        <v>8.4392980000000009</v>
      </c>
      <c r="AC23" s="91">
        <v>8.4727250000000005</v>
      </c>
      <c r="AD23" s="91">
        <v>8.5036819999999995</v>
      </c>
      <c r="AE23" s="91">
        <v>8.5330150000000007</v>
      </c>
      <c r="AF23" s="91">
        <v>8.5858139999999992</v>
      </c>
      <c r="AG23" s="91">
        <v>8.6392950000000006</v>
      </c>
      <c r="AH23" s="92">
        <v>-2.8930000000000002E-3</v>
      </c>
    </row>
    <row r="24" spans="1:34" ht="15" customHeight="1" x14ac:dyDescent="0.3">
      <c r="A24" s="10" t="s">
        <v>214</v>
      </c>
      <c r="B24" s="15" t="s">
        <v>215</v>
      </c>
      <c r="C24" s="16">
        <v>20.787945000000001</v>
      </c>
      <c r="D24" s="16">
        <v>20.786826999999999</v>
      </c>
      <c r="E24" s="16">
        <v>20.933009999999999</v>
      </c>
      <c r="F24" s="16">
        <v>20.713768000000002</v>
      </c>
      <c r="G24" s="16">
        <v>20.529636</v>
      </c>
      <c r="H24" s="16">
        <v>20.286045000000001</v>
      </c>
      <c r="I24" s="16">
        <v>20.027032999999999</v>
      </c>
      <c r="J24" s="16">
        <v>19.844073999999999</v>
      </c>
      <c r="K24" s="16">
        <v>19.772255000000001</v>
      </c>
      <c r="L24" s="16">
        <v>19.727157999999999</v>
      </c>
      <c r="M24" s="16">
        <v>19.742536999999999</v>
      </c>
      <c r="N24" s="16">
        <v>19.736018999999999</v>
      </c>
      <c r="O24" s="16">
        <v>19.722570000000001</v>
      </c>
      <c r="P24" s="16">
        <v>19.739640999999999</v>
      </c>
      <c r="Q24" s="16">
        <v>19.761984000000002</v>
      </c>
      <c r="R24" s="16">
        <v>19.813267</v>
      </c>
      <c r="S24" s="16">
        <v>19.866982</v>
      </c>
      <c r="T24" s="16">
        <v>19.911242999999999</v>
      </c>
      <c r="U24" s="16">
        <v>19.961023000000001</v>
      </c>
      <c r="V24" s="16">
        <v>20.027667999999998</v>
      </c>
      <c r="W24" s="16">
        <v>20.099309999999999</v>
      </c>
      <c r="X24" s="16">
        <v>20.168296999999999</v>
      </c>
      <c r="Y24" s="16">
        <v>20.240331999999999</v>
      </c>
      <c r="Z24" s="16">
        <v>20.292635000000001</v>
      </c>
      <c r="AA24" s="16">
        <v>20.315062999999999</v>
      </c>
      <c r="AB24" s="16">
        <v>20.382618000000001</v>
      </c>
      <c r="AC24" s="16">
        <v>20.456500999999999</v>
      </c>
      <c r="AD24" s="16">
        <v>20.527698999999998</v>
      </c>
      <c r="AE24" s="16">
        <v>20.602623000000001</v>
      </c>
      <c r="AF24" s="16">
        <v>20.702969</v>
      </c>
      <c r="AG24" s="16">
        <v>20.805102999999999</v>
      </c>
      <c r="AH24" s="17">
        <v>2.8E-5</v>
      </c>
    </row>
    <row r="26" spans="1:34" ht="15" customHeight="1" x14ac:dyDescent="0.3">
      <c r="B26" s="15" t="s">
        <v>216</v>
      </c>
    </row>
    <row r="27" spans="1:34" ht="15" customHeight="1" x14ac:dyDescent="0.35">
      <c r="A27" s="10" t="s">
        <v>217</v>
      </c>
      <c r="B27" s="90" t="s">
        <v>199</v>
      </c>
      <c r="C27" s="91">
        <v>0.16908999999999999</v>
      </c>
      <c r="D27" s="91">
        <v>0.17043</v>
      </c>
      <c r="E27" s="91">
        <v>0.17129</v>
      </c>
      <c r="F27" s="91">
        <v>0.17304</v>
      </c>
      <c r="G27" s="91">
        <v>0.174759</v>
      </c>
      <c r="H27" s="91">
        <v>0.17643400000000001</v>
      </c>
      <c r="I27" s="91">
        <v>0.17849000000000001</v>
      </c>
      <c r="J27" s="91">
        <v>0.18040200000000001</v>
      </c>
      <c r="K27" s="91">
        <v>0.18207799999999999</v>
      </c>
      <c r="L27" s="91">
        <v>0.18373300000000001</v>
      </c>
      <c r="M27" s="91">
        <v>0.18498400000000001</v>
      </c>
      <c r="N27" s="91">
        <v>0.18668199999999999</v>
      </c>
      <c r="O27" s="91">
        <v>0.18845300000000001</v>
      </c>
      <c r="P27" s="91">
        <v>0.19028200000000001</v>
      </c>
      <c r="Q27" s="91">
        <v>0.19212000000000001</v>
      </c>
      <c r="R27" s="91">
        <v>0.19403699999999999</v>
      </c>
      <c r="S27" s="91">
        <v>0.19584199999999999</v>
      </c>
      <c r="T27" s="91">
        <v>0.197459</v>
      </c>
      <c r="U27" s="91">
        <v>0.19914799999999999</v>
      </c>
      <c r="V27" s="91">
        <v>0.20092499999999999</v>
      </c>
      <c r="W27" s="91">
        <v>0.20269799999999999</v>
      </c>
      <c r="X27" s="91">
        <v>0.204488</v>
      </c>
      <c r="Y27" s="91">
        <v>0.206312</v>
      </c>
      <c r="Z27" s="91">
        <v>0.20825299999999999</v>
      </c>
      <c r="AA27" s="91">
        <v>0.21007999999999999</v>
      </c>
      <c r="AB27" s="91">
        <v>0.211979</v>
      </c>
      <c r="AC27" s="91">
        <v>0.213833</v>
      </c>
      <c r="AD27" s="91">
        <v>0.21568200000000001</v>
      </c>
      <c r="AE27" s="91">
        <v>0.217553</v>
      </c>
      <c r="AF27" s="91">
        <v>0.219391</v>
      </c>
      <c r="AG27" s="91">
        <v>0.221249</v>
      </c>
      <c r="AH27" s="92">
        <v>9.0019999999999996E-3</v>
      </c>
    </row>
    <row r="28" spans="1:34" ht="15" customHeight="1" x14ac:dyDescent="0.35">
      <c r="A28" s="10" t="s">
        <v>218</v>
      </c>
      <c r="B28" s="90" t="s">
        <v>219</v>
      </c>
      <c r="C28" s="91">
        <v>0.32368000000000002</v>
      </c>
      <c r="D28" s="91">
        <v>0.35236000000000001</v>
      </c>
      <c r="E28" s="91">
        <v>0.35653299999999999</v>
      </c>
      <c r="F28" s="91">
        <v>0.36099700000000001</v>
      </c>
      <c r="G28" s="91">
        <v>0.36556899999999998</v>
      </c>
      <c r="H28" s="91">
        <v>0.37017699999999998</v>
      </c>
      <c r="I28" s="91">
        <v>0.37068200000000001</v>
      </c>
      <c r="J28" s="91">
        <v>0.370952</v>
      </c>
      <c r="K28" s="91">
        <v>0.37134200000000001</v>
      </c>
      <c r="L28" s="91">
        <v>0.37165999999999999</v>
      </c>
      <c r="M28" s="91">
        <v>0.37148799999999998</v>
      </c>
      <c r="N28" s="91">
        <v>0.37210500000000002</v>
      </c>
      <c r="O28" s="91">
        <v>0.37245800000000001</v>
      </c>
      <c r="P28" s="91">
        <v>0.37290400000000001</v>
      </c>
      <c r="Q28" s="91">
        <v>0.37315599999999999</v>
      </c>
      <c r="R28" s="91">
        <v>0.37390099999999998</v>
      </c>
      <c r="S28" s="91">
        <v>0.37442399999999998</v>
      </c>
      <c r="T28" s="91">
        <v>0.37482399999999999</v>
      </c>
      <c r="U28" s="91">
        <v>0.37519999999999998</v>
      </c>
      <c r="V28" s="91">
        <v>0.37572699999999998</v>
      </c>
      <c r="W28" s="91">
        <v>0.37612800000000002</v>
      </c>
      <c r="X28" s="91">
        <v>0.37656600000000001</v>
      </c>
      <c r="Y28" s="91">
        <v>0.377085</v>
      </c>
      <c r="Z28" s="91">
        <v>0.37753900000000001</v>
      </c>
      <c r="AA28" s="91">
        <v>0.377967</v>
      </c>
      <c r="AB28" s="91">
        <v>0.37832900000000003</v>
      </c>
      <c r="AC28" s="91">
        <v>0.37885600000000003</v>
      </c>
      <c r="AD28" s="91">
        <v>0.379334</v>
      </c>
      <c r="AE28" s="91">
        <v>0.37988699999999997</v>
      </c>
      <c r="AF28" s="91">
        <v>0.38029400000000002</v>
      </c>
      <c r="AG28" s="91">
        <v>0.38073200000000001</v>
      </c>
      <c r="AH28" s="92">
        <v>5.4260000000000003E-3</v>
      </c>
    </row>
    <row r="29" spans="1:34" ht="15" customHeight="1" x14ac:dyDescent="0.35">
      <c r="A29" s="10" t="s">
        <v>220</v>
      </c>
      <c r="B29" s="90" t="s">
        <v>221</v>
      </c>
      <c r="C29" s="91">
        <v>1.33E-3</v>
      </c>
      <c r="D29" s="91">
        <v>1.5E-3</v>
      </c>
      <c r="E29" s="91">
        <v>1.5169999999999999E-3</v>
      </c>
      <c r="F29" s="91">
        <v>1.7279999999999999E-3</v>
      </c>
      <c r="G29" s="91">
        <v>1.8079999999999999E-3</v>
      </c>
      <c r="H29" s="91">
        <v>2E-3</v>
      </c>
      <c r="I29" s="91">
        <v>1.8929999999999999E-3</v>
      </c>
      <c r="J29" s="91">
        <v>1.807E-3</v>
      </c>
      <c r="K29" s="91">
        <v>1.758E-3</v>
      </c>
      <c r="L29" s="91">
        <v>1.6919999999999999E-3</v>
      </c>
      <c r="M29" s="91">
        <v>1.572E-3</v>
      </c>
      <c r="N29" s="91">
        <v>1.5410000000000001E-3</v>
      </c>
      <c r="O29" s="91">
        <v>1.477E-3</v>
      </c>
      <c r="P29" s="91">
        <v>1.444E-3</v>
      </c>
      <c r="Q29" s="91">
        <v>1.4189999999999999E-3</v>
      </c>
      <c r="R29" s="91">
        <v>1.4220000000000001E-3</v>
      </c>
      <c r="S29" s="91">
        <v>1.436E-3</v>
      </c>
      <c r="T29" s="91">
        <v>1.4009999999999999E-3</v>
      </c>
      <c r="U29" s="91">
        <v>1.361E-3</v>
      </c>
      <c r="V29" s="91">
        <v>1.3749999999999999E-3</v>
      </c>
      <c r="W29" s="91">
        <v>1.3029999999999999E-3</v>
      </c>
      <c r="X29" s="91">
        <v>1.273E-3</v>
      </c>
      <c r="Y29" s="91">
        <v>1.25E-3</v>
      </c>
      <c r="Z29" s="91">
        <v>1.2210000000000001E-3</v>
      </c>
      <c r="AA29" s="91">
        <v>1.1869999999999999E-3</v>
      </c>
      <c r="AB29" s="91">
        <v>1.1460000000000001E-3</v>
      </c>
      <c r="AC29" s="91">
        <v>1.126E-3</v>
      </c>
      <c r="AD29" s="91">
        <v>1.1100000000000001E-3</v>
      </c>
      <c r="AE29" s="91">
        <v>1.103E-3</v>
      </c>
      <c r="AF29" s="91">
        <v>1.073E-3</v>
      </c>
      <c r="AG29" s="91">
        <v>1.052E-3</v>
      </c>
      <c r="AH29" s="92">
        <v>-7.7939999999999997E-3</v>
      </c>
    </row>
    <row r="30" spans="1:34" ht="15" customHeight="1" x14ac:dyDescent="0.35">
      <c r="A30" s="10" t="s">
        <v>222</v>
      </c>
      <c r="B30" s="90" t="s">
        <v>223</v>
      </c>
      <c r="C30" s="91">
        <v>0.30936999999999998</v>
      </c>
      <c r="D30" s="91">
        <v>0.32117000000000001</v>
      </c>
      <c r="E30" s="91">
        <v>0.33294699999999999</v>
      </c>
      <c r="F30" s="91">
        <v>0.33260600000000001</v>
      </c>
      <c r="G30" s="91">
        <v>0.33326699999999998</v>
      </c>
      <c r="H30" s="91">
        <v>0.33588400000000002</v>
      </c>
      <c r="I30" s="91">
        <v>0.33634700000000001</v>
      </c>
      <c r="J30" s="91">
        <v>0.335287</v>
      </c>
      <c r="K30" s="91">
        <v>0.333038</v>
      </c>
      <c r="L30" s="91">
        <v>0.33029799999999998</v>
      </c>
      <c r="M30" s="91">
        <v>0.32704299999999997</v>
      </c>
      <c r="N30" s="91">
        <v>0.32453900000000002</v>
      </c>
      <c r="O30" s="91">
        <v>0.322154</v>
      </c>
      <c r="P30" s="91">
        <v>0.32012699999999999</v>
      </c>
      <c r="Q30" s="91">
        <v>0.31818200000000002</v>
      </c>
      <c r="R30" s="91">
        <v>0.31677499999999997</v>
      </c>
      <c r="S30" s="91">
        <v>0.31584400000000001</v>
      </c>
      <c r="T30" s="91">
        <v>0.31435200000000002</v>
      </c>
      <c r="U30" s="91">
        <v>0.312305</v>
      </c>
      <c r="V30" s="91">
        <v>0.31074600000000002</v>
      </c>
      <c r="W30" s="91">
        <v>0.30848700000000001</v>
      </c>
      <c r="X30" s="91">
        <v>0.30631799999999998</v>
      </c>
      <c r="Y30" s="91">
        <v>0.30424800000000002</v>
      </c>
      <c r="Z30" s="91">
        <v>0.302282</v>
      </c>
      <c r="AA30" s="91">
        <v>0.30022799999999999</v>
      </c>
      <c r="AB30" s="91">
        <v>0.29792200000000002</v>
      </c>
      <c r="AC30" s="91">
        <v>0.29580099999999998</v>
      </c>
      <c r="AD30" s="91">
        <v>0.29381400000000002</v>
      </c>
      <c r="AE30" s="91">
        <v>0.29204999999999998</v>
      </c>
      <c r="AF30" s="91">
        <v>0.29004999999999997</v>
      </c>
      <c r="AG30" s="91">
        <v>0.28803200000000001</v>
      </c>
      <c r="AH30" s="92">
        <v>-2.379E-3</v>
      </c>
    </row>
    <row r="31" spans="1:34" ht="14.5" customHeight="1" x14ac:dyDescent="0.35">
      <c r="A31" s="10" t="s">
        <v>224</v>
      </c>
      <c r="B31" s="90" t="s">
        <v>225</v>
      </c>
      <c r="C31" s="91">
        <v>2.2899999999999999E-3</v>
      </c>
      <c r="D31" s="91">
        <v>2.2899999999999999E-3</v>
      </c>
      <c r="E31" s="91">
        <v>2.2260000000000001E-3</v>
      </c>
      <c r="F31" s="91">
        <v>2.5070000000000001E-3</v>
      </c>
      <c r="G31" s="91">
        <v>3.1099999999999999E-3</v>
      </c>
      <c r="H31" s="91">
        <v>4.0099999999999997E-3</v>
      </c>
      <c r="I31" s="91">
        <v>3.735E-3</v>
      </c>
      <c r="J31" s="91">
        <v>3.653E-3</v>
      </c>
      <c r="K31" s="91">
        <v>3.663E-3</v>
      </c>
      <c r="L31" s="91">
        <v>3.62E-3</v>
      </c>
      <c r="M31" s="91">
        <v>3.5490000000000001E-3</v>
      </c>
      <c r="N31" s="91">
        <v>3.5699999999999998E-3</v>
      </c>
      <c r="O31" s="91">
        <v>3.5270000000000002E-3</v>
      </c>
      <c r="P31" s="91">
        <v>3.519E-3</v>
      </c>
      <c r="Q31" s="91">
        <v>3.5230000000000001E-3</v>
      </c>
      <c r="R31" s="91">
        <v>3.5620000000000001E-3</v>
      </c>
      <c r="S31" s="91">
        <v>3.6159999999999999E-3</v>
      </c>
      <c r="T31" s="91">
        <v>3.6080000000000001E-3</v>
      </c>
      <c r="U31" s="91">
        <v>3.594E-3</v>
      </c>
      <c r="V31" s="91">
        <v>3.6289999999999998E-3</v>
      </c>
      <c r="W31" s="91">
        <v>3.5729999999999998E-3</v>
      </c>
      <c r="X31" s="91">
        <v>3.5750000000000001E-3</v>
      </c>
      <c r="Y31" s="91">
        <v>3.5739999999999999E-3</v>
      </c>
      <c r="Z31" s="91">
        <v>3.568E-3</v>
      </c>
      <c r="AA31" s="91">
        <v>3.5439999999999998E-3</v>
      </c>
      <c r="AB31" s="91">
        <v>3.5330000000000001E-3</v>
      </c>
      <c r="AC31" s="91">
        <v>3.5230000000000001E-3</v>
      </c>
      <c r="AD31" s="91">
        <v>3.5300000000000002E-3</v>
      </c>
      <c r="AE31" s="91">
        <v>3.5620000000000001E-3</v>
      </c>
      <c r="AF31" s="91">
        <v>3.5560000000000001E-3</v>
      </c>
      <c r="AG31" s="91">
        <v>3.5920000000000001E-3</v>
      </c>
      <c r="AH31" s="92">
        <v>1.512E-2</v>
      </c>
    </row>
    <row r="32" spans="1:34" ht="14.5" customHeight="1" x14ac:dyDescent="0.35">
      <c r="A32" s="10" t="s">
        <v>226</v>
      </c>
      <c r="B32" s="90" t="s">
        <v>203</v>
      </c>
      <c r="C32" s="91">
        <v>0.80576000000000003</v>
      </c>
      <c r="D32" s="91">
        <v>0.84775</v>
      </c>
      <c r="E32" s="91">
        <v>0.864514</v>
      </c>
      <c r="F32" s="91">
        <v>0.87087800000000004</v>
      </c>
      <c r="G32" s="91">
        <v>0.87851199999999996</v>
      </c>
      <c r="H32" s="91">
        <v>0.88850499999999999</v>
      </c>
      <c r="I32" s="91">
        <v>0.89114599999999999</v>
      </c>
      <c r="J32" s="91">
        <v>0.89210100000000003</v>
      </c>
      <c r="K32" s="91">
        <v>0.89187899999999998</v>
      </c>
      <c r="L32" s="91">
        <v>0.89100299999999999</v>
      </c>
      <c r="M32" s="91">
        <v>0.88863700000000001</v>
      </c>
      <c r="N32" s="91">
        <v>0.888436</v>
      </c>
      <c r="O32" s="91">
        <v>0.88806799999999997</v>
      </c>
      <c r="P32" s="91">
        <v>0.88827599999999995</v>
      </c>
      <c r="Q32" s="91">
        <v>0.88839999999999997</v>
      </c>
      <c r="R32" s="91">
        <v>0.88969699999999996</v>
      </c>
      <c r="S32" s="91">
        <v>0.89116300000000004</v>
      </c>
      <c r="T32" s="91">
        <v>0.89164500000000002</v>
      </c>
      <c r="U32" s="91">
        <v>0.89160799999999996</v>
      </c>
      <c r="V32" s="91">
        <v>0.89240200000000003</v>
      </c>
      <c r="W32" s="91">
        <v>0.89218799999999998</v>
      </c>
      <c r="X32" s="91">
        <v>0.89222000000000001</v>
      </c>
      <c r="Y32" s="91">
        <v>0.89246800000000004</v>
      </c>
      <c r="Z32" s="91">
        <v>0.89286299999999996</v>
      </c>
      <c r="AA32" s="91">
        <v>0.89300599999999997</v>
      </c>
      <c r="AB32" s="91">
        <v>0.89290899999999995</v>
      </c>
      <c r="AC32" s="91">
        <v>0.89313900000000002</v>
      </c>
      <c r="AD32" s="91">
        <v>0.89346899999999996</v>
      </c>
      <c r="AE32" s="91">
        <v>0.89415500000000003</v>
      </c>
      <c r="AF32" s="91">
        <v>0.89436499999999997</v>
      </c>
      <c r="AG32" s="91">
        <v>0.89465700000000004</v>
      </c>
      <c r="AH32" s="92">
        <v>3.4949999999999998E-3</v>
      </c>
    </row>
    <row r="33" spans="1:34" ht="14.5" customHeight="1" x14ac:dyDescent="0.35">
      <c r="A33" s="10" t="s">
        <v>227</v>
      </c>
      <c r="B33" s="90" t="s">
        <v>205</v>
      </c>
      <c r="C33" s="91">
        <v>3.3130389999999998</v>
      </c>
      <c r="D33" s="91">
        <v>3.4220869999999999</v>
      </c>
      <c r="E33" s="91">
        <v>3.3934989999999998</v>
      </c>
      <c r="F33" s="91">
        <v>3.524127</v>
      </c>
      <c r="G33" s="91">
        <v>3.6100080000000001</v>
      </c>
      <c r="H33" s="91">
        <v>3.6840809999999999</v>
      </c>
      <c r="I33" s="91">
        <v>3.7013780000000001</v>
      </c>
      <c r="J33" s="91">
        <v>3.7075559999999999</v>
      </c>
      <c r="K33" s="91">
        <v>3.7119</v>
      </c>
      <c r="L33" s="91">
        <v>3.7109369999999999</v>
      </c>
      <c r="M33" s="91">
        <v>3.7016529999999999</v>
      </c>
      <c r="N33" s="91">
        <v>3.6995529999999999</v>
      </c>
      <c r="O33" s="91">
        <v>3.7028970000000001</v>
      </c>
      <c r="P33" s="91">
        <v>3.7082489999999999</v>
      </c>
      <c r="Q33" s="91">
        <v>3.7146729999999999</v>
      </c>
      <c r="R33" s="91">
        <v>3.7237640000000001</v>
      </c>
      <c r="S33" s="91">
        <v>3.7332969999999999</v>
      </c>
      <c r="T33" s="91">
        <v>3.7416800000000001</v>
      </c>
      <c r="U33" s="91">
        <v>3.7506529999999998</v>
      </c>
      <c r="V33" s="91">
        <v>3.7602920000000002</v>
      </c>
      <c r="W33" s="91">
        <v>3.7698499999999999</v>
      </c>
      <c r="X33" s="91">
        <v>3.7786919999999999</v>
      </c>
      <c r="Y33" s="91">
        <v>3.7855539999999999</v>
      </c>
      <c r="Z33" s="91">
        <v>3.7919230000000002</v>
      </c>
      <c r="AA33" s="91">
        <v>3.797285</v>
      </c>
      <c r="AB33" s="91">
        <v>3.8023549999999999</v>
      </c>
      <c r="AC33" s="91">
        <v>3.8079839999999998</v>
      </c>
      <c r="AD33" s="91">
        <v>3.8139829999999999</v>
      </c>
      <c r="AE33" s="91">
        <v>3.821949</v>
      </c>
      <c r="AF33" s="91">
        <v>3.8289110000000002</v>
      </c>
      <c r="AG33" s="91">
        <v>3.8334380000000001</v>
      </c>
      <c r="AH33" s="92">
        <v>4.875E-3</v>
      </c>
    </row>
    <row r="34" spans="1:34" ht="14.5" customHeight="1" x14ac:dyDescent="0.35">
      <c r="A34" s="10" t="s">
        <v>228</v>
      </c>
      <c r="B34" s="90" t="s">
        <v>229</v>
      </c>
      <c r="C34" s="91">
        <v>1.7229999999999999E-2</v>
      </c>
      <c r="D34" s="91">
        <v>1.5640000000000001E-2</v>
      </c>
      <c r="E34" s="91">
        <v>1.4035000000000001E-2</v>
      </c>
      <c r="F34" s="91">
        <v>1.4295E-2</v>
      </c>
      <c r="G34" s="91">
        <v>1.4229E-2</v>
      </c>
      <c r="H34" s="91">
        <v>1.4248E-2</v>
      </c>
      <c r="I34" s="91">
        <v>1.4378999999999999E-2</v>
      </c>
      <c r="J34" s="91">
        <v>1.4449E-2</v>
      </c>
      <c r="K34" s="91">
        <v>1.4511E-2</v>
      </c>
      <c r="L34" s="91">
        <v>1.4482999999999999E-2</v>
      </c>
      <c r="M34" s="91">
        <v>1.4451E-2</v>
      </c>
      <c r="N34" s="91">
        <v>1.4362E-2</v>
      </c>
      <c r="O34" s="91">
        <v>1.4245000000000001E-2</v>
      </c>
      <c r="P34" s="91">
        <v>1.4134000000000001E-2</v>
      </c>
      <c r="Q34" s="91">
        <v>1.3962E-2</v>
      </c>
      <c r="R34" s="91">
        <v>1.3853000000000001E-2</v>
      </c>
      <c r="S34" s="91">
        <v>1.3781E-2</v>
      </c>
      <c r="T34" s="91">
        <v>1.372E-2</v>
      </c>
      <c r="U34" s="91">
        <v>1.3625E-2</v>
      </c>
      <c r="V34" s="91">
        <v>1.3665999999999999E-2</v>
      </c>
      <c r="W34" s="91">
        <v>1.3576E-2</v>
      </c>
      <c r="X34" s="91">
        <v>1.3517E-2</v>
      </c>
      <c r="Y34" s="91">
        <v>1.3664000000000001E-2</v>
      </c>
      <c r="Z34" s="91">
        <v>1.3672999999999999E-2</v>
      </c>
      <c r="AA34" s="91">
        <v>1.3606999999999999E-2</v>
      </c>
      <c r="AB34" s="91">
        <v>1.3520000000000001E-2</v>
      </c>
      <c r="AC34" s="91">
        <v>1.3448E-2</v>
      </c>
      <c r="AD34" s="91">
        <v>1.3325E-2</v>
      </c>
      <c r="AE34" s="91">
        <v>1.307E-2</v>
      </c>
      <c r="AF34" s="91">
        <v>1.2936E-2</v>
      </c>
      <c r="AG34" s="91">
        <v>1.2829999999999999E-2</v>
      </c>
      <c r="AH34" s="92">
        <v>-9.7809999999999998E-3</v>
      </c>
    </row>
    <row r="35" spans="1:34" ht="14.5" customHeight="1" x14ac:dyDescent="0.35">
      <c r="A35" s="10" t="s">
        <v>230</v>
      </c>
      <c r="B35" s="90" t="s">
        <v>231</v>
      </c>
      <c r="C35" s="91">
        <v>0.131216</v>
      </c>
      <c r="D35" s="91">
        <v>0.131216</v>
      </c>
      <c r="E35" s="91">
        <v>0.131216</v>
      </c>
      <c r="F35" s="91">
        <v>0.131216</v>
      </c>
      <c r="G35" s="91">
        <v>0.131216</v>
      </c>
      <c r="H35" s="91">
        <v>0.131216</v>
      </c>
      <c r="I35" s="91">
        <v>0.131216</v>
      </c>
      <c r="J35" s="91">
        <v>0.131216</v>
      </c>
      <c r="K35" s="91">
        <v>0.131216</v>
      </c>
      <c r="L35" s="91">
        <v>0.131216</v>
      </c>
      <c r="M35" s="91">
        <v>0.131216</v>
      </c>
      <c r="N35" s="91">
        <v>0.131216</v>
      </c>
      <c r="O35" s="91">
        <v>0.131216</v>
      </c>
      <c r="P35" s="91">
        <v>0.131216</v>
      </c>
      <c r="Q35" s="91">
        <v>0.131216</v>
      </c>
      <c r="R35" s="91">
        <v>0.131216</v>
      </c>
      <c r="S35" s="91">
        <v>0.131216</v>
      </c>
      <c r="T35" s="91">
        <v>0.131216</v>
      </c>
      <c r="U35" s="91">
        <v>0.131216</v>
      </c>
      <c r="V35" s="91">
        <v>0.131216</v>
      </c>
      <c r="W35" s="91">
        <v>0.131216</v>
      </c>
      <c r="X35" s="91">
        <v>0.131216</v>
      </c>
      <c r="Y35" s="91">
        <v>0.131216</v>
      </c>
      <c r="Z35" s="91">
        <v>0.131216</v>
      </c>
      <c r="AA35" s="91">
        <v>0.131216</v>
      </c>
      <c r="AB35" s="91">
        <v>0.131216</v>
      </c>
      <c r="AC35" s="91">
        <v>0.131216</v>
      </c>
      <c r="AD35" s="91">
        <v>0.131216</v>
      </c>
      <c r="AE35" s="91">
        <v>0.131216</v>
      </c>
      <c r="AF35" s="91">
        <v>0.131216</v>
      </c>
      <c r="AG35" s="91">
        <v>0.131216</v>
      </c>
      <c r="AH35" s="92">
        <v>0</v>
      </c>
    </row>
    <row r="36" spans="1:34" ht="14.5" customHeight="1" x14ac:dyDescent="0.35">
      <c r="A36" s="10" t="s">
        <v>232</v>
      </c>
      <c r="B36" s="90" t="s">
        <v>209</v>
      </c>
      <c r="C36" s="91">
        <v>4.3354299999999997</v>
      </c>
      <c r="D36" s="91">
        <v>4.3956049999999998</v>
      </c>
      <c r="E36" s="91">
        <v>4.4934659999999997</v>
      </c>
      <c r="F36" s="91">
        <v>4.5667920000000004</v>
      </c>
      <c r="G36" s="91">
        <v>4.6499860000000002</v>
      </c>
      <c r="H36" s="91">
        <v>4.7314129999999999</v>
      </c>
      <c r="I36" s="91">
        <v>4.7503270000000004</v>
      </c>
      <c r="J36" s="91">
        <v>4.7668410000000003</v>
      </c>
      <c r="K36" s="91">
        <v>4.7843559999999998</v>
      </c>
      <c r="L36" s="91">
        <v>4.8023980000000002</v>
      </c>
      <c r="M36" s="91">
        <v>4.8109029999999997</v>
      </c>
      <c r="N36" s="91">
        <v>4.8230000000000004</v>
      </c>
      <c r="O36" s="91">
        <v>4.8437000000000001</v>
      </c>
      <c r="P36" s="91">
        <v>4.8657209999999997</v>
      </c>
      <c r="Q36" s="91">
        <v>4.8921559999999999</v>
      </c>
      <c r="R36" s="91">
        <v>4.9219929999999996</v>
      </c>
      <c r="S36" s="91">
        <v>4.9523710000000003</v>
      </c>
      <c r="T36" s="91">
        <v>4.9871549999999996</v>
      </c>
      <c r="U36" s="91">
        <v>5.0225730000000004</v>
      </c>
      <c r="V36" s="91">
        <v>5.0599780000000001</v>
      </c>
      <c r="W36" s="91">
        <v>5.0968419999999997</v>
      </c>
      <c r="X36" s="91">
        <v>5.139748</v>
      </c>
      <c r="Y36" s="91">
        <v>5.1856869999999997</v>
      </c>
      <c r="Z36" s="91">
        <v>5.2355</v>
      </c>
      <c r="AA36" s="91">
        <v>5.2889429999999997</v>
      </c>
      <c r="AB36" s="91">
        <v>5.3452320000000002</v>
      </c>
      <c r="AC36" s="91">
        <v>5.4032390000000001</v>
      </c>
      <c r="AD36" s="91">
        <v>5.4693630000000004</v>
      </c>
      <c r="AE36" s="91">
        <v>5.5401210000000001</v>
      </c>
      <c r="AF36" s="91">
        <v>5.6167480000000003</v>
      </c>
      <c r="AG36" s="91">
        <v>5.6961519999999997</v>
      </c>
      <c r="AH36" s="92">
        <v>9.1400000000000006E-3</v>
      </c>
    </row>
    <row r="37" spans="1:34" ht="12" customHeight="1" x14ac:dyDescent="0.3">
      <c r="A37" s="10" t="s">
        <v>233</v>
      </c>
      <c r="B37" s="15" t="s">
        <v>211</v>
      </c>
      <c r="C37" s="16">
        <v>8.6026749999999996</v>
      </c>
      <c r="D37" s="16">
        <v>8.8122989999999994</v>
      </c>
      <c r="E37" s="16">
        <v>8.8967299999999998</v>
      </c>
      <c r="F37" s="16">
        <v>9.1073079999999997</v>
      </c>
      <c r="G37" s="16">
        <v>9.2839510000000001</v>
      </c>
      <c r="H37" s="16">
        <v>9.4494629999999997</v>
      </c>
      <c r="I37" s="16">
        <v>9.4884470000000007</v>
      </c>
      <c r="J37" s="16">
        <v>9.5121629999999993</v>
      </c>
      <c r="K37" s="16">
        <v>9.5338619999999992</v>
      </c>
      <c r="L37" s="16">
        <v>9.5500369999999997</v>
      </c>
      <c r="M37" s="16">
        <v>9.5468600000000006</v>
      </c>
      <c r="N37" s="16">
        <v>9.5565680000000004</v>
      </c>
      <c r="O37" s="16">
        <v>9.5801280000000002</v>
      </c>
      <c r="P37" s="16">
        <v>9.6075979999999994</v>
      </c>
      <c r="Q37" s="16">
        <v>9.6404060000000005</v>
      </c>
      <c r="R37" s="16">
        <v>9.6805240000000001</v>
      </c>
      <c r="S37" s="16">
        <v>9.7218269999999993</v>
      </c>
      <c r="T37" s="16">
        <v>9.7654169999999993</v>
      </c>
      <c r="U37" s="16">
        <v>9.8096759999999996</v>
      </c>
      <c r="V37" s="16">
        <v>9.8575560000000007</v>
      </c>
      <c r="W37" s="16">
        <v>9.9036740000000005</v>
      </c>
      <c r="X37" s="16">
        <v>9.9553930000000008</v>
      </c>
      <c r="Y37" s="16">
        <v>10.008590999999999</v>
      </c>
      <c r="Z37" s="16">
        <v>10.065175</v>
      </c>
      <c r="AA37" s="16">
        <v>10.124058</v>
      </c>
      <c r="AB37" s="16">
        <v>10.185233</v>
      </c>
      <c r="AC37" s="16">
        <v>10.249024</v>
      </c>
      <c r="AD37" s="16">
        <v>10.321357000000001</v>
      </c>
      <c r="AE37" s="16">
        <v>10.400511</v>
      </c>
      <c r="AF37" s="16">
        <v>10.484175</v>
      </c>
      <c r="AG37" s="16">
        <v>10.568293000000001</v>
      </c>
      <c r="AH37" s="17">
        <v>6.8830000000000002E-3</v>
      </c>
    </row>
    <row r="38" spans="1:34" ht="14.5" customHeight="1" x14ac:dyDescent="0.35">
      <c r="A38" s="10" t="s">
        <v>234</v>
      </c>
      <c r="B38" s="90" t="s">
        <v>213</v>
      </c>
      <c r="C38" s="91">
        <v>8.0860470000000007</v>
      </c>
      <c r="D38" s="91">
        <v>8.1909550000000007</v>
      </c>
      <c r="E38" s="91">
        <v>8.36768</v>
      </c>
      <c r="F38" s="91">
        <v>8.2633120000000009</v>
      </c>
      <c r="G38" s="91">
        <v>8.1786359999999991</v>
      </c>
      <c r="H38" s="91">
        <v>8.035031</v>
      </c>
      <c r="I38" s="91">
        <v>7.7608670000000002</v>
      </c>
      <c r="J38" s="91">
        <v>7.5663720000000003</v>
      </c>
      <c r="K38" s="91">
        <v>7.4720690000000003</v>
      </c>
      <c r="L38" s="91">
        <v>7.4041009999999998</v>
      </c>
      <c r="M38" s="91">
        <v>7.3894830000000002</v>
      </c>
      <c r="N38" s="91">
        <v>7.3612529999999996</v>
      </c>
      <c r="O38" s="91">
        <v>7.3307060000000002</v>
      </c>
      <c r="P38" s="91">
        <v>7.3227929999999999</v>
      </c>
      <c r="Q38" s="91">
        <v>7.3101060000000002</v>
      </c>
      <c r="R38" s="91">
        <v>7.3165560000000003</v>
      </c>
      <c r="S38" s="91">
        <v>7.3227080000000004</v>
      </c>
      <c r="T38" s="91">
        <v>7.3240179999999997</v>
      </c>
      <c r="U38" s="91">
        <v>7.3310120000000003</v>
      </c>
      <c r="V38" s="91">
        <v>7.3546459999999998</v>
      </c>
      <c r="W38" s="91">
        <v>7.3837000000000002</v>
      </c>
      <c r="X38" s="91">
        <v>7.4208299999999996</v>
      </c>
      <c r="Y38" s="91">
        <v>7.4625300000000001</v>
      </c>
      <c r="Z38" s="91">
        <v>7.489846</v>
      </c>
      <c r="AA38" s="91">
        <v>7.4922389999999996</v>
      </c>
      <c r="AB38" s="91">
        <v>7.5370999999999997</v>
      </c>
      <c r="AC38" s="91">
        <v>7.5860789999999998</v>
      </c>
      <c r="AD38" s="91">
        <v>7.6439149999999998</v>
      </c>
      <c r="AE38" s="91">
        <v>7.7007209999999997</v>
      </c>
      <c r="AF38" s="91">
        <v>7.7839989999999997</v>
      </c>
      <c r="AG38" s="91">
        <v>7.8693949999999999</v>
      </c>
      <c r="AH38" s="92">
        <v>-9.0499999999999999E-4</v>
      </c>
    </row>
    <row r="39" spans="1:34" ht="12" customHeight="1" x14ac:dyDescent="0.3">
      <c r="A39" s="10" t="s">
        <v>235</v>
      </c>
      <c r="B39" s="15" t="s">
        <v>215</v>
      </c>
      <c r="C39" s="16">
        <v>16.688723</v>
      </c>
      <c r="D39" s="16">
        <v>17.003253999999998</v>
      </c>
      <c r="E39" s="16">
        <v>17.264410000000002</v>
      </c>
      <c r="F39" s="16">
        <v>17.370621</v>
      </c>
      <c r="G39" s="16">
        <v>17.462585000000001</v>
      </c>
      <c r="H39" s="16">
        <v>17.484493000000001</v>
      </c>
      <c r="I39" s="16">
        <v>17.249313000000001</v>
      </c>
      <c r="J39" s="16">
        <v>17.078534999999999</v>
      </c>
      <c r="K39" s="16">
        <v>17.005932000000001</v>
      </c>
      <c r="L39" s="16">
        <v>16.954138</v>
      </c>
      <c r="M39" s="16">
        <v>16.936343999999998</v>
      </c>
      <c r="N39" s="16">
        <v>16.917822000000001</v>
      </c>
      <c r="O39" s="16">
        <v>16.910833</v>
      </c>
      <c r="P39" s="16">
        <v>16.930391</v>
      </c>
      <c r="Q39" s="16">
        <v>16.950512</v>
      </c>
      <c r="R39" s="16">
        <v>16.99708</v>
      </c>
      <c r="S39" s="16">
        <v>17.044535</v>
      </c>
      <c r="T39" s="16">
        <v>17.089435999999999</v>
      </c>
      <c r="U39" s="16">
        <v>17.140688000000001</v>
      </c>
      <c r="V39" s="16">
        <v>17.212202000000001</v>
      </c>
      <c r="W39" s="16">
        <v>17.287374</v>
      </c>
      <c r="X39" s="16">
        <v>17.376223</v>
      </c>
      <c r="Y39" s="16">
        <v>17.471121</v>
      </c>
      <c r="Z39" s="16">
        <v>17.555021</v>
      </c>
      <c r="AA39" s="16">
        <v>17.616296999999999</v>
      </c>
      <c r="AB39" s="16">
        <v>17.722332000000002</v>
      </c>
      <c r="AC39" s="16">
        <v>17.835104000000001</v>
      </c>
      <c r="AD39" s="16">
        <v>17.965271000000001</v>
      </c>
      <c r="AE39" s="16">
        <v>18.101233000000001</v>
      </c>
      <c r="AF39" s="16">
        <v>18.268173000000001</v>
      </c>
      <c r="AG39" s="16">
        <v>18.437687</v>
      </c>
      <c r="AH39" s="17">
        <v>3.3279999999999998E-3</v>
      </c>
    </row>
    <row r="40" spans="1:34" ht="12" customHeight="1" x14ac:dyDescent="0.3"/>
    <row r="41" spans="1:34" ht="12" customHeight="1" x14ac:dyDescent="0.3">
      <c r="B41" s="15" t="s">
        <v>236</v>
      </c>
    </row>
    <row r="42" spans="1:34" ht="14.5" customHeight="1" x14ac:dyDescent="0.35">
      <c r="A42" s="10" t="s">
        <v>237</v>
      </c>
      <c r="B42" s="90" t="s">
        <v>238</v>
      </c>
      <c r="C42" s="91">
        <v>3.13008</v>
      </c>
      <c r="D42" s="91">
        <v>3.4045049999999999</v>
      </c>
      <c r="E42" s="91">
        <v>3.6434929999999999</v>
      </c>
      <c r="F42" s="91">
        <v>3.8044750000000001</v>
      </c>
      <c r="G42" s="91">
        <v>3.949316</v>
      </c>
      <c r="H42" s="91">
        <v>4.0692320000000004</v>
      </c>
      <c r="I42" s="91">
        <v>4.1545899999999998</v>
      </c>
      <c r="J42" s="91">
        <v>4.2137019999999996</v>
      </c>
      <c r="K42" s="91">
        <v>4.2874460000000001</v>
      </c>
      <c r="L42" s="91">
        <v>4.3544910000000003</v>
      </c>
      <c r="M42" s="91">
        <v>4.4350230000000002</v>
      </c>
      <c r="N42" s="91">
        <v>4.5161910000000001</v>
      </c>
      <c r="O42" s="91">
        <v>4.5859540000000001</v>
      </c>
      <c r="P42" s="91">
        <v>4.6488180000000003</v>
      </c>
      <c r="Q42" s="91">
        <v>4.7459100000000003</v>
      </c>
      <c r="R42" s="91">
        <v>4.841062</v>
      </c>
      <c r="S42" s="91">
        <v>4.9182050000000004</v>
      </c>
      <c r="T42" s="91">
        <v>4.9963249999999997</v>
      </c>
      <c r="U42" s="91">
        <v>5.0658820000000002</v>
      </c>
      <c r="V42" s="91">
        <v>5.1333570000000002</v>
      </c>
      <c r="W42" s="91">
        <v>5.1624270000000001</v>
      </c>
      <c r="X42" s="91">
        <v>5.2045500000000002</v>
      </c>
      <c r="Y42" s="91">
        <v>5.2554930000000004</v>
      </c>
      <c r="Z42" s="91">
        <v>5.3454879999999996</v>
      </c>
      <c r="AA42" s="91">
        <v>5.4157149999999996</v>
      </c>
      <c r="AB42" s="91">
        <v>5.508699</v>
      </c>
      <c r="AC42" s="91">
        <v>5.5586349999999998</v>
      </c>
      <c r="AD42" s="91">
        <v>5.6023930000000002</v>
      </c>
      <c r="AE42" s="91">
        <v>5.6477820000000003</v>
      </c>
      <c r="AF42" s="91">
        <v>5.7262040000000001</v>
      </c>
      <c r="AG42" s="91">
        <v>5.8078060000000002</v>
      </c>
      <c r="AH42" s="92">
        <v>2.0819000000000001E-2</v>
      </c>
    </row>
    <row r="43" spans="1:34" ht="14.5" customHeight="1" x14ac:dyDescent="0.35">
      <c r="A43" s="10" t="s">
        <v>239</v>
      </c>
      <c r="B43" s="90" t="s">
        <v>219</v>
      </c>
      <c r="C43" s="91">
        <v>0.238015</v>
      </c>
      <c r="D43" s="91">
        <v>0.24180399999999999</v>
      </c>
      <c r="E43" s="91">
        <v>0.26536900000000002</v>
      </c>
      <c r="F43" s="91">
        <v>0.27429399999999998</v>
      </c>
      <c r="G43" s="91">
        <v>0.28341699999999997</v>
      </c>
      <c r="H43" s="91">
        <v>0.29148400000000002</v>
      </c>
      <c r="I43" s="91">
        <v>0.29776399999999997</v>
      </c>
      <c r="J43" s="91">
        <v>0.30221799999999999</v>
      </c>
      <c r="K43" s="91">
        <v>0.30589100000000002</v>
      </c>
      <c r="L43" s="91">
        <v>0.30923899999999999</v>
      </c>
      <c r="M43" s="91">
        <v>0.31242399999999998</v>
      </c>
      <c r="N43" s="91">
        <v>0.31578099999999998</v>
      </c>
      <c r="O43" s="91">
        <v>0.31993500000000002</v>
      </c>
      <c r="P43" s="91">
        <v>0.323071</v>
      </c>
      <c r="Q43" s="91">
        <v>0.32674399999999998</v>
      </c>
      <c r="R43" s="91">
        <v>0.33088600000000001</v>
      </c>
      <c r="S43" s="91">
        <v>0.334735</v>
      </c>
      <c r="T43" s="91">
        <v>0.33845999999999998</v>
      </c>
      <c r="U43" s="91">
        <v>0.34221000000000001</v>
      </c>
      <c r="V43" s="91">
        <v>0.34621299999999999</v>
      </c>
      <c r="W43" s="91">
        <v>0.35062500000000002</v>
      </c>
      <c r="X43" s="91">
        <v>0.35523900000000003</v>
      </c>
      <c r="Y43" s="91">
        <v>0.35960900000000001</v>
      </c>
      <c r="Z43" s="91">
        <v>0.36427799999999999</v>
      </c>
      <c r="AA43" s="91">
        <v>0.36876100000000001</v>
      </c>
      <c r="AB43" s="91">
        <v>0.37357299999999999</v>
      </c>
      <c r="AC43" s="91">
        <v>0.378307</v>
      </c>
      <c r="AD43" s="91">
        <v>0.38272400000000001</v>
      </c>
      <c r="AE43" s="91">
        <v>0.38740999999999998</v>
      </c>
      <c r="AF43" s="91">
        <v>0.39224199999999998</v>
      </c>
      <c r="AG43" s="91">
        <v>0.39733200000000002</v>
      </c>
      <c r="AH43" s="92">
        <v>1.7228E-2</v>
      </c>
    </row>
    <row r="44" spans="1:34" ht="14.5" customHeight="1" x14ac:dyDescent="0.35">
      <c r="A44" s="10" t="s">
        <v>240</v>
      </c>
      <c r="B44" s="90" t="s">
        <v>223</v>
      </c>
      <c r="C44" s="91">
        <v>1.1348670000000001</v>
      </c>
      <c r="D44" s="91">
        <v>1.1587099999999999</v>
      </c>
      <c r="E44" s="91">
        <v>1.209093</v>
      </c>
      <c r="F44" s="91">
        <v>1.236381</v>
      </c>
      <c r="G44" s="91">
        <v>1.272848</v>
      </c>
      <c r="H44" s="91">
        <v>1.3072010000000001</v>
      </c>
      <c r="I44" s="91">
        <v>1.3352619999999999</v>
      </c>
      <c r="J44" s="91">
        <v>1.3543989999999999</v>
      </c>
      <c r="K44" s="91">
        <v>1.3707210000000001</v>
      </c>
      <c r="L44" s="91">
        <v>1.384924</v>
      </c>
      <c r="M44" s="91">
        <v>1.400183</v>
      </c>
      <c r="N44" s="91">
        <v>1.416723</v>
      </c>
      <c r="O44" s="91">
        <v>1.4361710000000001</v>
      </c>
      <c r="P44" s="91">
        <v>1.4517709999999999</v>
      </c>
      <c r="Q44" s="91">
        <v>1.4693780000000001</v>
      </c>
      <c r="R44" s="91">
        <v>1.490612</v>
      </c>
      <c r="S44" s="91">
        <v>1.5105789999999999</v>
      </c>
      <c r="T44" s="91">
        <v>1.528745</v>
      </c>
      <c r="U44" s="91">
        <v>1.5474829999999999</v>
      </c>
      <c r="V44" s="91">
        <v>1.5675129999999999</v>
      </c>
      <c r="W44" s="91">
        <v>1.5886499999999999</v>
      </c>
      <c r="X44" s="91">
        <v>1.612347</v>
      </c>
      <c r="Y44" s="91">
        <v>1.63493</v>
      </c>
      <c r="Z44" s="91">
        <v>1.6594869999999999</v>
      </c>
      <c r="AA44" s="91">
        <v>1.683446</v>
      </c>
      <c r="AB44" s="91">
        <v>1.709093</v>
      </c>
      <c r="AC44" s="91">
        <v>1.73499</v>
      </c>
      <c r="AD44" s="91">
        <v>1.758345</v>
      </c>
      <c r="AE44" s="91">
        <v>1.78325</v>
      </c>
      <c r="AF44" s="91">
        <v>1.810486</v>
      </c>
      <c r="AG44" s="91">
        <v>1.8395820000000001</v>
      </c>
      <c r="AH44" s="92">
        <v>1.6230999999999999E-2</v>
      </c>
    </row>
    <row r="45" spans="1:34" ht="14.5" customHeight="1" x14ac:dyDescent="0.35">
      <c r="A45" s="10" t="s">
        <v>241</v>
      </c>
      <c r="B45" s="90" t="s">
        <v>225</v>
      </c>
      <c r="C45" s="91">
        <v>3.048E-2</v>
      </c>
      <c r="D45" s="91">
        <v>3.4366000000000001E-2</v>
      </c>
      <c r="E45" s="91">
        <v>3.3049000000000002E-2</v>
      </c>
      <c r="F45" s="91">
        <v>3.3167000000000002E-2</v>
      </c>
      <c r="G45" s="91">
        <v>3.4047000000000001E-2</v>
      </c>
      <c r="H45" s="91">
        <v>3.4915000000000002E-2</v>
      </c>
      <c r="I45" s="91">
        <v>3.5702999999999999E-2</v>
      </c>
      <c r="J45" s="91">
        <v>3.678E-2</v>
      </c>
      <c r="K45" s="91">
        <v>3.7998999999999998E-2</v>
      </c>
      <c r="L45" s="91">
        <v>3.8869000000000001E-2</v>
      </c>
      <c r="M45" s="91">
        <v>3.9673E-2</v>
      </c>
      <c r="N45" s="91">
        <v>4.0563000000000002E-2</v>
      </c>
      <c r="O45" s="91">
        <v>4.1412999999999998E-2</v>
      </c>
      <c r="P45" s="91">
        <v>4.1815999999999999E-2</v>
      </c>
      <c r="Q45" s="91">
        <v>4.2271999999999997E-2</v>
      </c>
      <c r="R45" s="91">
        <v>4.2821999999999999E-2</v>
      </c>
      <c r="S45" s="91">
        <v>4.3343E-2</v>
      </c>
      <c r="T45" s="91">
        <v>4.3744999999999999E-2</v>
      </c>
      <c r="U45" s="91">
        <v>4.4016E-2</v>
      </c>
      <c r="V45" s="91">
        <v>4.4468000000000001E-2</v>
      </c>
      <c r="W45" s="91">
        <v>4.4670000000000001E-2</v>
      </c>
      <c r="X45" s="91">
        <v>4.5031000000000002E-2</v>
      </c>
      <c r="Y45" s="91">
        <v>4.5418E-2</v>
      </c>
      <c r="Z45" s="91">
        <v>4.5884000000000001E-2</v>
      </c>
      <c r="AA45" s="91">
        <v>4.6172999999999999E-2</v>
      </c>
      <c r="AB45" s="91">
        <v>4.6496000000000003E-2</v>
      </c>
      <c r="AC45" s="91">
        <v>4.6655000000000002E-2</v>
      </c>
      <c r="AD45" s="91">
        <v>4.6919000000000002E-2</v>
      </c>
      <c r="AE45" s="91">
        <v>4.709E-2</v>
      </c>
      <c r="AF45" s="91">
        <v>4.7190000000000003E-2</v>
      </c>
      <c r="AG45" s="91">
        <v>4.743E-2</v>
      </c>
      <c r="AH45" s="92">
        <v>1.4848999999999999E-2</v>
      </c>
    </row>
    <row r="46" spans="1:34" ht="14.5" customHeight="1" x14ac:dyDescent="0.35">
      <c r="A46" s="10" t="s">
        <v>242</v>
      </c>
      <c r="B46" s="90" t="s">
        <v>243</v>
      </c>
      <c r="C46" s="91">
        <v>0.58092500000000002</v>
      </c>
      <c r="D46" s="91">
        <v>0.58957400000000004</v>
      </c>
      <c r="E46" s="91">
        <v>0.625668</v>
      </c>
      <c r="F46" s="91">
        <v>0.626996</v>
      </c>
      <c r="G46" s="91">
        <v>0.62952600000000003</v>
      </c>
      <c r="H46" s="91">
        <v>0.63149900000000003</v>
      </c>
      <c r="I46" s="91">
        <v>0.63285899999999995</v>
      </c>
      <c r="J46" s="91">
        <v>0.63378000000000001</v>
      </c>
      <c r="K46" s="91">
        <v>0.63493699999999997</v>
      </c>
      <c r="L46" s="91">
        <v>0.63596900000000001</v>
      </c>
      <c r="M46" s="91">
        <v>0.63719899999999996</v>
      </c>
      <c r="N46" s="91">
        <v>0.63840300000000005</v>
      </c>
      <c r="O46" s="91">
        <v>0.63940399999999997</v>
      </c>
      <c r="P46" s="91">
        <v>0.64029999999999998</v>
      </c>
      <c r="Q46" s="91">
        <v>0.64167600000000002</v>
      </c>
      <c r="R46" s="91">
        <v>0.64298699999999998</v>
      </c>
      <c r="S46" s="91">
        <v>0.64402499999999996</v>
      </c>
      <c r="T46" s="91">
        <v>0.645069</v>
      </c>
      <c r="U46" s="91">
        <v>0.64597899999999997</v>
      </c>
      <c r="V46" s="91">
        <v>0.64684399999999997</v>
      </c>
      <c r="W46" s="91">
        <v>0.64719300000000002</v>
      </c>
      <c r="X46" s="91">
        <v>0.647706</v>
      </c>
      <c r="Y46" s="91">
        <v>0.64833200000000002</v>
      </c>
      <c r="Z46" s="91">
        <v>0.64945399999999998</v>
      </c>
      <c r="AA46" s="91">
        <v>0.65031099999999997</v>
      </c>
      <c r="AB46" s="91">
        <v>0.65144000000000002</v>
      </c>
      <c r="AC46" s="91">
        <v>0.65201699999999996</v>
      </c>
      <c r="AD46" s="91">
        <v>0.65251800000000004</v>
      </c>
      <c r="AE46" s="91">
        <v>0.65303199999999995</v>
      </c>
      <c r="AF46" s="91">
        <v>0.65394200000000002</v>
      </c>
      <c r="AG46" s="91">
        <v>0.65487499999999998</v>
      </c>
      <c r="AH46" s="92">
        <v>4.0020000000000003E-3</v>
      </c>
    </row>
    <row r="47" spans="1:34" ht="14.5" customHeight="1" x14ac:dyDescent="0.35">
      <c r="A47" s="10" t="s">
        <v>244</v>
      </c>
      <c r="B47" s="90" t="s">
        <v>245</v>
      </c>
      <c r="C47" s="91">
        <v>3.2115499999999999</v>
      </c>
      <c r="D47" s="91">
        <v>3.4247450000000002</v>
      </c>
      <c r="E47" s="91">
        <v>3.2498930000000001</v>
      </c>
      <c r="F47" s="91">
        <v>3.2514759999999998</v>
      </c>
      <c r="G47" s="91">
        <v>3.251941</v>
      </c>
      <c r="H47" s="91">
        <v>3.2841119999999999</v>
      </c>
      <c r="I47" s="91">
        <v>3.2621329999999999</v>
      </c>
      <c r="J47" s="91">
        <v>3.273326</v>
      </c>
      <c r="K47" s="91">
        <v>3.2905790000000001</v>
      </c>
      <c r="L47" s="91">
        <v>3.302047</v>
      </c>
      <c r="M47" s="91">
        <v>3.3241830000000001</v>
      </c>
      <c r="N47" s="91">
        <v>3.3286820000000001</v>
      </c>
      <c r="O47" s="91">
        <v>3.34579</v>
      </c>
      <c r="P47" s="91">
        <v>3.3552680000000001</v>
      </c>
      <c r="Q47" s="91">
        <v>3.3807130000000001</v>
      </c>
      <c r="R47" s="91">
        <v>3.3984239999999999</v>
      </c>
      <c r="S47" s="91">
        <v>3.43289</v>
      </c>
      <c r="T47" s="91">
        <v>3.4623219999999999</v>
      </c>
      <c r="U47" s="91">
        <v>3.4828589999999999</v>
      </c>
      <c r="V47" s="91">
        <v>3.5118550000000002</v>
      </c>
      <c r="W47" s="91">
        <v>3.5213939999999999</v>
      </c>
      <c r="X47" s="91">
        <v>3.546313</v>
      </c>
      <c r="Y47" s="91">
        <v>3.5663390000000001</v>
      </c>
      <c r="Z47" s="91">
        <v>3.5792929999999998</v>
      </c>
      <c r="AA47" s="91">
        <v>3.6013000000000002</v>
      </c>
      <c r="AB47" s="91">
        <v>3.632282</v>
      </c>
      <c r="AC47" s="91">
        <v>3.6459619999999999</v>
      </c>
      <c r="AD47" s="91">
        <v>3.6731009999999999</v>
      </c>
      <c r="AE47" s="91">
        <v>3.6832319999999998</v>
      </c>
      <c r="AF47" s="91">
        <v>3.7078709999999999</v>
      </c>
      <c r="AG47" s="91">
        <v>3.740405</v>
      </c>
      <c r="AH47" s="92">
        <v>5.0939999999999996E-3</v>
      </c>
    </row>
    <row r="48" spans="1:34" ht="14.5" customHeight="1" x14ac:dyDescent="0.35">
      <c r="A48" s="10" t="s">
        <v>246</v>
      </c>
      <c r="B48" s="22" t="s">
        <v>203</v>
      </c>
      <c r="C48" s="23">
        <v>8.3259179999999997</v>
      </c>
      <c r="D48" s="91">
        <v>8.8537020000000002</v>
      </c>
      <c r="E48" s="91">
        <v>9.0265649999999997</v>
      </c>
      <c r="F48" s="91">
        <v>9.2267880000000009</v>
      </c>
      <c r="G48" s="91">
        <v>9.4210940000000001</v>
      </c>
      <c r="H48" s="91">
        <v>9.6184419999999999</v>
      </c>
      <c r="I48" s="91">
        <v>9.7183109999999999</v>
      </c>
      <c r="J48" s="91">
        <v>9.8142049999999994</v>
      </c>
      <c r="K48" s="91">
        <v>9.9275730000000006</v>
      </c>
      <c r="L48" s="91">
        <v>10.025537</v>
      </c>
      <c r="M48" s="91">
        <v>10.148685</v>
      </c>
      <c r="N48" s="91">
        <v>10.256342999999999</v>
      </c>
      <c r="O48" s="91">
        <v>10.368668</v>
      </c>
      <c r="P48" s="91">
        <v>10.461045</v>
      </c>
      <c r="Q48" s="91">
        <v>10.606693999999999</v>
      </c>
      <c r="R48" s="91">
        <v>10.746793</v>
      </c>
      <c r="S48" s="91">
        <v>10.883778</v>
      </c>
      <c r="T48" s="91">
        <v>11.014668</v>
      </c>
      <c r="U48" s="91">
        <v>11.128428</v>
      </c>
      <c r="V48" s="91">
        <v>11.250251</v>
      </c>
      <c r="W48" s="91">
        <v>11.314959999999999</v>
      </c>
      <c r="X48" s="91">
        <v>11.411185</v>
      </c>
      <c r="Y48" s="91">
        <v>11.510118</v>
      </c>
      <c r="Z48" s="91">
        <v>11.643884999999999</v>
      </c>
      <c r="AA48" s="91">
        <v>11.765706</v>
      </c>
      <c r="AB48" s="91">
        <v>11.921581</v>
      </c>
      <c r="AC48" s="91">
        <v>12.016565</v>
      </c>
      <c r="AD48" s="91">
        <v>12.116</v>
      </c>
      <c r="AE48" s="91">
        <v>12.201796999999999</v>
      </c>
      <c r="AF48" s="91">
        <v>12.337935999999999</v>
      </c>
      <c r="AG48" s="91">
        <v>12.48743</v>
      </c>
      <c r="AH48" s="92">
        <v>1.3603000000000001E-2</v>
      </c>
    </row>
    <row r="49" spans="1:34" ht="14.5" customHeight="1" x14ac:dyDescent="0.35">
      <c r="A49" s="10" t="s">
        <v>247</v>
      </c>
      <c r="B49" s="90" t="s">
        <v>205</v>
      </c>
      <c r="C49" s="91">
        <v>8.4801990000000007</v>
      </c>
      <c r="D49" s="91">
        <v>8.2846779999999995</v>
      </c>
      <c r="E49" s="91">
        <v>8.5701269999999994</v>
      </c>
      <c r="F49" s="91">
        <v>8.8027350000000002</v>
      </c>
      <c r="G49" s="91">
        <v>9.1107949999999995</v>
      </c>
      <c r="H49" s="91">
        <v>9.2916260000000008</v>
      </c>
      <c r="I49" s="91">
        <v>9.4882290000000005</v>
      </c>
      <c r="J49" s="91">
        <v>9.5120009999999997</v>
      </c>
      <c r="K49" s="91">
        <v>9.5465040000000005</v>
      </c>
      <c r="L49" s="91">
        <v>9.5924560000000003</v>
      </c>
      <c r="M49" s="91">
        <v>9.5860120000000002</v>
      </c>
      <c r="N49" s="91">
        <v>9.6002679999999998</v>
      </c>
      <c r="O49" s="91">
        <v>9.650245</v>
      </c>
      <c r="P49" s="91">
        <v>9.7059010000000008</v>
      </c>
      <c r="Q49" s="91">
        <v>9.8183760000000007</v>
      </c>
      <c r="R49" s="91">
        <v>9.9328780000000005</v>
      </c>
      <c r="S49" s="91">
        <v>10.051776</v>
      </c>
      <c r="T49" s="91">
        <v>10.183702</v>
      </c>
      <c r="U49" s="91">
        <v>10.317677</v>
      </c>
      <c r="V49" s="91">
        <v>10.460811</v>
      </c>
      <c r="W49" s="91">
        <v>10.565084000000001</v>
      </c>
      <c r="X49" s="91">
        <v>10.684771</v>
      </c>
      <c r="Y49" s="91">
        <v>10.823637</v>
      </c>
      <c r="Z49" s="91">
        <v>11.01328</v>
      </c>
      <c r="AA49" s="91">
        <v>11.164083</v>
      </c>
      <c r="AB49" s="91">
        <v>11.36228</v>
      </c>
      <c r="AC49" s="91">
        <v>11.501683999999999</v>
      </c>
      <c r="AD49" s="91">
        <v>11.629272</v>
      </c>
      <c r="AE49" s="91">
        <v>11.797712000000001</v>
      </c>
      <c r="AF49" s="91">
        <v>11.992654999999999</v>
      </c>
      <c r="AG49" s="91">
        <v>12.205797</v>
      </c>
      <c r="AH49" s="92">
        <v>1.2213E-2</v>
      </c>
    </row>
    <row r="50" spans="1:34" ht="15" customHeight="1" x14ac:dyDescent="0.35">
      <c r="A50" s="10" t="s">
        <v>248</v>
      </c>
      <c r="B50" s="90" t="s">
        <v>249</v>
      </c>
      <c r="C50" s="91">
        <v>0</v>
      </c>
      <c r="D50" s="91">
        <v>0</v>
      </c>
      <c r="E50" s="91">
        <v>0</v>
      </c>
      <c r="F50" s="91">
        <v>0</v>
      </c>
      <c r="G50" s="91">
        <v>0</v>
      </c>
      <c r="H50" s="91">
        <v>0</v>
      </c>
      <c r="I50" s="91">
        <v>0</v>
      </c>
      <c r="J50" s="91">
        <v>0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  <c r="R50" s="91">
        <v>0</v>
      </c>
      <c r="S50" s="91">
        <v>0</v>
      </c>
      <c r="T50" s="91">
        <v>0</v>
      </c>
      <c r="U50" s="91">
        <v>0</v>
      </c>
      <c r="V50" s="91">
        <v>0</v>
      </c>
      <c r="W50" s="91">
        <v>0</v>
      </c>
      <c r="X50" s="91">
        <v>0</v>
      </c>
      <c r="Y50" s="91">
        <v>0</v>
      </c>
      <c r="Z50" s="91">
        <v>0</v>
      </c>
      <c r="AA50" s="91">
        <v>0</v>
      </c>
      <c r="AB50" s="91">
        <v>0</v>
      </c>
      <c r="AC50" s="91">
        <v>0</v>
      </c>
      <c r="AD50" s="91">
        <v>0</v>
      </c>
      <c r="AE50" s="91">
        <v>0</v>
      </c>
      <c r="AF50" s="91">
        <v>0</v>
      </c>
      <c r="AG50" s="91">
        <v>0</v>
      </c>
      <c r="AH50" s="92" t="s">
        <v>250</v>
      </c>
    </row>
    <row r="51" spans="1:34" ht="15" customHeight="1" x14ac:dyDescent="0.35">
      <c r="A51" s="10" t="s">
        <v>251</v>
      </c>
      <c r="B51" s="90" t="s">
        <v>252</v>
      </c>
      <c r="C51" s="91">
        <v>1.8647</v>
      </c>
      <c r="D51" s="91">
        <v>1.823809</v>
      </c>
      <c r="E51" s="91">
        <v>1.9220729999999999</v>
      </c>
      <c r="F51" s="91">
        <v>2.0607839999999999</v>
      </c>
      <c r="G51" s="91">
        <v>2.1502119999999998</v>
      </c>
      <c r="H51" s="91">
        <v>2.2464520000000001</v>
      </c>
      <c r="I51" s="91">
        <v>2.3186239999999998</v>
      </c>
      <c r="J51" s="91">
        <v>2.3670040000000001</v>
      </c>
      <c r="K51" s="91">
        <v>2.423727</v>
      </c>
      <c r="L51" s="91">
        <v>2.4730759999999998</v>
      </c>
      <c r="M51" s="91">
        <v>2.5132599999999998</v>
      </c>
      <c r="N51" s="91">
        <v>2.5578379999999998</v>
      </c>
      <c r="O51" s="91">
        <v>2.6138249999999998</v>
      </c>
      <c r="P51" s="91">
        <v>2.6505070000000002</v>
      </c>
      <c r="Q51" s="91">
        <v>2.6930969999999999</v>
      </c>
      <c r="R51" s="91">
        <v>2.733546</v>
      </c>
      <c r="S51" s="91">
        <v>2.7722920000000002</v>
      </c>
      <c r="T51" s="91">
        <v>2.8039550000000002</v>
      </c>
      <c r="U51" s="91">
        <v>2.8238020000000001</v>
      </c>
      <c r="V51" s="91">
        <v>2.8746580000000002</v>
      </c>
      <c r="W51" s="91">
        <v>2.9076759999999999</v>
      </c>
      <c r="X51" s="91">
        <v>2.92842</v>
      </c>
      <c r="Y51" s="91">
        <v>2.948664</v>
      </c>
      <c r="Z51" s="91">
        <v>2.985843</v>
      </c>
      <c r="AA51" s="91">
        <v>3.0241400000000001</v>
      </c>
      <c r="AB51" s="91">
        <v>3.045569</v>
      </c>
      <c r="AC51" s="91">
        <v>3.0486219999999999</v>
      </c>
      <c r="AD51" s="91">
        <v>3.0808580000000001</v>
      </c>
      <c r="AE51" s="91">
        <v>3.0845760000000002</v>
      </c>
      <c r="AF51" s="91">
        <v>3.081413</v>
      </c>
      <c r="AG51" s="91">
        <v>3.067399</v>
      </c>
      <c r="AH51" s="92">
        <v>1.6729000000000001E-2</v>
      </c>
    </row>
    <row r="52" spans="1:34" ht="15" customHeight="1" x14ac:dyDescent="0.35">
      <c r="A52" s="10" t="s">
        <v>253</v>
      </c>
      <c r="B52" s="90" t="s">
        <v>254</v>
      </c>
      <c r="C52" s="91">
        <v>0.35997099999999999</v>
      </c>
      <c r="D52" s="91">
        <v>0.49271999999999999</v>
      </c>
      <c r="E52" s="91">
        <v>0.48645500000000003</v>
      </c>
      <c r="F52" s="91">
        <v>0.49248599999999998</v>
      </c>
      <c r="G52" s="91">
        <v>0.55064999999999997</v>
      </c>
      <c r="H52" s="91">
        <v>0.63718900000000001</v>
      </c>
      <c r="I52" s="91">
        <v>0.703847</v>
      </c>
      <c r="J52" s="91">
        <v>0.73495699999999997</v>
      </c>
      <c r="K52" s="91">
        <v>0.767953</v>
      </c>
      <c r="L52" s="91">
        <v>0.828287</v>
      </c>
      <c r="M52" s="91">
        <v>0.89050700000000005</v>
      </c>
      <c r="N52" s="91">
        <v>0.92161700000000002</v>
      </c>
      <c r="O52" s="91">
        <v>0.95461300000000004</v>
      </c>
      <c r="P52" s="91">
        <v>0.98383699999999996</v>
      </c>
      <c r="Q52" s="91">
        <v>1.014947</v>
      </c>
      <c r="R52" s="91">
        <v>1.046057</v>
      </c>
      <c r="S52" s="91">
        <v>1.079053</v>
      </c>
      <c r="T52" s="91">
        <v>1.108277</v>
      </c>
      <c r="U52" s="91">
        <v>1.1393869999999999</v>
      </c>
      <c r="V52" s="91">
        <v>1.1704969999999999</v>
      </c>
      <c r="W52" s="91">
        <v>1.2034929999999999</v>
      </c>
      <c r="X52" s="91">
        <v>1.2171620000000001</v>
      </c>
      <c r="Y52" s="91">
        <v>1.2171620000000001</v>
      </c>
      <c r="Z52" s="91">
        <v>1.2171620000000001</v>
      </c>
      <c r="AA52" s="91">
        <v>1.2190479999999999</v>
      </c>
      <c r="AB52" s="91">
        <v>1.2171620000000001</v>
      </c>
      <c r="AC52" s="91">
        <v>1.2171620000000001</v>
      </c>
      <c r="AD52" s="91">
        <v>1.2171620000000001</v>
      </c>
      <c r="AE52" s="91">
        <v>1.2190479999999999</v>
      </c>
      <c r="AF52" s="91">
        <v>1.2171620000000001</v>
      </c>
      <c r="AG52" s="91">
        <v>1.2171620000000001</v>
      </c>
      <c r="AH52" s="92">
        <v>4.1444000000000002E-2</v>
      </c>
    </row>
    <row r="53" spans="1:34" ht="15" customHeight="1" x14ac:dyDescent="0.35">
      <c r="A53" s="10" t="s">
        <v>255</v>
      </c>
      <c r="B53" s="90" t="s">
        <v>256</v>
      </c>
      <c r="C53" s="91">
        <v>10.704869</v>
      </c>
      <c r="D53" s="91">
        <v>10.601207</v>
      </c>
      <c r="E53" s="91">
        <v>10.978656000000001</v>
      </c>
      <c r="F53" s="91">
        <v>11.356006000000001</v>
      </c>
      <c r="G53" s="91">
        <v>11.811657</v>
      </c>
      <c r="H53" s="91">
        <v>12.175267</v>
      </c>
      <c r="I53" s="91">
        <v>12.510699000000001</v>
      </c>
      <c r="J53" s="91">
        <v>12.613962000000001</v>
      </c>
      <c r="K53" s="91">
        <v>12.738182999999999</v>
      </c>
      <c r="L53" s="91">
        <v>12.893819000000001</v>
      </c>
      <c r="M53" s="91">
        <v>12.989779</v>
      </c>
      <c r="N53" s="91">
        <v>13.079723</v>
      </c>
      <c r="O53" s="91">
        <v>13.218681999999999</v>
      </c>
      <c r="P53" s="91">
        <v>13.340246</v>
      </c>
      <c r="Q53" s="91">
        <v>13.526420999999999</v>
      </c>
      <c r="R53" s="91">
        <v>13.712481</v>
      </c>
      <c r="S53" s="91">
        <v>13.903121000000001</v>
      </c>
      <c r="T53" s="91">
        <v>14.095935000000001</v>
      </c>
      <c r="U53" s="91">
        <v>14.280867000000001</v>
      </c>
      <c r="V53" s="91">
        <v>14.505966000000001</v>
      </c>
      <c r="W53" s="91">
        <v>14.676253000000001</v>
      </c>
      <c r="X53" s="91">
        <v>14.830353000000001</v>
      </c>
      <c r="Y53" s="91">
        <v>14.989463000000001</v>
      </c>
      <c r="Z53" s="91">
        <v>15.216284999999999</v>
      </c>
      <c r="AA53" s="91">
        <v>15.407271</v>
      </c>
      <c r="AB53" s="91">
        <v>15.62501</v>
      </c>
      <c r="AC53" s="91">
        <v>15.767467999999999</v>
      </c>
      <c r="AD53" s="91">
        <v>15.927293000000001</v>
      </c>
      <c r="AE53" s="91">
        <v>16.101336</v>
      </c>
      <c r="AF53" s="91">
        <v>16.291231</v>
      </c>
      <c r="AG53" s="91">
        <v>16.490358000000001</v>
      </c>
      <c r="AH53" s="92">
        <v>1.4507000000000001E-2</v>
      </c>
    </row>
    <row r="54" spans="1:34" ht="15" customHeight="1" x14ac:dyDescent="0.35">
      <c r="A54" s="10" t="s">
        <v>257</v>
      </c>
      <c r="B54" s="90" t="s">
        <v>258</v>
      </c>
      <c r="C54" s="91">
        <v>0.47265099999999999</v>
      </c>
      <c r="D54" s="91">
        <v>0.39639600000000003</v>
      </c>
      <c r="E54" s="91">
        <v>0.41394599999999998</v>
      </c>
      <c r="F54" s="91">
        <v>0.51743899999999998</v>
      </c>
      <c r="G54" s="91">
        <v>0.51773899999999995</v>
      </c>
      <c r="H54" s="91">
        <v>0.49193300000000001</v>
      </c>
      <c r="I54" s="91">
        <v>0.48026999999999997</v>
      </c>
      <c r="J54" s="91">
        <v>0.46727400000000002</v>
      </c>
      <c r="K54" s="91">
        <v>0.45186300000000001</v>
      </c>
      <c r="L54" s="91">
        <v>0.427703</v>
      </c>
      <c r="M54" s="91">
        <v>0.423593</v>
      </c>
      <c r="N54" s="91">
        <v>0.422153</v>
      </c>
      <c r="O54" s="91">
        <v>0.420514</v>
      </c>
      <c r="P54" s="91">
        <v>0.41140599999999999</v>
      </c>
      <c r="Q54" s="91">
        <v>0.41441</v>
      </c>
      <c r="R54" s="91">
        <v>0.42214400000000002</v>
      </c>
      <c r="S54" s="91">
        <v>0.42377199999999998</v>
      </c>
      <c r="T54" s="91">
        <v>0.42655799999999999</v>
      </c>
      <c r="U54" s="91">
        <v>0.434168</v>
      </c>
      <c r="V54" s="91">
        <v>0.44101000000000001</v>
      </c>
      <c r="W54" s="91">
        <v>0.43885999999999997</v>
      </c>
      <c r="X54" s="91">
        <v>0.44089</v>
      </c>
      <c r="Y54" s="91">
        <v>0.44837100000000002</v>
      </c>
      <c r="Z54" s="91">
        <v>0.46150400000000003</v>
      </c>
      <c r="AA54" s="91">
        <v>0.46265800000000001</v>
      </c>
      <c r="AB54" s="91">
        <v>0.46829199999999999</v>
      </c>
      <c r="AC54" s="91">
        <v>0.46929399999999999</v>
      </c>
      <c r="AD54" s="91">
        <v>0.46750900000000001</v>
      </c>
      <c r="AE54" s="91">
        <v>0.47222599999999998</v>
      </c>
      <c r="AF54" s="91">
        <v>0.476298</v>
      </c>
      <c r="AG54" s="91">
        <v>0.48725200000000002</v>
      </c>
      <c r="AH54" s="92">
        <v>1.0150000000000001E-3</v>
      </c>
    </row>
    <row r="55" spans="1:34" ht="15" customHeight="1" x14ac:dyDescent="0.35">
      <c r="A55" s="10" t="s">
        <v>259</v>
      </c>
      <c r="B55" s="90" t="s">
        <v>260</v>
      </c>
      <c r="C55" s="91">
        <v>0.485064</v>
      </c>
      <c r="D55" s="91">
        <v>0.47365600000000002</v>
      </c>
      <c r="E55" s="91">
        <v>0.46051199999999998</v>
      </c>
      <c r="F55" s="91">
        <v>0.46463700000000002</v>
      </c>
      <c r="G55" s="91">
        <v>0.46931699999999998</v>
      </c>
      <c r="H55" s="91">
        <v>0.468551</v>
      </c>
      <c r="I55" s="91">
        <v>0.46553600000000001</v>
      </c>
      <c r="J55" s="91">
        <v>0.46159</v>
      </c>
      <c r="K55" s="91">
        <v>0.45802199999999998</v>
      </c>
      <c r="L55" s="91">
        <v>0.452374</v>
      </c>
      <c r="M55" s="91">
        <v>0.44819100000000001</v>
      </c>
      <c r="N55" s="91">
        <v>0.44442399999999999</v>
      </c>
      <c r="O55" s="91">
        <v>0.44100699999999998</v>
      </c>
      <c r="P55" s="91">
        <v>0.435726</v>
      </c>
      <c r="Q55" s="91">
        <v>0.43074899999999999</v>
      </c>
      <c r="R55" s="91">
        <v>0.431925</v>
      </c>
      <c r="S55" s="91">
        <v>0.43264000000000002</v>
      </c>
      <c r="T55" s="91">
        <v>0.43341499999999999</v>
      </c>
      <c r="U55" s="91">
        <v>0.43445600000000001</v>
      </c>
      <c r="V55" s="91">
        <v>0.43565700000000002</v>
      </c>
      <c r="W55" s="91">
        <v>0.43641099999999999</v>
      </c>
      <c r="X55" s="91">
        <v>0.44099899999999997</v>
      </c>
      <c r="Y55" s="91">
        <v>0.45008900000000002</v>
      </c>
      <c r="Z55" s="91">
        <v>0.46021400000000001</v>
      </c>
      <c r="AA55" s="91">
        <v>0.47448200000000001</v>
      </c>
      <c r="AB55" s="91">
        <v>0.47679500000000002</v>
      </c>
      <c r="AC55" s="91">
        <v>0.47821799999999998</v>
      </c>
      <c r="AD55" s="91">
        <v>0.47948099999999999</v>
      </c>
      <c r="AE55" s="91">
        <v>0.48125899999999999</v>
      </c>
      <c r="AF55" s="91">
        <v>0.48338900000000001</v>
      </c>
      <c r="AG55" s="91">
        <v>0.48622799999999999</v>
      </c>
      <c r="AH55" s="92">
        <v>8.0000000000000007E-5</v>
      </c>
    </row>
    <row r="56" spans="1:34" ht="15" customHeight="1" x14ac:dyDescent="0.35">
      <c r="A56" s="10" t="s">
        <v>261</v>
      </c>
      <c r="B56" s="90" t="s">
        <v>262</v>
      </c>
      <c r="C56" s="91">
        <v>0</v>
      </c>
      <c r="D56" s="91">
        <v>0</v>
      </c>
      <c r="E56" s="91">
        <v>0</v>
      </c>
      <c r="F56" s="91">
        <v>0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  <c r="R56" s="91">
        <v>0</v>
      </c>
      <c r="S56" s="91">
        <v>0</v>
      </c>
      <c r="T56" s="91">
        <v>0</v>
      </c>
      <c r="U56" s="91">
        <v>0</v>
      </c>
      <c r="V56" s="91">
        <v>0</v>
      </c>
      <c r="W56" s="91">
        <v>0</v>
      </c>
      <c r="X56" s="91">
        <v>0</v>
      </c>
      <c r="Y56" s="91">
        <v>0</v>
      </c>
      <c r="Z56" s="91">
        <v>0</v>
      </c>
      <c r="AA56" s="91">
        <v>0</v>
      </c>
      <c r="AB56" s="91">
        <v>0</v>
      </c>
      <c r="AC56" s="91">
        <v>0</v>
      </c>
      <c r="AD56" s="91">
        <v>0</v>
      </c>
      <c r="AE56" s="91">
        <v>0</v>
      </c>
      <c r="AF56" s="91">
        <v>0</v>
      </c>
      <c r="AG56" s="91">
        <v>0</v>
      </c>
      <c r="AH56" s="92" t="s">
        <v>250</v>
      </c>
    </row>
    <row r="57" spans="1:34" ht="15" customHeight="1" x14ac:dyDescent="0.35">
      <c r="A57" s="10" t="s">
        <v>263</v>
      </c>
      <c r="B57" s="90" t="s">
        <v>264</v>
      </c>
      <c r="C57" s="91">
        <v>-2.4546999999999999E-2</v>
      </c>
      <c r="D57" s="91">
        <v>-2.4849E-2</v>
      </c>
      <c r="E57" s="91">
        <v>-2.5839999999999998E-2</v>
      </c>
      <c r="F57" s="91">
        <v>-3.1286000000000001E-2</v>
      </c>
      <c r="G57" s="91">
        <v>-2.4167000000000001E-2</v>
      </c>
      <c r="H57" s="91">
        <v>-2.3224000000000002E-2</v>
      </c>
      <c r="I57" s="91">
        <v>-2.3442999999999999E-2</v>
      </c>
      <c r="J57" s="91">
        <v>-2.3285E-2</v>
      </c>
      <c r="K57" s="91">
        <v>-2.3178000000000001E-2</v>
      </c>
      <c r="L57" s="91">
        <v>-2.3060000000000001E-2</v>
      </c>
      <c r="M57" s="91">
        <v>-2.2817E-2</v>
      </c>
      <c r="N57" s="91">
        <v>-2.2589999999999999E-2</v>
      </c>
      <c r="O57" s="91">
        <v>-2.2408999999999998E-2</v>
      </c>
      <c r="P57" s="91">
        <v>-2.2429000000000001E-2</v>
      </c>
      <c r="Q57" s="91">
        <v>-2.2270000000000002E-2</v>
      </c>
      <c r="R57" s="91">
        <v>-2.1852E-2</v>
      </c>
      <c r="S57" s="91">
        <v>-2.1801000000000001E-2</v>
      </c>
      <c r="T57" s="91">
        <v>-2.1576000000000001E-2</v>
      </c>
      <c r="U57" s="91">
        <v>-2.1180000000000001E-2</v>
      </c>
      <c r="V57" s="91">
        <v>-2.0808E-2</v>
      </c>
      <c r="W57" s="91">
        <v>-2.0900999999999999E-2</v>
      </c>
      <c r="X57" s="91">
        <v>-2.0586E-2</v>
      </c>
      <c r="Y57" s="91">
        <v>-2.0136999999999999E-2</v>
      </c>
      <c r="Z57" s="91">
        <v>-1.9411999999999999E-2</v>
      </c>
      <c r="AA57" s="91">
        <v>-1.9386E-2</v>
      </c>
      <c r="AB57" s="91">
        <v>-1.8865E-2</v>
      </c>
      <c r="AC57" s="91">
        <v>-1.8814000000000001E-2</v>
      </c>
      <c r="AD57" s="91">
        <v>-1.8742000000000002E-2</v>
      </c>
      <c r="AE57" s="91">
        <v>-1.8343999999999999E-2</v>
      </c>
      <c r="AF57" s="91">
        <v>-1.8082999999999998E-2</v>
      </c>
      <c r="AG57" s="91">
        <v>-1.7332E-2</v>
      </c>
      <c r="AH57" s="92">
        <v>-1.1535E-2</v>
      </c>
    </row>
    <row r="58" spans="1:34" ht="15" customHeight="1" x14ac:dyDescent="0.35">
      <c r="A58" s="10" t="s">
        <v>265</v>
      </c>
      <c r="B58" s="90" t="s">
        <v>266</v>
      </c>
      <c r="C58" s="91">
        <v>0.933168</v>
      </c>
      <c r="D58" s="91">
        <v>0.84520300000000004</v>
      </c>
      <c r="E58" s="91">
        <v>0.84861799999999998</v>
      </c>
      <c r="F58" s="91">
        <v>0.95079000000000002</v>
      </c>
      <c r="G58" s="91">
        <v>0.96288899999999999</v>
      </c>
      <c r="H58" s="91">
        <v>0.93725999999999998</v>
      </c>
      <c r="I58" s="91">
        <v>0.92236300000000004</v>
      </c>
      <c r="J58" s="91">
        <v>0.90558000000000005</v>
      </c>
      <c r="K58" s="91">
        <v>0.88670700000000002</v>
      </c>
      <c r="L58" s="91">
        <v>0.85701799999999995</v>
      </c>
      <c r="M58" s="91">
        <v>0.84896700000000003</v>
      </c>
      <c r="N58" s="91">
        <v>0.84398700000000004</v>
      </c>
      <c r="O58" s="91">
        <v>0.83911199999999997</v>
      </c>
      <c r="P58" s="91">
        <v>0.82470299999999996</v>
      </c>
      <c r="Q58" s="91">
        <v>0.82288899999999998</v>
      </c>
      <c r="R58" s="91">
        <v>0.83221699999999998</v>
      </c>
      <c r="S58" s="91">
        <v>0.83461099999999999</v>
      </c>
      <c r="T58" s="91">
        <v>0.83839799999999998</v>
      </c>
      <c r="U58" s="91">
        <v>0.84744399999999998</v>
      </c>
      <c r="V58" s="91">
        <v>0.85585800000000001</v>
      </c>
      <c r="W58" s="91">
        <v>0.85436900000000005</v>
      </c>
      <c r="X58" s="91">
        <v>0.86130300000000004</v>
      </c>
      <c r="Y58" s="91">
        <v>0.87832200000000005</v>
      </c>
      <c r="Z58" s="91">
        <v>0.90230699999999997</v>
      </c>
      <c r="AA58" s="91">
        <v>0.91775499999999999</v>
      </c>
      <c r="AB58" s="91">
        <v>0.92622199999999999</v>
      </c>
      <c r="AC58" s="91">
        <v>0.92869800000000002</v>
      </c>
      <c r="AD58" s="91">
        <v>0.92824799999999996</v>
      </c>
      <c r="AE58" s="91">
        <v>0.935141</v>
      </c>
      <c r="AF58" s="91">
        <v>0.941604</v>
      </c>
      <c r="AG58" s="91">
        <v>0.956148</v>
      </c>
      <c r="AH58" s="92">
        <v>8.1099999999999998E-4</v>
      </c>
    </row>
    <row r="59" spans="1:34" ht="15" customHeight="1" x14ac:dyDescent="0.35">
      <c r="A59" s="10" t="s">
        <v>267</v>
      </c>
      <c r="B59" s="90" t="s">
        <v>268</v>
      </c>
      <c r="C59" s="91">
        <v>0.90456499999999995</v>
      </c>
      <c r="D59" s="91">
        <v>0.88106899999999999</v>
      </c>
      <c r="E59" s="91">
        <v>0.87139900000000003</v>
      </c>
      <c r="F59" s="91">
        <v>0.87804800000000005</v>
      </c>
      <c r="G59" s="91">
        <v>0.88669200000000004</v>
      </c>
      <c r="H59" s="91">
        <v>0.89332500000000004</v>
      </c>
      <c r="I59" s="91">
        <v>0.89871199999999996</v>
      </c>
      <c r="J59" s="91">
        <v>0.90263300000000002</v>
      </c>
      <c r="K59" s="91">
        <v>0.906362</v>
      </c>
      <c r="L59" s="91">
        <v>0.90952699999999997</v>
      </c>
      <c r="M59" s="91">
        <v>0.91970200000000002</v>
      </c>
      <c r="N59" s="91">
        <v>0.92291199999999995</v>
      </c>
      <c r="O59" s="91">
        <v>0.927172</v>
      </c>
      <c r="P59" s="91">
        <v>0.93237899999999996</v>
      </c>
      <c r="Q59" s="91">
        <v>0.93720099999999995</v>
      </c>
      <c r="R59" s="91">
        <v>0.94174999999999998</v>
      </c>
      <c r="S59" s="91">
        <v>0.94989199999999996</v>
      </c>
      <c r="T59" s="91">
        <v>0.95608300000000002</v>
      </c>
      <c r="U59" s="91">
        <v>0.962673</v>
      </c>
      <c r="V59" s="91">
        <v>0.97009400000000001</v>
      </c>
      <c r="W59" s="91">
        <v>0.97864300000000004</v>
      </c>
      <c r="X59" s="91">
        <v>0.98686099999999999</v>
      </c>
      <c r="Y59" s="91">
        <v>0.99639800000000001</v>
      </c>
      <c r="Z59" s="91">
        <v>1.006248</v>
      </c>
      <c r="AA59" s="91">
        <v>1.0239480000000001</v>
      </c>
      <c r="AB59" s="91">
        <v>1.0331630000000001</v>
      </c>
      <c r="AC59" s="91">
        <v>1.0426660000000001</v>
      </c>
      <c r="AD59" s="91">
        <v>1.0524150000000001</v>
      </c>
      <c r="AE59" s="91">
        <v>1.062656</v>
      </c>
      <c r="AF59" s="91">
        <v>1.073288</v>
      </c>
      <c r="AG59" s="91">
        <v>1.084192</v>
      </c>
      <c r="AH59" s="92">
        <v>6.0559999999999998E-3</v>
      </c>
    </row>
    <row r="60" spans="1:34" ht="15" customHeight="1" x14ac:dyDescent="0.35">
      <c r="A60" s="10" t="s">
        <v>269</v>
      </c>
      <c r="B60" s="90" t="s">
        <v>270</v>
      </c>
      <c r="C60" s="91">
        <v>1.530173</v>
      </c>
      <c r="D60" s="91">
        <v>1.5617449999999999</v>
      </c>
      <c r="E60" s="91">
        <v>1.559213</v>
      </c>
      <c r="F60" s="91">
        <v>1.5754109999999999</v>
      </c>
      <c r="G60" s="91">
        <v>1.6041019999999999</v>
      </c>
      <c r="H60" s="91">
        <v>1.6239619999999999</v>
      </c>
      <c r="I60" s="91">
        <v>1.6373200000000001</v>
      </c>
      <c r="J60" s="91">
        <v>1.6443000000000001</v>
      </c>
      <c r="K60" s="91">
        <v>1.65072</v>
      </c>
      <c r="L60" s="91">
        <v>1.6535869999999999</v>
      </c>
      <c r="M60" s="91">
        <v>1.6594549999999999</v>
      </c>
      <c r="N60" s="91">
        <v>1.6673549999999999</v>
      </c>
      <c r="O60" s="91">
        <v>1.677953</v>
      </c>
      <c r="P60" s="91">
        <v>1.679165</v>
      </c>
      <c r="Q60" s="91">
        <v>1.6805349999999999</v>
      </c>
      <c r="R60" s="91">
        <v>1.6943010000000001</v>
      </c>
      <c r="S60" s="91">
        <v>1.7077389999999999</v>
      </c>
      <c r="T60" s="91">
        <v>1.7219450000000001</v>
      </c>
      <c r="U60" s="91">
        <v>1.7400469999999999</v>
      </c>
      <c r="V60" s="91">
        <v>1.7588140000000001</v>
      </c>
      <c r="W60" s="91">
        <v>1.7768539999999999</v>
      </c>
      <c r="X60" s="91">
        <v>1.7991010000000001</v>
      </c>
      <c r="Y60" s="91">
        <v>1.8198270000000001</v>
      </c>
      <c r="Z60" s="91">
        <v>1.8444499999999999</v>
      </c>
      <c r="AA60" s="91">
        <v>1.866628</v>
      </c>
      <c r="AB60" s="91">
        <v>1.8958900000000001</v>
      </c>
      <c r="AC60" s="91">
        <v>1.922401</v>
      </c>
      <c r="AD60" s="91">
        <v>1.948788</v>
      </c>
      <c r="AE60" s="91">
        <v>1.9743200000000001</v>
      </c>
      <c r="AF60" s="91">
        <v>2.0009399999999999</v>
      </c>
      <c r="AG60" s="91">
        <v>2.0300820000000002</v>
      </c>
      <c r="AH60" s="92">
        <v>9.4680000000000007E-3</v>
      </c>
    </row>
    <row r="61" spans="1:34" ht="15" customHeight="1" x14ac:dyDescent="0.35">
      <c r="A61" s="10" t="s">
        <v>271</v>
      </c>
      <c r="B61" s="90" t="s">
        <v>209</v>
      </c>
      <c r="C61" s="91">
        <v>3.0669249999999999</v>
      </c>
      <c r="D61" s="91">
        <v>3.0831249999999999</v>
      </c>
      <c r="E61" s="91">
        <v>3.1251440000000001</v>
      </c>
      <c r="F61" s="91">
        <v>3.2156410000000002</v>
      </c>
      <c r="G61" s="91">
        <v>3.3250730000000002</v>
      </c>
      <c r="H61" s="91">
        <v>3.413281</v>
      </c>
      <c r="I61" s="91">
        <v>3.471282</v>
      </c>
      <c r="J61" s="91">
        <v>3.5104009999999999</v>
      </c>
      <c r="K61" s="91">
        <v>3.5465019999999998</v>
      </c>
      <c r="L61" s="91">
        <v>3.5695960000000002</v>
      </c>
      <c r="M61" s="91">
        <v>3.59999</v>
      </c>
      <c r="N61" s="91">
        <v>3.625032</v>
      </c>
      <c r="O61" s="91">
        <v>3.657454</v>
      </c>
      <c r="P61" s="91">
        <v>3.672739</v>
      </c>
      <c r="Q61" s="91">
        <v>3.7007810000000001</v>
      </c>
      <c r="R61" s="91">
        <v>3.7365409999999999</v>
      </c>
      <c r="S61" s="91">
        <v>3.7699750000000001</v>
      </c>
      <c r="T61" s="91">
        <v>3.8011189999999999</v>
      </c>
      <c r="U61" s="91">
        <v>3.8326159999999998</v>
      </c>
      <c r="V61" s="91">
        <v>3.8674569999999999</v>
      </c>
      <c r="W61" s="91">
        <v>3.8942220000000001</v>
      </c>
      <c r="X61" s="91">
        <v>3.9284289999999999</v>
      </c>
      <c r="Y61" s="91">
        <v>3.9669300000000001</v>
      </c>
      <c r="Z61" s="91">
        <v>4.0153439999999998</v>
      </c>
      <c r="AA61" s="91">
        <v>4.0493360000000003</v>
      </c>
      <c r="AB61" s="91">
        <v>4.0896090000000003</v>
      </c>
      <c r="AC61" s="91">
        <v>4.1169460000000004</v>
      </c>
      <c r="AD61" s="91">
        <v>4.1367560000000001</v>
      </c>
      <c r="AE61" s="91">
        <v>4.1616400000000002</v>
      </c>
      <c r="AF61" s="91">
        <v>4.1919969999999998</v>
      </c>
      <c r="AG61" s="91">
        <v>4.2258420000000001</v>
      </c>
      <c r="AH61" s="92">
        <v>1.0742E-2</v>
      </c>
    </row>
    <row r="62" spans="1:34" ht="15" customHeight="1" x14ac:dyDescent="0.3">
      <c r="A62" s="10" t="s">
        <v>272</v>
      </c>
      <c r="B62" s="15" t="s">
        <v>211</v>
      </c>
      <c r="C62" s="16">
        <v>25.465622</v>
      </c>
      <c r="D62" s="16">
        <v>25.826049999999999</v>
      </c>
      <c r="E62" s="16">
        <v>26.409593999999998</v>
      </c>
      <c r="F62" s="16">
        <v>27.202684000000001</v>
      </c>
      <c r="G62" s="16">
        <v>28.011507000000002</v>
      </c>
      <c r="H62" s="16">
        <v>28.661539000000001</v>
      </c>
      <c r="I62" s="16">
        <v>29.158688000000001</v>
      </c>
      <c r="J62" s="16">
        <v>29.391081</v>
      </c>
      <c r="K62" s="16">
        <v>29.65605</v>
      </c>
      <c r="L62" s="16">
        <v>29.909085999999999</v>
      </c>
      <c r="M62" s="16">
        <v>30.166578000000001</v>
      </c>
      <c r="N62" s="16">
        <v>30.395353</v>
      </c>
      <c r="O62" s="16">
        <v>30.689041</v>
      </c>
      <c r="P62" s="16">
        <v>30.910276</v>
      </c>
      <c r="Q62" s="16">
        <v>31.274519000000002</v>
      </c>
      <c r="R62" s="16">
        <v>31.664082000000001</v>
      </c>
      <c r="S62" s="16">
        <v>32.049109999999999</v>
      </c>
      <c r="T62" s="16">
        <v>32.428145999999998</v>
      </c>
      <c r="U62" s="16">
        <v>32.792071999999997</v>
      </c>
      <c r="V62" s="16">
        <v>33.208438999999998</v>
      </c>
      <c r="W62" s="16">
        <v>33.4953</v>
      </c>
      <c r="X62" s="16">
        <v>33.817233999999999</v>
      </c>
      <c r="Y62" s="16">
        <v>34.161059999999999</v>
      </c>
      <c r="Z62" s="16">
        <v>34.628520999999999</v>
      </c>
      <c r="AA62" s="16">
        <v>35.030642999999998</v>
      </c>
      <c r="AB62" s="16">
        <v>35.491481999999998</v>
      </c>
      <c r="AC62" s="16">
        <v>35.794746000000004</v>
      </c>
      <c r="AD62" s="16">
        <v>36.109501000000002</v>
      </c>
      <c r="AE62" s="16">
        <v>36.436889999999998</v>
      </c>
      <c r="AF62" s="16">
        <v>36.836998000000001</v>
      </c>
      <c r="AG62" s="16">
        <v>37.274051999999998</v>
      </c>
      <c r="AH62" s="17">
        <v>1.278E-2</v>
      </c>
    </row>
    <row r="63" spans="1:34" ht="15" customHeight="1" x14ac:dyDescent="0.35">
      <c r="A63" s="10" t="s">
        <v>273</v>
      </c>
      <c r="B63" s="90" t="s">
        <v>213</v>
      </c>
      <c r="C63" s="91">
        <v>5.7201469999999999</v>
      </c>
      <c r="D63" s="91">
        <v>5.7452240000000003</v>
      </c>
      <c r="E63" s="91">
        <v>5.8196070000000004</v>
      </c>
      <c r="F63" s="91">
        <v>5.818492</v>
      </c>
      <c r="G63" s="91">
        <v>5.8483109999999998</v>
      </c>
      <c r="H63" s="91">
        <v>5.796538</v>
      </c>
      <c r="I63" s="91">
        <v>5.6712220000000002</v>
      </c>
      <c r="J63" s="91">
        <v>5.5720330000000002</v>
      </c>
      <c r="K63" s="91">
        <v>5.5388250000000001</v>
      </c>
      <c r="L63" s="91">
        <v>5.5034280000000004</v>
      </c>
      <c r="M63" s="91">
        <v>5.5295379999999996</v>
      </c>
      <c r="N63" s="91">
        <v>5.5328179999999998</v>
      </c>
      <c r="O63" s="91">
        <v>5.5353789999999998</v>
      </c>
      <c r="P63" s="91">
        <v>5.5273839999999996</v>
      </c>
      <c r="Q63" s="91">
        <v>5.5298939999999996</v>
      </c>
      <c r="R63" s="91">
        <v>5.5543779999999998</v>
      </c>
      <c r="S63" s="91">
        <v>5.5743859999999996</v>
      </c>
      <c r="T63" s="91">
        <v>5.5822329999999996</v>
      </c>
      <c r="U63" s="91">
        <v>5.5941349999999996</v>
      </c>
      <c r="V63" s="91">
        <v>5.6213230000000003</v>
      </c>
      <c r="W63" s="91">
        <v>5.6414879999999998</v>
      </c>
      <c r="X63" s="91">
        <v>5.671913</v>
      </c>
      <c r="Y63" s="91">
        <v>5.7086620000000003</v>
      </c>
      <c r="Z63" s="91">
        <v>5.7443039999999996</v>
      </c>
      <c r="AA63" s="91">
        <v>5.7362299999999999</v>
      </c>
      <c r="AB63" s="91">
        <v>5.7665959999999998</v>
      </c>
      <c r="AC63" s="91">
        <v>5.7801400000000003</v>
      </c>
      <c r="AD63" s="91">
        <v>5.7814800000000002</v>
      </c>
      <c r="AE63" s="91">
        <v>5.7846440000000001</v>
      </c>
      <c r="AF63" s="91">
        <v>5.8094999999999999</v>
      </c>
      <c r="AG63" s="91">
        <v>5.83812</v>
      </c>
      <c r="AH63" s="92">
        <v>6.8099999999999996E-4</v>
      </c>
    </row>
    <row r="64" spans="1:34" ht="15" customHeight="1" x14ac:dyDescent="0.3">
      <c r="A64" s="10" t="s">
        <v>274</v>
      </c>
      <c r="B64" s="15" t="s">
        <v>215</v>
      </c>
      <c r="C64" s="16">
        <v>31.185767999999999</v>
      </c>
      <c r="D64" s="16">
        <v>31.571273999999999</v>
      </c>
      <c r="E64" s="16">
        <v>32.229202000000001</v>
      </c>
      <c r="F64" s="16">
        <v>33.021174999999999</v>
      </c>
      <c r="G64" s="16">
        <v>33.859817999999997</v>
      </c>
      <c r="H64" s="16">
        <v>34.458075999999998</v>
      </c>
      <c r="I64" s="16">
        <v>34.829909999999998</v>
      </c>
      <c r="J64" s="16">
        <v>34.963115999999999</v>
      </c>
      <c r="K64" s="16">
        <v>35.194873999999999</v>
      </c>
      <c r="L64" s="16">
        <v>35.412514000000002</v>
      </c>
      <c r="M64" s="16">
        <v>35.696117000000001</v>
      </c>
      <c r="N64" s="16">
        <v>35.928173000000001</v>
      </c>
      <c r="O64" s="16">
        <v>36.224418999999997</v>
      </c>
      <c r="P64" s="16">
        <v>36.437660000000001</v>
      </c>
      <c r="Q64" s="16">
        <v>36.804412999999997</v>
      </c>
      <c r="R64" s="16">
        <v>37.21846</v>
      </c>
      <c r="S64" s="16">
        <v>37.623497</v>
      </c>
      <c r="T64" s="16">
        <v>38.010379999999998</v>
      </c>
      <c r="U64" s="16">
        <v>38.386208000000003</v>
      </c>
      <c r="V64" s="16">
        <v>38.829762000000002</v>
      </c>
      <c r="W64" s="16">
        <v>39.136786999999998</v>
      </c>
      <c r="X64" s="16">
        <v>39.489147000000003</v>
      </c>
      <c r="Y64" s="16">
        <v>39.869720000000001</v>
      </c>
      <c r="Z64" s="16">
        <v>40.372826000000003</v>
      </c>
      <c r="AA64" s="16">
        <v>40.766871999999999</v>
      </c>
      <c r="AB64" s="16">
        <v>41.25808</v>
      </c>
      <c r="AC64" s="16">
        <v>41.574885999999999</v>
      </c>
      <c r="AD64" s="16">
        <v>41.890979999999999</v>
      </c>
      <c r="AE64" s="16">
        <v>42.221535000000003</v>
      </c>
      <c r="AF64" s="16">
        <v>42.646500000000003</v>
      </c>
      <c r="AG64" s="16">
        <v>43.112170999999996</v>
      </c>
      <c r="AH64" s="17">
        <v>1.0853E-2</v>
      </c>
    </row>
    <row r="66" spans="1:34" ht="12" customHeight="1" x14ac:dyDescent="0.3"/>
    <row r="67" spans="1:34" ht="15" customHeight="1" x14ac:dyDescent="0.3">
      <c r="B67" s="15" t="s">
        <v>275</v>
      </c>
    </row>
    <row r="68" spans="1:34" ht="15" customHeight="1" x14ac:dyDescent="0.35">
      <c r="A68" s="10" t="s">
        <v>276</v>
      </c>
      <c r="B68" s="90" t="s">
        <v>199</v>
      </c>
      <c r="C68" s="91">
        <v>5.5500000000000002E-3</v>
      </c>
      <c r="D68" s="91">
        <v>6.0809999999999996E-3</v>
      </c>
      <c r="E68" s="91">
        <v>6.4469999999999996E-3</v>
      </c>
      <c r="F68" s="91">
        <v>6.6420000000000003E-3</v>
      </c>
      <c r="G68" s="91">
        <v>6.7629999999999999E-3</v>
      </c>
      <c r="H68" s="91">
        <v>6.8789999999999997E-3</v>
      </c>
      <c r="I68" s="91">
        <v>6.9620000000000003E-3</v>
      </c>
      <c r="J68" s="91">
        <v>7.0549999999999996E-3</v>
      </c>
      <c r="K68" s="91">
        <v>7.1050000000000002E-3</v>
      </c>
      <c r="L68" s="91">
        <v>7.1679999999999999E-3</v>
      </c>
      <c r="M68" s="91">
        <v>7.2589999999999998E-3</v>
      </c>
      <c r="N68" s="91">
        <v>7.3200000000000001E-3</v>
      </c>
      <c r="O68" s="91">
        <v>7.4209999999999996E-3</v>
      </c>
      <c r="P68" s="91">
        <v>7.5230000000000002E-3</v>
      </c>
      <c r="Q68" s="91">
        <v>7.6990000000000001E-3</v>
      </c>
      <c r="R68" s="91">
        <v>7.8650000000000005E-3</v>
      </c>
      <c r="S68" s="91">
        <v>8.0549999999999997E-3</v>
      </c>
      <c r="T68" s="91">
        <v>8.2539999999999992E-3</v>
      </c>
      <c r="U68" s="91">
        <v>8.4770000000000002E-3</v>
      </c>
      <c r="V68" s="91">
        <v>8.7089999999999997E-3</v>
      </c>
      <c r="W68" s="91">
        <v>8.9569999999999997E-3</v>
      </c>
      <c r="X68" s="91">
        <v>9.221E-3</v>
      </c>
      <c r="Y68" s="91">
        <v>9.4909999999999994E-3</v>
      </c>
      <c r="Z68" s="91">
        <v>9.8019999999999999E-3</v>
      </c>
      <c r="AA68" s="91">
        <v>1.0106E-2</v>
      </c>
      <c r="AB68" s="91">
        <v>1.0436000000000001E-2</v>
      </c>
      <c r="AC68" s="91">
        <v>1.0755000000000001E-2</v>
      </c>
      <c r="AD68" s="91">
        <v>1.1086E-2</v>
      </c>
      <c r="AE68" s="91">
        <v>1.1442000000000001E-2</v>
      </c>
      <c r="AF68" s="91">
        <v>1.1823999999999999E-2</v>
      </c>
      <c r="AG68" s="91">
        <v>1.2234E-2</v>
      </c>
      <c r="AH68" s="92">
        <v>2.6695E-2</v>
      </c>
    </row>
    <row r="69" spans="1:34" ht="15" customHeight="1" x14ac:dyDescent="0.35">
      <c r="A69" s="10" t="s">
        <v>277</v>
      </c>
      <c r="B69" s="90" t="s">
        <v>219</v>
      </c>
      <c r="C69" s="91">
        <v>14.839598000000001</v>
      </c>
      <c r="D69" s="91">
        <v>15.504246999999999</v>
      </c>
      <c r="E69" s="91">
        <v>15.511825</v>
      </c>
      <c r="F69" s="91">
        <v>15.548437</v>
      </c>
      <c r="G69" s="91">
        <v>15.550162</v>
      </c>
      <c r="H69" s="91">
        <v>15.527699</v>
      </c>
      <c r="I69" s="91">
        <v>15.467753</v>
      </c>
      <c r="J69" s="91">
        <v>15.38031</v>
      </c>
      <c r="K69" s="91">
        <v>15.293462999999999</v>
      </c>
      <c r="L69" s="91">
        <v>15.192970000000001</v>
      </c>
      <c r="M69" s="91">
        <v>15.095094</v>
      </c>
      <c r="N69" s="91">
        <v>14.993524000000001</v>
      </c>
      <c r="O69" s="91">
        <v>14.905056999999999</v>
      </c>
      <c r="P69" s="91">
        <v>14.837253</v>
      </c>
      <c r="Q69" s="91">
        <v>14.783941</v>
      </c>
      <c r="R69" s="91">
        <v>14.756152999999999</v>
      </c>
      <c r="S69" s="91">
        <v>14.737733</v>
      </c>
      <c r="T69" s="91">
        <v>14.72162</v>
      </c>
      <c r="U69" s="91">
        <v>14.708290999999999</v>
      </c>
      <c r="V69" s="91">
        <v>14.711182000000001</v>
      </c>
      <c r="W69" s="91">
        <v>14.729749999999999</v>
      </c>
      <c r="X69" s="91">
        <v>14.751861999999999</v>
      </c>
      <c r="Y69" s="91">
        <v>14.782137000000001</v>
      </c>
      <c r="Z69" s="91">
        <v>14.817520999999999</v>
      </c>
      <c r="AA69" s="91">
        <v>14.847296</v>
      </c>
      <c r="AB69" s="91">
        <v>14.87744</v>
      </c>
      <c r="AC69" s="91">
        <v>14.912946</v>
      </c>
      <c r="AD69" s="91">
        <v>14.943315999999999</v>
      </c>
      <c r="AE69" s="91">
        <v>14.984358</v>
      </c>
      <c r="AF69" s="91">
        <v>15.030678</v>
      </c>
      <c r="AG69" s="91">
        <v>15.079344000000001</v>
      </c>
      <c r="AH69" s="92">
        <v>5.3399999999999997E-4</v>
      </c>
    </row>
    <row r="70" spans="1:34" ht="15" customHeight="1" x14ac:dyDescent="0.35">
      <c r="A70" s="10" t="s">
        <v>278</v>
      </c>
      <c r="B70" s="90" t="s">
        <v>279</v>
      </c>
      <c r="C70" s="91">
        <v>3.0263000000000002E-2</v>
      </c>
      <c r="D70" s="91">
        <v>3.2548000000000001E-2</v>
      </c>
      <c r="E70" s="91">
        <v>3.0998999999999999E-2</v>
      </c>
      <c r="F70" s="91">
        <v>3.2328000000000003E-2</v>
      </c>
      <c r="G70" s="91">
        <v>3.2314000000000002E-2</v>
      </c>
      <c r="H70" s="91">
        <v>3.2106999999999997E-2</v>
      </c>
      <c r="I70" s="91">
        <v>3.1766999999999997E-2</v>
      </c>
      <c r="J70" s="91">
        <v>3.1161999999999999E-2</v>
      </c>
      <c r="K70" s="91">
        <v>3.0575999999999999E-2</v>
      </c>
      <c r="L70" s="91">
        <v>2.9974000000000001E-2</v>
      </c>
      <c r="M70" s="91">
        <v>2.9405000000000001E-2</v>
      </c>
      <c r="N70" s="91">
        <v>2.8958999999999999E-2</v>
      </c>
      <c r="O70" s="91">
        <v>2.8535000000000001E-2</v>
      </c>
      <c r="P70" s="91">
        <v>2.8218E-2</v>
      </c>
      <c r="Q70" s="91">
        <v>2.7956999999999999E-2</v>
      </c>
      <c r="R70" s="91">
        <v>2.7951E-2</v>
      </c>
      <c r="S70" s="91">
        <v>2.7961E-2</v>
      </c>
      <c r="T70" s="91">
        <v>2.8048E-2</v>
      </c>
      <c r="U70" s="91">
        <v>2.8157000000000001E-2</v>
      </c>
      <c r="V70" s="91">
        <v>2.8413000000000001E-2</v>
      </c>
      <c r="W70" s="91">
        <v>2.8715000000000001E-2</v>
      </c>
      <c r="X70" s="91">
        <v>2.9028999999999999E-2</v>
      </c>
      <c r="Y70" s="91">
        <v>2.9395999999999999E-2</v>
      </c>
      <c r="Z70" s="91">
        <v>2.9760000000000002E-2</v>
      </c>
      <c r="AA70" s="91">
        <v>3.0148000000000001E-2</v>
      </c>
      <c r="AB70" s="91">
        <v>3.0464999999999999E-2</v>
      </c>
      <c r="AC70" s="91">
        <v>3.0790000000000001E-2</v>
      </c>
      <c r="AD70" s="91">
        <v>3.125E-2</v>
      </c>
      <c r="AE70" s="91">
        <v>3.1591000000000001E-2</v>
      </c>
      <c r="AF70" s="91">
        <v>3.2107999999999998E-2</v>
      </c>
      <c r="AG70" s="91">
        <v>3.2579999999999998E-2</v>
      </c>
      <c r="AH70" s="92">
        <v>2.4629999999999999E-3</v>
      </c>
    </row>
    <row r="71" spans="1:34" ht="15" customHeight="1" x14ac:dyDescent="0.35">
      <c r="A71" s="10" t="s">
        <v>280</v>
      </c>
      <c r="B71" s="90" t="s">
        <v>281</v>
      </c>
      <c r="C71" s="91">
        <v>2.2397659999999999</v>
      </c>
      <c r="D71" s="91">
        <v>2.9433449999999999</v>
      </c>
      <c r="E71" s="91">
        <v>3.2610209999999999</v>
      </c>
      <c r="F71" s="91">
        <v>3.3913639999999998</v>
      </c>
      <c r="G71" s="91">
        <v>3.4753039999999999</v>
      </c>
      <c r="H71" s="91">
        <v>3.544645</v>
      </c>
      <c r="I71" s="91">
        <v>3.5679829999999999</v>
      </c>
      <c r="J71" s="91">
        <v>3.5852750000000002</v>
      </c>
      <c r="K71" s="91">
        <v>3.608638</v>
      </c>
      <c r="L71" s="91">
        <v>3.6269399999999998</v>
      </c>
      <c r="M71" s="91">
        <v>3.6462469999999998</v>
      </c>
      <c r="N71" s="91">
        <v>3.6725810000000001</v>
      </c>
      <c r="O71" s="91">
        <v>3.7122060000000001</v>
      </c>
      <c r="P71" s="91">
        <v>3.7512650000000001</v>
      </c>
      <c r="Q71" s="91">
        <v>3.7949440000000001</v>
      </c>
      <c r="R71" s="91">
        <v>3.8452609999999998</v>
      </c>
      <c r="S71" s="91">
        <v>3.8870140000000002</v>
      </c>
      <c r="T71" s="91">
        <v>3.9227630000000002</v>
      </c>
      <c r="U71" s="91">
        <v>3.9604819999999998</v>
      </c>
      <c r="V71" s="91">
        <v>4.0029849999999998</v>
      </c>
      <c r="W71" s="91">
        <v>4.0560830000000001</v>
      </c>
      <c r="X71" s="91">
        <v>4.1051549999999999</v>
      </c>
      <c r="Y71" s="91">
        <v>4.1556319999999998</v>
      </c>
      <c r="Z71" s="91">
        <v>4.2036519999999999</v>
      </c>
      <c r="AA71" s="91">
        <v>4.2533329999999996</v>
      </c>
      <c r="AB71" s="91">
        <v>4.3072569999999999</v>
      </c>
      <c r="AC71" s="91">
        <v>4.356471</v>
      </c>
      <c r="AD71" s="91">
        <v>4.3941739999999996</v>
      </c>
      <c r="AE71" s="91">
        <v>4.4346009999999998</v>
      </c>
      <c r="AF71" s="91">
        <v>4.4715199999999999</v>
      </c>
      <c r="AG71" s="91">
        <v>4.5090919999999999</v>
      </c>
      <c r="AH71" s="92">
        <v>2.3598000000000001E-2</v>
      </c>
    </row>
    <row r="72" spans="1:34" ht="15" customHeight="1" x14ac:dyDescent="0.35">
      <c r="A72" s="10" t="s">
        <v>282</v>
      </c>
      <c r="B72" s="90" t="s">
        <v>283</v>
      </c>
      <c r="C72" s="91">
        <v>6.144374</v>
      </c>
      <c r="D72" s="91">
        <v>6.2645400000000002</v>
      </c>
      <c r="E72" s="91">
        <v>6.3155450000000002</v>
      </c>
      <c r="F72" s="91">
        <v>6.3526490000000004</v>
      </c>
      <c r="G72" s="91">
        <v>6.4936800000000003</v>
      </c>
      <c r="H72" s="91">
        <v>6.534294</v>
      </c>
      <c r="I72" s="91">
        <v>6.521973</v>
      </c>
      <c r="J72" s="91">
        <v>6.5194299999999998</v>
      </c>
      <c r="K72" s="91">
        <v>6.4809409999999996</v>
      </c>
      <c r="L72" s="91">
        <v>6.4404380000000003</v>
      </c>
      <c r="M72" s="91">
        <v>6.3942240000000004</v>
      </c>
      <c r="N72" s="91">
        <v>6.3256620000000003</v>
      </c>
      <c r="O72" s="91">
        <v>6.3043880000000003</v>
      </c>
      <c r="P72" s="91">
        <v>6.2611480000000004</v>
      </c>
      <c r="Q72" s="91">
        <v>6.2372519999999998</v>
      </c>
      <c r="R72" s="91">
        <v>6.2147030000000001</v>
      </c>
      <c r="S72" s="91">
        <v>6.2302970000000002</v>
      </c>
      <c r="T72" s="91">
        <v>6.2254529999999999</v>
      </c>
      <c r="U72" s="91">
        <v>6.2125839999999997</v>
      </c>
      <c r="V72" s="91">
        <v>6.241193</v>
      </c>
      <c r="W72" s="91">
        <v>6.2462689999999998</v>
      </c>
      <c r="X72" s="91">
        <v>6.2466799999999996</v>
      </c>
      <c r="Y72" s="91">
        <v>6.2914440000000003</v>
      </c>
      <c r="Z72" s="91">
        <v>6.3317319999999997</v>
      </c>
      <c r="AA72" s="91">
        <v>6.3639659999999996</v>
      </c>
      <c r="AB72" s="91">
        <v>6.3916959999999996</v>
      </c>
      <c r="AC72" s="91">
        <v>6.4144379999999996</v>
      </c>
      <c r="AD72" s="91">
        <v>6.432067</v>
      </c>
      <c r="AE72" s="91">
        <v>6.4529719999999999</v>
      </c>
      <c r="AF72" s="91">
        <v>6.4774560000000001</v>
      </c>
      <c r="AG72" s="91">
        <v>6.5096559999999997</v>
      </c>
      <c r="AH72" s="92">
        <v>1.9269999999999999E-3</v>
      </c>
    </row>
    <row r="73" spans="1:34" ht="14.5" customHeight="1" x14ac:dyDescent="0.35">
      <c r="A73" s="10" t="s">
        <v>284</v>
      </c>
      <c r="B73" s="90" t="s">
        <v>225</v>
      </c>
      <c r="C73" s="91">
        <v>0.431201</v>
      </c>
      <c r="D73" s="91">
        <v>0.492344</v>
      </c>
      <c r="E73" s="91">
        <v>0.721356</v>
      </c>
      <c r="F73" s="91">
        <v>0.76421300000000003</v>
      </c>
      <c r="G73" s="91">
        <v>0.63421499999999997</v>
      </c>
      <c r="H73" s="91">
        <v>0.63993800000000001</v>
      </c>
      <c r="I73" s="91">
        <v>0.66794699999999996</v>
      </c>
      <c r="J73" s="91">
        <v>0.60939500000000002</v>
      </c>
      <c r="K73" s="91">
        <v>0.61038899999999996</v>
      </c>
      <c r="L73" s="91">
        <v>0.58863500000000002</v>
      </c>
      <c r="M73" s="91">
        <v>0.59315799999999996</v>
      </c>
      <c r="N73" s="91">
        <v>0.63449299999999997</v>
      </c>
      <c r="O73" s="91">
        <v>0.595889</v>
      </c>
      <c r="P73" s="91">
        <v>0.595557</v>
      </c>
      <c r="Q73" s="91">
        <v>0.58814100000000002</v>
      </c>
      <c r="R73" s="91">
        <v>0.62349399999999999</v>
      </c>
      <c r="S73" s="91">
        <v>0.58600699999999994</v>
      </c>
      <c r="T73" s="91">
        <v>0.58334900000000001</v>
      </c>
      <c r="U73" s="91">
        <v>0.60731199999999996</v>
      </c>
      <c r="V73" s="91">
        <v>0.571967</v>
      </c>
      <c r="W73" s="91">
        <v>0.56615599999999999</v>
      </c>
      <c r="X73" s="91">
        <v>0.59639500000000001</v>
      </c>
      <c r="Y73" s="91">
        <v>0.55508100000000005</v>
      </c>
      <c r="Z73" s="91">
        <v>0.55168399999999995</v>
      </c>
      <c r="AA73" s="91">
        <v>0.53402700000000003</v>
      </c>
      <c r="AB73" s="91">
        <v>0.53366599999999997</v>
      </c>
      <c r="AC73" s="91">
        <v>0.52282499999999998</v>
      </c>
      <c r="AD73" s="91">
        <v>0.51590899999999995</v>
      </c>
      <c r="AE73" s="91">
        <v>0.51578299999999999</v>
      </c>
      <c r="AF73" s="91">
        <v>0.51103299999999996</v>
      </c>
      <c r="AG73" s="91">
        <v>0.50360400000000005</v>
      </c>
      <c r="AH73" s="92">
        <v>5.1869999999999998E-3</v>
      </c>
    </row>
    <row r="74" spans="1:34" ht="15" customHeight="1" x14ac:dyDescent="0.35">
      <c r="A74" s="10" t="s">
        <v>285</v>
      </c>
      <c r="B74" s="90" t="s">
        <v>286</v>
      </c>
      <c r="C74" s="91">
        <v>0.143675</v>
      </c>
      <c r="D74" s="91">
        <v>0.14583499999999999</v>
      </c>
      <c r="E74" s="91">
        <v>0.14724200000000001</v>
      </c>
      <c r="F74" s="91">
        <v>0.14832500000000001</v>
      </c>
      <c r="G74" s="91">
        <v>0.149058</v>
      </c>
      <c r="H74" s="91">
        <v>0.14943500000000001</v>
      </c>
      <c r="I74" s="91">
        <v>0.14959500000000001</v>
      </c>
      <c r="J74" s="91">
        <v>0.14923600000000001</v>
      </c>
      <c r="K74" s="91">
        <v>0.148975</v>
      </c>
      <c r="L74" s="91">
        <v>0.148753</v>
      </c>
      <c r="M74" s="91">
        <v>0.14844599999999999</v>
      </c>
      <c r="N74" s="91">
        <v>0.148171</v>
      </c>
      <c r="O74" s="91">
        <v>0.147952</v>
      </c>
      <c r="P74" s="91">
        <v>0.14776600000000001</v>
      </c>
      <c r="Q74" s="91">
        <v>0.14765400000000001</v>
      </c>
      <c r="R74" s="91">
        <v>0.147568</v>
      </c>
      <c r="S74" s="91">
        <v>0.14744699999999999</v>
      </c>
      <c r="T74" s="91">
        <v>0.14729600000000001</v>
      </c>
      <c r="U74" s="91">
        <v>0.14719199999999999</v>
      </c>
      <c r="V74" s="91">
        <v>0.147118</v>
      </c>
      <c r="W74" s="91">
        <v>0.147034</v>
      </c>
      <c r="X74" s="91">
        <v>0.146949</v>
      </c>
      <c r="Y74" s="91">
        <v>0.14688100000000001</v>
      </c>
      <c r="Z74" s="91">
        <v>0.14679900000000001</v>
      </c>
      <c r="AA74" s="91">
        <v>0.146782</v>
      </c>
      <c r="AB74" s="91">
        <v>0.14685699999999999</v>
      </c>
      <c r="AC74" s="91">
        <v>0.14687500000000001</v>
      </c>
      <c r="AD74" s="91">
        <v>0.14683199999999999</v>
      </c>
      <c r="AE74" s="91">
        <v>0.14685500000000001</v>
      </c>
      <c r="AF74" s="91">
        <v>0.14682799999999999</v>
      </c>
      <c r="AG74" s="91">
        <v>0.14674400000000001</v>
      </c>
      <c r="AH74" s="92">
        <v>7.0500000000000001E-4</v>
      </c>
    </row>
    <row r="75" spans="1:34" ht="15" customHeight="1" x14ac:dyDescent="0.35">
      <c r="A75" s="10" t="s">
        <v>287</v>
      </c>
      <c r="B75" s="90" t="s">
        <v>203</v>
      </c>
      <c r="C75" s="91">
        <v>23.804162999999999</v>
      </c>
      <c r="D75" s="91">
        <v>25.356394000000002</v>
      </c>
      <c r="E75" s="91">
        <v>25.963438</v>
      </c>
      <c r="F75" s="91">
        <v>26.21163</v>
      </c>
      <c r="G75" s="91">
        <v>26.309184999999999</v>
      </c>
      <c r="H75" s="91">
        <v>26.402888999999998</v>
      </c>
      <c r="I75" s="91">
        <v>26.382214999999999</v>
      </c>
      <c r="J75" s="91">
        <v>26.250699999999998</v>
      </c>
      <c r="K75" s="91">
        <v>26.149511</v>
      </c>
      <c r="L75" s="91">
        <v>26.004908</v>
      </c>
      <c r="M75" s="91">
        <v>25.884428</v>
      </c>
      <c r="N75" s="91">
        <v>25.781749999999999</v>
      </c>
      <c r="O75" s="91">
        <v>25.672915</v>
      </c>
      <c r="P75" s="91">
        <v>25.600515000000001</v>
      </c>
      <c r="Q75" s="91">
        <v>25.559633000000002</v>
      </c>
      <c r="R75" s="91">
        <v>25.595043</v>
      </c>
      <c r="S75" s="91">
        <v>25.596551999999999</v>
      </c>
      <c r="T75" s="91">
        <v>25.608733999999998</v>
      </c>
      <c r="U75" s="91">
        <v>25.644341000000001</v>
      </c>
      <c r="V75" s="91">
        <v>25.683153000000001</v>
      </c>
      <c r="W75" s="91">
        <v>25.754245999999998</v>
      </c>
      <c r="X75" s="91">
        <v>25.856259999999999</v>
      </c>
      <c r="Y75" s="91">
        <v>25.940662</v>
      </c>
      <c r="Z75" s="91">
        <v>26.06119</v>
      </c>
      <c r="AA75" s="91">
        <v>26.155508000000001</v>
      </c>
      <c r="AB75" s="91">
        <v>26.267351000000001</v>
      </c>
      <c r="AC75" s="91">
        <v>26.364307</v>
      </c>
      <c r="AD75" s="91">
        <v>26.443382</v>
      </c>
      <c r="AE75" s="91">
        <v>26.546006999999999</v>
      </c>
      <c r="AF75" s="91">
        <v>26.649339999999999</v>
      </c>
      <c r="AG75" s="91">
        <v>26.760677000000001</v>
      </c>
      <c r="AH75" s="92">
        <v>3.9100000000000003E-3</v>
      </c>
    </row>
    <row r="76" spans="1:34" ht="15" customHeight="1" x14ac:dyDescent="0.35">
      <c r="A76" s="10" t="s">
        <v>288</v>
      </c>
      <c r="B76" s="90" t="s">
        <v>289</v>
      </c>
      <c r="C76" s="91">
        <v>0.70625000000000004</v>
      </c>
      <c r="D76" s="91">
        <v>0.76514199999999999</v>
      </c>
      <c r="E76" s="91">
        <v>0.75534999999999997</v>
      </c>
      <c r="F76" s="91">
        <v>0.73163800000000001</v>
      </c>
      <c r="G76" s="91">
        <v>0.72320700000000004</v>
      </c>
      <c r="H76" s="91">
        <v>0.72460599999999997</v>
      </c>
      <c r="I76" s="91">
        <v>0.69105000000000005</v>
      </c>
      <c r="J76" s="91">
        <v>0.70114299999999996</v>
      </c>
      <c r="K76" s="91">
        <v>0.70106599999999997</v>
      </c>
      <c r="L76" s="91">
        <v>0.70103700000000002</v>
      </c>
      <c r="M76" s="91">
        <v>0.69345999999999997</v>
      </c>
      <c r="N76" s="91">
        <v>0.69447499999999995</v>
      </c>
      <c r="O76" s="91">
        <v>0.69711800000000002</v>
      </c>
      <c r="P76" s="91">
        <v>0.697967</v>
      </c>
      <c r="Q76" s="91">
        <v>0.69689400000000001</v>
      </c>
      <c r="R76" s="91">
        <v>0.70055699999999999</v>
      </c>
      <c r="S76" s="91">
        <v>0.70885299999999996</v>
      </c>
      <c r="T76" s="91">
        <v>0.71820200000000001</v>
      </c>
      <c r="U76" s="91">
        <v>0.72597800000000001</v>
      </c>
      <c r="V76" s="91">
        <v>0.73066299999999995</v>
      </c>
      <c r="W76" s="91">
        <v>0.73456100000000002</v>
      </c>
      <c r="X76" s="91">
        <v>0.73710699999999996</v>
      </c>
      <c r="Y76" s="91">
        <v>0.74127100000000001</v>
      </c>
      <c r="Z76" s="91">
        <v>0.74834999999999996</v>
      </c>
      <c r="AA76" s="91">
        <v>0.75938399999999995</v>
      </c>
      <c r="AB76" s="91">
        <v>0.76585899999999996</v>
      </c>
      <c r="AC76" s="91">
        <v>0.77389399999999997</v>
      </c>
      <c r="AD76" s="91">
        <v>0.78306399999999998</v>
      </c>
      <c r="AE76" s="91">
        <v>0.77831700000000004</v>
      </c>
      <c r="AF76" s="91">
        <v>0.77742100000000003</v>
      </c>
      <c r="AG76" s="91">
        <v>0.78483800000000004</v>
      </c>
      <c r="AH76" s="92">
        <v>3.5230000000000001E-3</v>
      </c>
    </row>
    <row r="77" spans="1:34" ht="15" customHeight="1" x14ac:dyDescent="0.35">
      <c r="A77" s="10" t="s">
        <v>290</v>
      </c>
      <c r="B77" s="90" t="s">
        <v>291</v>
      </c>
      <c r="C77" s="91">
        <v>8.7101999999999999E-2</v>
      </c>
      <c r="D77" s="91">
        <v>0.112069</v>
      </c>
      <c r="E77" s="91">
        <v>9.7746E-2</v>
      </c>
      <c r="F77" s="91">
        <v>0.101936</v>
      </c>
      <c r="G77" s="91">
        <v>0.11674</v>
      </c>
      <c r="H77" s="91">
        <v>0.121492</v>
      </c>
      <c r="I77" s="91">
        <v>0.12631000000000001</v>
      </c>
      <c r="J77" s="91">
        <v>0.13766999999999999</v>
      </c>
      <c r="K77" s="91">
        <v>0.14396300000000001</v>
      </c>
      <c r="L77" s="91">
        <v>0.15389600000000001</v>
      </c>
      <c r="M77" s="91">
        <v>0.158216</v>
      </c>
      <c r="N77" s="91">
        <v>0.16275899999999999</v>
      </c>
      <c r="O77" s="91">
        <v>0.17605999999999999</v>
      </c>
      <c r="P77" s="91">
        <v>0.18567900000000001</v>
      </c>
      <c r="Q77" s="91">
        <v>0.19627700000000001</v>
      </c>
      <c r="R77" s="91">
        <v>0.20133899999999999</v>
      </c>
      <c r="S77" s="91">
        <v>0.214506</v>
      </c>
      <c r="T77" s="91">
        <v>0.22499</v>
      </c>
      <c r="U77" s="91">
        <v>0.232824</v>
      </c>
      <c r="V77" s="91">
        <v>0.247285</v>
      </c>
      <c r="W77" s="91">
        <v>0.26090200000000002</v>
      </c>
      <c r="X77" s="91">
        <v>0.26909899999999998</v>
      </c>
      <c r="Y77" s="91">
        <v>0.28742600000000001</v>
      </c>
      <c r="Z77" s="91">
        <v>0.30137000000000003</v>
      </c>
      <c r="AA77" s="91">
        <v>0.316857</v>
      </c>
      <c r="AB77" s="91">
        <v>0.33193400000000001</v>
      </c>
      <c r="AC77" s="91">
        <v>0.34705900000000001</v>
      </c>
      <c r="AD77" s="91">
        <v>0.36165999999999998</v>
      </c>
      <c r="AE77" s="91">
        <v>0.37484000000000001</v>
      </c>
      <c r="AF77" s="91">
        <v>0.39104499999999998</v>
      </c>
      <c r="AG77" s="91">
        <v>0.40887200000000001</v>
      </c>
      <c r="AH77" s="92">
        <v>5.2895999999999999E-2</v>
      </c>
    </row>
    <row r="78" spans="1:34" ht="15" customHeight="1" x14ac:dyDescent="0.35">
      <c r="A78" s="10" t="s">
        <v>292</v>
      </c>
      <c r="B78" s="90" t="s">
        <v>293</v>
      </c>
      <c r="C78" s="91">
        <v>3.8200000000000002E-4</v>
      </c>
      <c r="D78" s="91">
        <v>4.8099999999999998E-4</v>
      </c>
      <c r="E78" s="91">
        <v>5.8200000000000005E-4</v>
      </c>
      <c r="F78" s="91">
        <v>6.8400000000000004E-4</v>
      </c>
      <c r="G78" s="91">
        <v>7.8799999999999996E-4</v>
      </c>
      <c r="H78" s="91">
        <v>8.9300000000000002E-4</v>
      </c>
      <c r="I78" s="91">
        <v>9.8999999999999999E-4</v>
      </c>
      <c r="J78" s="91">
        <v>1.0820000000000001E-3</v>
      </c>
      <c r="K78" s="91">
        <v>1.175E-3</v>
      </c>
      <c r="L78" s="91">
        <v>1.268E-3</v>
      </c>
      <c r="M78" s="91">
        <v>1.364E-3</v>
      </c>
      <c r="N78" s="91">
        <v>1.4599999999999999E-3</v>
      </c>
      <c r="O78" s="91">
        <v>1.5560000000000001E-3</v>
      </c>
      <c r="P78" s="91">
        <v>1.653E-3</v>
      </c>
      <c r="Q78" s="91">
        <v>1.7539999999999999E-3</v>
      </c>
      <c r="R78" s="91">
        <v>1.8649999999999999E-3</v>
      </c>
      <c r="S78" s="91">
        <v>1.9789999999999999E-3</v>
      </c>
      <c r="T78" s="91">
        <v>2.0969999999999999E-3</v>
      </c>
      <c r="U78" s="91">
        <v>2.2239999999999998E-3</v>
      </c>
      <c r="V78" s="91">
        <v>2.3579999999999999E-3</v>
      </c>
      <c r="W78" s="91">
        <v>2.4979999999999998E-3</v>
      </c>
      <c r="X78" s="91">
        <v>2.6440000000000001E-3</v>
      </c>
      <c r="Y78" s="91">
        <v>2.7980000000000001E-3</v>
      </c>
      <c r="Z78" s="91">
        <v>2.9819999999999998E-3</v>
      </c>
      <c r="AA78" s="91">
        <v>3.1410000000000001E-3</v>
      </c>
      <c r="AB78" s="91">
        <v>3.307E-3</v>
      </c>
      <c r="AC78" s="91">
        <v>3.473E-3</v>
      </c>
      <c r="AD78" s="91">
        <v>3.643E-3</v>
      </c>
      <c r="AE78" s="91">
        <v>3.8249999999999998E-3</v>
      </c>
      <c r="AF78" s="91">
        <v>4.0159999999999996E-3</v>
      </c>
      <c r="AG78" s="91">
        <v>4.2180000000000004E-3</v>
      </c>
      <c r="AH78" s="92">
        <v>8.3379999999999996E-2</v>
      </c>
    </row>
    <row r="79" spans="1:34" ht="14.5" customHeight="1" x14ac:dyDescent="0.35">
      <c r="A79" s="10" t="s">
        <v>294</v>
      </c>
      <c r="B79" s="90" t="s">
        <v>209</v>
      </c>
      <c r="C79" s="91">
        <v>3.5272999999999999E-2</v>
      </c>
      <c r="D79" s="91">
        <v>4.2457000000000002E-2</v>
      </c>
      <c r="E79" s="91">
        <v>4.8514000000000002E-2</v>
      </c>
      <c r="F79" s="91">
        <v>5.4112E-2</v>
      </c>
      <c r="G79" s="91">
        <v>5.9436000000000003E-2</v>
      </c>
      <c r="H79" s="91">
        <v>6.4734E-2</v>
      </c>
      <c r="I79" s="91">
        <v>7.1021000000000001E-2</v>
      </c>
      <c r="J79" s="91">
        <v>7.7483999999999997E-2</v>
      </c>
      <c r="K79" s="91">
        <v>8.3910999999999999E-2</v>
      </c>
      <c r="L79" s="91">
        <v>9.0633000000000005E-2</v>
      </c>
      <c r="M79" s="91">
        <v>9.8100000000000007E-2</v>
      </c>
      <c r="N79" s="91">
        <v>0.10601099999999999</v>
      </c>
      <c r="O79" s="91">
        <v>0.11489099999999999</v>
      </c>
      <c r="P79" s="91">
        <v>0.124628</v>
      </c>
      <c r="Q79" s="91">
        <v>0.13535</v>
      </c>
      <c r="R79" s="91">
        <v>0.146982</v>
      </c>
      <c r="S79" s="91">
        <v>0.15942500000000001</v>
      </c>
      <c r="T79" s="91">
        <v>0.17257600000000001</v>
      </c>
      <c r="U79" s="91">
        <v>0.18653900000000001</v>
      </c>
      <c r="V79" s="91">
        <v>0.20130899999999999</v>
      </c>
      <c r="W79" s="91">
        <v>0.21704399999999999</v>
      </c>
      <c r="X79" s="91">
        <v>0.232908</v>
      </c>
      <c r="Y79" s="91">
        <v>0.24910099999999999</v>
      </c>
      <c r="Z79" s="91">
        <v>0.26549200000000001</v>
      </c>
      <c r="AA79" s="91">
        <v>0.28250999999999998</v>
      </c>
      <c r="AB79" s="91">
        <v>0.29935200000000001</v>
      </c>
      <c r="AC79" s="91">
        <v>0.31648700000000002</v>
      </c>
      <c r="AD79" s="91">
        <v>0.3337</v>
      </c>
      <c r="AE79" s="91">
        <v>0.35146899999999998</v>
      </c>
      <c r="AF79" s="91">
        <v>0.36999100000000001</v>
      </c>
      <c r="AG79" s="91">
        <v>0.38867000000000002</v>
      </c>
      <c r="AH79" s="92">
        <v>8.3273E-2</v>
      </c>
    </row>
    <row r="80" spans="1:34" ht="15" customHeight="1" x14ac:dyDescent="0.3">
      <c r="A80" s="10" t="s">
        <v>295</v>
      </c>
      <c r="B80" s="15" t="s">
        <v>211</v>
      </c>
      <c r="C80" s="16">
        <v>24.633167</v>
      </c>
      <c r="D80" s="16">
        <v>26.276543</v>
      </c>
      <c r="E80" s="16">
        <v>26.865631</v>
      </c>
      <c r="F80" s="16">
        <v>27.1</v>
      </c>
      <c r="G80" s="16">
        <v>27.209358000000002</v>
      </c>
      <c r="H80" s="16">
        <v>27.314613000000001</v>
      </c>
      <c r="I80" s="16">
        <v>27.271587</v>
      </c>
      <c r="J80" s="16">
        <v>27.168078999999999</v>
      </c>
      <c r="K80" s="16">
        <v>27.079628</v>
      </c>
      <c r="L80" s="16">
        <v>26.951741999999999</v>
      </c>
      <c r="M80" s="16">
        <v>26.835567000000001</v>
      </c>
      <c r="N80" s="16">
        <v>26.746455999999998</v>
      </c>
      <c r="O80" s="16">
        <v>26.66254</v>
      </c>
      <c r="P80" s="16">
        <v>26.610443</v>
      </c>
      <c r="Q80" s="16">
        <v>26.589908999999999</v>
      </c>
      <c r="R80" s="16">
        <v>26.645782000000001</v>
      </c>
      <c r="S80" s="16">
        <v>26.681314</v>
      </c>
      <c r="T80" s="16">
        <v>26.726600999999999</v>
      </c>
      <c r="U80" s="16">
        <v>26.791906000000001</v>
      </c>
      <c r="V80" s="16">
        <v>26.864768999999999</v>
      </c>
      <c r="W80" s="16">
        <v>26.969252000000001</v>
      </c>
      <c r="X80" s="16">
        <v>27.098016999999999</v>
      </c>
      <c r="Y80" s="16">
        <v>27.221257999999999</v>
      </c>
      <c r="Z80" s="16">
        <v>27.379384999999999</v>
      </c>
      <c r="AA80" s="16">
        <v>27.517401</v>
      </c>
      <c r="AB80" s="16">
        <v>27.667802999999999</v>
      </c>
      <c r="AC80" s="16">
        <v>27.805219999999998</v>
      </c>
      <c r="AD80" s="16">
        <v>27.925449</v>
      </c>
      <c r="AE80" s="16">
        <v>28.054456999999999</v>
      </c>
      <c r="AF80" s="16">
        <v>28.191811000000001</v>
      </c>
      <c r="AG80" s="16">
        <v>28.347276999999998</v>
      </c>
      <c r="AH80" s="17">
        <v>4.692E-3</v>
      </c>
    </row>
    <row r="81" spans="1:34" ht="14.5" customHeight="1" x14ac:dyDescent="0.35">
      <c r="A81" s="10" t="s">
        <v>296</v>
      </c>
      <c r="B81" s="90" t="s">
        <v>213</v>
      </c>
      <c r="C81" s="91">
        <v>6.5787999999999999E-2</v>
      </c>
      <c r="D81" s="91">
        <v>7.9116000000000006E-2</v>
      </c>
      <c r="E81" s="91">
        <v>9.0342000000000006E-2</v>
      </c>
      <c r="F81" s="91">
        <v>9.7911999999999999E-2</v>
      </c>
      <c r="G81" s="91">
        <v>0.10453800000000001</v>
      </c>
      <c r="H81" s="91">
        <v>0.109933</v>
      </c>
      <c r="I81" s="91">
        <v>0.116031</v>
      </c>
      <c r="J81" s="91">
        <v>0.122989</v>
      </c>
      <c r="K81" s="91">
        <v>0.13105</v>
      </c>
      <c r="L81" s="91">
        <v>0.139734</v>
      </c>
      <c r="M81" s="91">
        <v>0.15068000000000001</v>
      </c>
      <c r="N81" s="91">
        <v>0.161803</v>
      </c>
      <c r="O81" s="91">
        <v>0.17388200000000001</v>
      </c>
      <c r="P81" s="91">
        <v>0.18756200000000001</v>
      </c>
      <c r="Q81" s="91">
        <v>0.20224700000000001</v>
      </c>
      <c r="R81" s="91">
        <v>0.21848899999999999</v>
      </c>
      <c r="S81" s="91">
        <v>0.23573</v>
      </c>
      <c r="T81" s="91">
        <v>0.25344100000000003</v>
      </c>
      <c r="U81" s="91">
        <v>0.27227400000000002</v>
      </c>
      <c r="V81" s="91">
        <v>0.292601</v>
      </c>
      <c r="W81" s="91">
        <v>0.31442799999999999</v>
      </c>
      <c r="X81" s="91">
        <v>0.33627499999999999</v>
      </c>
      <c r="Y81" s="91">
        <v>0.35847200000000001</v>
      </c>
      <c r="Z81" s="91">
        <v>0.37980999999999998</v>
      </c>
      <c r="AA81" s="91">
        <v>0.4002</v>
      </c>
      <c r="AB81" s="91">
        <v>0.42210399999999998</v>
      </c>
      <c r="AC81" s="91">
        <v>0.44434400000000002</v>
      </c>
      <c r="AD81" s="91">
        <v>0.46637499999999998</v>
      </c>
      <c r="AE81" s="91">
        <v>0.488539</v>
      </c>
      <c r="AF81" s="91">
        <v>0.51275300000000001</v>
      </c>
      <c r="AG81" s="91">
        <v>0.53695899999999996</v>
      </c>
      <c r="AH81" s="92">
        <v>7.2489999999999999E-2</v>
      </c>
    </row>
    <row r="82" spans="1:34" ht="15" customHeight="1" x14ac:dyDescent="0.3">
      <c r="A82" s="10" t="s">
        <v>297</v>
      </c>
      <c r="B82" s="15" t="s">
        <v>215</v>
      </c>
      <c r="C82" s="16">
        <v>24.698955999999999</v>
      </c>
      <c r="D82" s="16">
        <v>26.355658999999999</v>
      </c>
      <c r="E82" s="16">
        <v>26.955973</v>
      </c>
      <c r="F82" s="16">
        <v>27.197911999999999</v>
      </c>
      <c r="G82" s="16">
        <v>27.313896</v>
      </c>
      <c r="H82" s="16">
        <v>27.424547</v>
      </c>
      <c r="I82" s="16">
        <v>27.387619000000001</v>
      </c>
      <c r="J82" s="16">
        <v>27.291069</v>
      </c>
      <c r="K82" s="16">
        <v>27.210678000000001</v>
      </c>
      <c r="L82" s="16">
        <v>27.091476</v>
      </c>
      <c r="M82" s="16">
        <v>26.986248</v>
      </c>
      <c r="N82" s="16">
        <v>26.908258</v>
      </c>
      <c r="O82" s="16">
        <v>26.836421999999999</v>
      </c>
      <c r="P82" s="16">
        <v>26.798006000000001</v>
      </c>
      <c r="Q82" s="16">
        <v>26.792155999999999</v>
      </c>
      <c r="R82" s="16">
        <v>26.864270999999999</v>
      </c>
      <c r="S82" s="16">
        <v>26.917044000000001</v>
      </c>
      <c r="T82" s="16">
        <v>26.980042000000001</v>
      </c>
      <c r="U82" s="16">
        <v>27.06418</v>
      </c>
      <c r="V82" s="16">
        <v>27.15737</v>
      </c>
      <c r="W82" s="16">
        <v>27.28368</v>
      </c>
      <c r="X82" s="16">
        <v>27.434291999999999</v>
      </c>
      <c r="Y82" s="16">
        <v>27.579730999999999</v>
      </c>
      <c r="Z82" s="16">
        <v>27.759194999999998</v>
      </c>
      <c r="AA82" s="16">
        <v>27.917601000000001</v>
      </c>
      <c r="AB82" s="16">
        <v>28.089907</v>
      </c>
      <c r="AC82" s="16">
        <v>28.249562999999998</v>
      </c>
      <c r="AD82" s="16">
        <v>28.391825000000001</v>
      </c>
      <c r="AE82" s="16">
        <v>28.542995000000001</v>
      </c>
      <c r="AF82" s="16">
        <v>28.704563</v>
      </c>
      <c r="AG82" s="16">
        <v>28.884235</v>
      </c>
      <c r="AH82" s="17">
        <v>5.2310000000000004E-3</v>
      </c>
    </row>
    <row r="84" spans="1:34" ht="15" customHeight="1" x14ac:dyDescent="0.3">
      <c r="B84" s="15" t="s">
        <v>298</v>
      </c>
    </row>
    <row r="85" spans="1:34" ht="15" customHeight="1" x14ac:dyDescent="0.3">
      <c r="A85" s="10" t="s">
        <v>299</v>
      </c>
      <c r="B85" s="15" t="s">
        <v>215</v>
      </c>
      <c r="C85" s="16">
        <v>-0.42504999999999998</v>
      </c>
      <c r="D85" s="16">
        <v>-0.43956899999999999</v>
      </c>
      <c r="E85" s="16">
        <v>-0.44269799999999998</v>
      </c>
      <c r="F85" s="16">
        <v>-0.44499899999999998</v>
      </c>
      <c r="G85" s="16">
        <v>-0.45100899999999999</v>
      </c>
      <c r="H85" s="16">
        <v>-0.45261699999999999</v>
      </c>
      <c r="I85" s="16">
        <v>-0.45150800000000002</v>
      </c>
      <c r="J85" s="16">
        <v>-0.45046999999999998</v>
      </c>
      <c r="K85" s="16">
        <v>-0.44799299999999997</v>
      </c>
      <c r="L85" s="16">
        <v>-0.44526399999999999</v>
      </c>
      <c r="M85" s="16">
        <v>-0.44233499999999998</v>
      </c>
      <c r="N85" s="16">
        <v>-0.43847399999999997</v>
      </c>
      <c r="O85" s="16">
        <v>-0.436726</v>
      </c>
      <c r="P85" s="16">
        <v>-0.43431599999999998</v>
      </c>
      <c r="Q85" s="16">
        <v>-0.43287100000000001</v>
      </c>
      <c r="R85" s="16">
        <v>-0.43178800000000001</v>
      </c>
      <c r="S85" s="16">
        <v>-0.432338</v>
      </c>
      <c r="T85" s="16">
        <v>-0.43206299999999997</v>
      </c>
      <c r="U85" s="16">
        <v>-0.43149999999999999</v>
      </c>
      <c r="V85" s="16">
        <v>-0.43282100000000001</v>
      </c>
      <c r="W85" s="16">
        <v>-0.433394</v>
      </c>
      <c r="X85" s="16">
        <v>-0.433805</v>
      </c>
      <c r="Y85" s="16">
        <v>-0.43611800000000001</v>
      </c>
      <c r="Z85" s="16">
        <v>-0.43829899999999999</v>
      </c>
      <c r="AA85" s="16">
        <v>-0.44009300000000001</v>
      </c>
      <c r="AB85" s="16">
        <v>-0.44172299999999998</v>
      </c>
      <c r="AC85" s="16">
        <v>-0.44319500000000001</v>
      </c>
      <c r="AD85" s="16">
        <v>-0.44436599999999998</v>
      </c>
      <c r="AE85" s="16">
        <v>-0.44579999999999997</v>
      </c>
      <c r="AF85" s="16">
        <v>-0.44742700000000002</v>
      </c>
      <c r="AG85" s="16">
        <v>-0.44939699999999999</v>
      </c>
      <c r="AH85" s="17">
        <v>1.8580000000000001E-3</v>
      </c>
    </row>
    <row r="87" spans="1:34" ht="15" customHeight="1" x14ac:dyDescent="0.3">
      <c r="B87" s="15" t="s">
        <v>300</v>
      </c>
    </row>
    <row r="88" spans="1:34" ht="15" customHeight="1" x14ac:dyDescent="0.35">
      <c r="A88" s="10" t="s">
        <v>301</v>
      </c>
      <c r="B88" s="90" t="s">
        <v>238</v>
      </c>
      <c r="C88" s="91">
        <v>3.7599010000000002</v>
      </c>
      <c r="D88" s="91">
        <v>4.0550610000000002</v>
      </c>
      <c r="E88" s="91">
        <v>4.2926799999999998</v>
      </c>
      <c r="F88" s="91">
        <v>4.453119</v>
      </c>
      <c r="G88" s="91">
        <v>4.597715</v>
      </c>
      <c r="H88" s="91">
        <v>4.7175200000000004</v>
      </c>
      <c r="I88" s="91">
        <v>4.8034920000000003</v>
      </c>
      <c r="J88" s="91">
        <v>4.8633160000000002</v>
      </c>
      <c r="K88" s="91">
        <v>4.9373610000000001</v>
      </c>
      <c r="L88" s="91">
        <v>5.0044820000000003</v>
      </c>
      <c r="M88" s="91">
        <v>5.0839020000000001</v>
      </c>
      <c r="N88" s="91">
        <v>5.1643179999999997</v>
      </c>
      <c r="O88" s="91">
        <v>5.2336340000000003</v>
      </c>
      <c r="P88" s="91">
        <v>5.296449</v>
      </c>
      <c r="Q88" s="91">
        <v>5.3937249999999999</v>
      </c>
      <c r="R88" s="91">
        <v>5.4895019999999999</v>
      </c>
      <c r="S88" s="91">
        <v>5.5673079999999997</v>
      </c>
      <c r="T88" s="91">
        <v>5.6457879999999996</v>
      </c>
      <c r="U88" s="91">
        <v>5.7157710000000002</v>
      </c>
      <c r="V88" s="91">
        <v>5.783944</v>
      </c>
      <c r="W88" s="91">
        <v>5.8139900000000004</v>
      </c>
      <c r="X88" s="91">
        <v>5.8572439999999997</v>
      </c>
      <c r="Y88" s="91">
        <v>5.9093999999999998</v>
      </c>
      <c r="Z88" s="91">
        <v>6.0009870000000003</v>
      </c>
      <c r="AA88" s="91">
        <v>6.0727349999999998</v>
      </c>
      <c r="AB88" s="91">
        <v>6.1673929999999997</v>
      </c>
      <c r="AC88" s="91">
        <v>6.2189420000000002</v>
      </c>
      <c r="AD88" s="91">
        <v>6.2642720000000001</v>
      </c>
      <c r="AE88" s="91">
        <v>6.311286</v>
      </c>
      <c r="AF88" s="91">
        <v>6.3913209999999996</v>
      </c>
      <c r="AG88" s="91">
        <v>6.474602</v>
      </c>
      <c r="AH88" s="92">
        <v>1.8282E-2</v>
      </c>
    </row>
    <row r="89" spans="1:34" ht="15" customHeight="1" x14ac:dyDescent="0.35">
      <c r="A89" s="10" t="s">
        <v>302</v>
      </c>
      <c r="B89" s="90" t="s">
        <v>219</v>
      </c>
      <c r="C89" s="91">
        <v>15.233033000000001</v>
      </c>
      <c r="D89" s="91">
        <v>15.922625999999999</v>
      </c>
      <c r="E89" s="91">
        <v>15.957838000000001</v>
      </c>
      <c r="F89" s="91">
        <v>16.007441</v>
      </c>
      <c r="G89" s="91">
        <v>16.022839999999999</v>
      </c>
      <c r="H89" s="91">
        <v>16.013304000000002</v>
      </c>
      <c r="I89" s="91">
        <v>15.96082</v>
      </c>
      <c r="J89" s="91">
        <v>15.879085999999999</v>
      </c>
      <c r="K89" s="91">
        <v>15.797283999999999</v>
      </c>
      <c r="L89" s="91">
        <v>15.701591000000001</v>
      </c>
      <c r="M89" s="91">
        <v>15.607835</v>
      </c>
      <c r="N89" s="91">
        <v>15.511388</v>
      </c>
      <c r="O89" s="91">
        <v>15.428428</v>
      </c>
      <c r="P89" s="91">
        <v>15.364971000000001</v>
      </c>
      <c r="Q89" s="91">
        <v>15.316189</v>
      </c>
      <c r="R89" s="91">
        <v>15.293602</v>
      </c>
      <c r="S89" s="91">
        <v>15.279764</v>
      </c>
      <c r="T89" s="91">
        <v>15.267961</v>
      </c>
      <c r="U89" s="91">
        <v>15.258908999999999</v>
      </c>
      <c r="V89" s="91">
        <v>15.266299999999999</v>
      </c>
      <c r="W89" s="91">
        <v>15.289474</v>
      </c>
      <c r="X89" s="91">
        <v>15.31639</v>
      </c>
      <c r="Y89" s="91">
        <v>15.351214000000001</v>
      </c>
      <c r="Z89" s="91">
        <v>15.391328</v>
      </c>
      <c r="AA89" s="91">
        <v>15.425673</v>
      </c>
      <c r="AB89" s="91">
        <v>15.460654</v>
      </c>
      <c r="AC89" s="91">
        <v>15.501023</v>
      </c>
      <c r="AD89" s="91">
        <v>15.535944000000001</v>
      </c>
      <c r="AE89" s="91">
        <v>15.581764</v>
      </c>
      <c r="AF89" s="91">
        <v>15.632804999999999</v>
      </c>
      <c r="AG89" s="91">
        <v>15.686451</v>
      </c>
      <c r="AH89" s="92">
        <v>9.7799999999999992E-4</v>
      </c>
    </row>
    <row r="90" spans="1:34" ht="15" customHeight="1" x14ac:dyDescent="0.35">
      <c r="A90" s="10" t="s">
        <v>303</v>
      </c>
      <c r="B90" s="90" t="s">
        <v>279</v>
      </c>
      <c r="C90" s="91">
        <v>3.0263000000000002E-2</v>
      </c>
      <c r="D90" s="91">
        <v>3.2548000000000001E-2</v>
      </c>
      <c r="E90" s="91">
        <v>3.0998999999999999E-2</v>
      </c>
      <c r="F90" s="91">
        <v>3.2328000000000003E-2</v>
      </c>
      <c r="G90" s="91">
        <v>3.2314000000000002E-2</v>
      </c>
      <c r="H90" s="91">
        <v>3.2106999999999997E-2</v>
      </c>
      <c r="I90" s="91">
        <v>3.1766999999999997E-2</v>
      </c>
      <c r="J90" s="91">
        <v>3.1161999999999999E-2</v>
      </c>
      <c r="K90" s="91">
        <v>3.0575999999999999E-2</v>
      </c>
      <c r="L90" s="91">
        <v>2.9974000000000001E-2</v>
      </c>
      <c r="M90" s="91">
        <v>2.9405000000000001E-2</v>
      </c>
      <c r="N90" s="91">
        <v>2.8958999999999999E-2</v>
      </c>
      <c r="O90" s="91">
        <v>2.8535000000000001E-2</v>
      </c>
      <c r="P90" s="91">
        <v>2.8218E-2</v>
      </c>
      <c r="Q90" s="91">
        <v>2.7956999999999999E-2</v>
      </c>
      <c r="R90" s="91">
        <v>2.7951E-2</v>
      </c>
      <c r="S90" s="91">
        <v>2.7961E-2</v>
      </c>
      <c r="T90" s="91">
        <v>2.8048E-2</v>
      </c>
      <c r="U90" s="91">
        <v>2.8157000000000001E-2</v>
      </c>
      <c r="V90" s="91">
        <v>2.8413000000000001E-2</v>
      </c>
      <c r="W90" s="91">
        <v>2.8715000000000001E-2</v>
      </c>
      <c r="X90" s="91">
        <v>2.9028999999999999E-2</v>
      </c>
      <c r="Y90" s="91">
        <v>2.9395999999999999E-2</v>
      </c>
      <c r="Z90" s="91">
        <v>2.9760000000000002E-2</v>
      </c>
      <c r="AA90" s="91">
        <v>3.0148000000000001E-2</v>
      </c>
      <c r="AB90" s="91">
        <v>3.0464999999999999E-2</v>
      </c>
      <c r="AC90" s="91">
        <v>3.0790000000000001E-2</v>
      </c>
      <c r="AD90" s="91">
        <v>3.125E-2</v>
      </c>
      <c r="AE90" s="91">
        <v>3.1591000000000001E-2</v>
      </c>
      <c r="AF90" s="91">
        <v>3.2107999999999998E-2</v>
      </c>
      <c r="AG90" s="91">
        <v>3.2579999999999998E-2</v>
      </c>
      <c r="AH90" s="92">
        <v>2.4629999999999999E-3</v>
      </c>
    </row>
    <row r="91" spans="1:34" ht="15" customHeight="1" x14ac:dyDescent="0.35">
      <c r="A91" s="10" t="s">
        <v>304</v>
      </c>
      <c r="B91" s="90" t="s">
        <v>281</v>
      </c>
      <c r="C91" s="91">
        <v>2.2330719999999999</v>
      </c>
      <c r="D91" s="91">
        <v>2.9345490000000001</v>
      </c>
      <c r="E91" s="91">
        <v>3.2512750000000001</v>
      </c>
      <c r="F91" s="91">
        <v>3.3812289999999998</v>
      </c>
      <c r="G91" s="91">
        <v>3.4649179999999999</v>
      </c>
      <c r="H91" s="91">
        <v>3.5340509999999998</v>
      </c>
      <c r="I91" s="91">
        <v>3.5573199999999998</v>
      </c>
      <c r="J91" s="91">
        <v>3.5745610000000001</v>
      </c>
      <c r="K91" s="91">
        <v>3.5978530000000002</v>
      </c>
      <c r="L91" s="91">
        <v>3.616101</v>
      </c>
      <c r="M91" s="91">
        <v>3.6353499999999999</v>
      </c>
      <c r="N91" s="91">
        <v>3.6616050000000002</v>
      </c>
      <c r="O91" s="91">
        <v>3.7011120000000002</v>
      </c>
      <c r="P91" s="91">
        <v>3.7400540000000002</v>
      </c>
      <c r="Q91" s="91">
        <v>3.7836020000000001</v>
      </c>
      <c r="R91" s="91">
        <v>3.8337699999999999</v>
      </c>
      <c r="S91" s="91">
        <v>3.8753980000000001</v>
      </c>
      <c r="T91" s="91">
        <v>3.9110399999999998</v>
      </c>
      <c r="U91" s="91">
        <v>3.9486460000000001</v>
      </c>
      <c r="V91" s="91">
        <v>3.9910230000000002</v>
      </c>
      <c r="W91" s="91">
        <v>4.0439610000000004</v>
      </c>
      <c r="X91" s="91">
        <v>4.092886</v>
      </c>
      <c r="Y91" s="91">
        <v>4.1432120000000001</v>
      </c>
      <c r="Z91" s="91">
        <v>4.19109</v>
      </c>
      <c r="AA91" s="91">
        <v>4.2406220000000001</v>
      </c>
      <c r="AB91" s="91">
        <v>4.2943850000000001</v>
      </c>
      <c r="AC91" s="91">
        <v>4.343451</v>
      </c>
      <c r="AD91" s="91">
        <v>4.3810419999999999</v>
      </c>
      <c r="AE91" s="91">
        <v>4.4213480000000001</v>
      </c>
      <c r="AF91" s="91">
        <v>4.4581569999999999</v>
      </c>
      <c r="AG91" s="91">
        <v>4.4956170000000002</v>
      </c>
      <c r="AH91" s="92">
        <v>2.3598000000000001E-2</v>
      </c>
    </row>
    <row r="92" spans="1:34" ht="14.5" customHeight="1" x14ac:dyDescent="0.35">
      <c r="A92" s="10" t="s">
        <v>305</v>
      </c>
      <c r="B92" s="90" t="s">
        <v>306</v>
      </c>
      <c r="C92" s="91">
        <v>2.9529999999999999E-3</v>
      </c>
      <c r="D92" s="91">
        <v>3.1229999999999999E-3</v>
      </c>
      <c r="E92" s="91">
        <v>3.14E-3</v>
      </c>
      <c r="F92" s="91">
        <v>3.3509999999999998E-3</v>
      </c>
      <c r="G92" s="91">
        <v>3.431E-3</v>
      </c>
      <c r="H92" s="91">
        <v>3.6229999999999999E-3</v>
      </c>
      <c r="I92" s="91">
        <v>3.516E-3</v>
      </c>
      <c r="J92" s="91">
        <v>3.4299999999999999E-3</v>
      </c>
      <c r="K92" s="91">
        <v>3.3809999999999999E-3</v>
      </c>
      <c r="L92" s="91">
        <v>3.3149999999999998E-3</v>
      </c>
      <c r="M92" s="91">
        <v>3.1949999999999999E-3</v>
      </c>
      <c r="N92" s="91">
        <v>3.1640000000000001E-3</v>
      </c>
      <c r="O92" s="91">
        <v>3.0999999999999999E-3</v>
      </c>
      <c r="P92" s="91">
        <v>3.0669999999999998E-3</v>
      </c>
      <c r="Q92" s="91">
        <v>3.042E-3</v>
      </c>
      <c r="R92" s="91">
        <v>3.045E-3</v>
      </c>
      <c r="S92" s="91">
        <v>3.0590000000000001E-3</v>
      </c>
      <c r="T92" s="91">
        <v>3.0240000000000002E-3</v>
      </c>
      <c r="U92" s="91">
        <v>2.9840000000000001E-3</v>
      </c>
      <c r="V92" s="91">
        <v>2.9979999999999998E-3</v>
      </c>
      <c r="W92" s="91">
        <v>2.9260000000000002E-3</v>
      </c>
      <c r="X92" s="91">
        <v>2.8960000000000001E-3</v>
      </c>
      <c r="Y92" s="91">
        <v>2.8730000000000001E-3</v>
      </c>
      <c r="Z92" s="91">
        <v>2.8440000000000002E-3</v>
      </c>
      <c r="AA92" s="91">
        <v>2.81E-3</v>
      </c>
      <c r="AB92" s="91">
        <v>2.7690000000000002E-3</v>
      </c>
      <c r="AC92" s="91">
        <v>2.7490000000000001E-3</v>
      </c>
      <c r="AD92" s="91">
        <v>2.7330000000000002E-3</v>
      </c>
      <c r="AE92" s="91">
        <v>2.7260000000000001E-3</v>
      </c>
      <c r="AF92" s="91">
        <v>2.696E-3</v>
      </c>
      <c r="AG92" s="91">
        <v>2.6749999999999999E-3</v>
      </c>
      <c r="AH92" s="92">
        <v>-3.2940000000000001E-3</v>
      </c>
    </row>
    <row r="93" spans="1:34" ht="15" customHeight="1" x14ac:dyDescent="0.35">
      <c r="A93" s="10" t="s">
        <v>307</v>
      </c>
      <c r="B93" s="90" t="s">
        <v>201</v>
      </c>
      <c r="C93" s="91">
        <v>7.7677889999999996</v>
      </c>
      <c r="D93" s="91">
        <v>7.9443989999999998</v>
      </c>
      <c r="E93" s="91">
        <v>8.0533289999999997</v>
      </c>
      <c r="F93" s="91">
        <v>8.1032659999999996</v>
      </c>
      <c r="G93" s="91">
        <v>8.2639680000000002</v>
      </c>
      <c r="H93" s="91">
        <v>8.3300509999999992</v>
      </c>
      <c r="I93" s="91">
        <v>8.3373589999999993</v>
      </c>
      <c r="J93" s="91">
        <v>8.3445269999999994</v>
      </c>
      <c r="K93" s="91">
        <v>8.3141750000000005</v>
      </c>
      <c r="L93" s="91">
        <v>8.2799309999999995</v>
      </c>
      <c r="M93" s="91">
        <v>8.2411399999999997</v>
      </c>
      <c r="N93" s="91">
        <v>8.183325</v>
      </c>
      <c r="O93" s="91">
        <v>8.1740460000000006</v>
      </c>
      <c r="P93" s="91">
        <v>8.1404309999999995</v>
      </c>
      <c r="Q93" s="91">
        <v>8.1276019999999995</v>
      </c>
      <c r="R93" s="91">
        <v>8.1207340000000006</v>
      </c>
      <c r="S93" s="91">
        <v>8.149934</v>
      </c>
      <c r="T93" s="91">
        <v>8.1570889999999991</v>
      </c>
      <c r="U93" s="91">
        <v>8.1564490000000003</v>
      </c>
      <c r="V93" s="91">
        <v>8.1977519999999995</v>
      </c>
      <c r="W93" s="91">
        <v>8.2166800000000002</v>
      </c>
      <c r="X93" s="91">
        <v>8.2338260000000005</v>
      </c>
      <c r="Y93" s="91">
        <v>8.2925450000000005</v>
      </c>
      <c r="Z93" s="91">
        <v>8.3490979999999997</v>
      </c>
      <c r="AA93" s="91">
        <v>8.3972130000000007</v>
      </c>
      <c r="AB93" s="91">
        <v>8.442361</v>
      </c>
      <c r="AC93" s="91">
        <v>8.4832689999999999</v>
      </c>
      <c r="AD93" s="91">
        <v>8.5169300000000003</v>
      </c>
      <c r="AE93" s="91">
        <v>8.5556339999999995</v>
      </c>
      <c r="AF93" s="91">
        <v>8.5997979999999998</v>
      </c>
      <c r="AG93" s="91">
        <v>8.6532040000000006</v>
      </c>
      <c r="AH93" s="92">
        <v>3.6050000000000001E-3</v>
      </c>
    </row>
    <row r="94" spans="1:34" ht="15" customHeight="1" x14ac:dyDescent="0.35">
      <c r="A94" s="10" t="s">
        <v>308</v>
      </c>
      <c r="B94" s="90" t="s">
        <v>225</v>
      </c>
      <c r="C94" s="91">
        <v>0.46397100000000002</v>
      </c>
      <c r="D94" s="91">
        <v>0.52900000000000003</v>
      </c>
      <c r="E94" s="91">
        <v>0.75663199999999997</v>
      </c>
      <c r="F94" s="91">
        <v>0.79988700000000001</v>
      </c>
      <c r="G94" s="91">
        <v>0.67137100000000005</v>
      </c>
      <c r="H94" s="91">
        <v>0.67886199999999997</v>
      </c>
      <c r="I94" s="91">
        <v>0.70738400000000001</v>
      </c>
      <c r="J94" s="91">
        <v>0.64982799999999996</v>
      </c>
      <c r="K94" s="91">
        <v>0.65205100000000005</v>
      </c>
      <c r="L94" s="91">
        <v>0.63112400000000002</v>
      </c>
      <c r="M94" s="91">
        <v>0.63637999999999995</v>
      </c>
      <c r="N94" s="91">
        <v>0.67862599999999995</v>
      </c>
      <c r="O94" s="91">
        <v>0.64082799999999995</v>
      </c>
      <c r="P94" s="91">
        <v>0.64089300000000005</v>
      </c>
      <c r="Q94" s="91">
        <v>0.63393699999999997</v>
      </c>
      <c r="R94" s="91">
        <v>0.66987799999999997</v>
      </c>
      <c r="S94" s="91">
        <v>0.63296600000000003</v>
      </c>
      <c r="T94" s="91">
        <v>0.63070199999999998</v>
      </c>
      <c r="U94" s="91">
        <v>0.654922</v>
      </c>
      <c r="V94" s="91">
        <v>0.62006399999999995</v>
      </c>
      <c r="W94" s="91">
        <v>0.61439900000000003</v>
      </c>
      <c r="X94" s="91">
        <v>0.64500100000000005</v>
      </c>
      <c r="Y94" s="91">
        <v>0.60407299999999997</v>
      </c>
      <c r="Z94" s="91">
        <v>0.601136</v>
      </c>
      <c r="AA94" s="91">
        <v>0.58374400000000004</v>
      </c>
      <c r="AB94" s="91">
        <v>0.58369499999999996</v>
      </c>
      <c r="AC94" s="91">
        <v>0.57300300000000004</v>
      </c>
      <c r="AD94" s="91">
        <v>0.56635800000000003</v>
      </c>
      <c r="AE94" s="91">
        <v>0.56643500000000002</v>
      </c>
      <c r="AF94" s="91">
        <v>0.56177999999999995</v>
      </c>
      <c r="AG94" s="91">
        <v>0.55462599999999995</v>
      </c>
      <c r="AH94" s="92">
        <v>5.9670000000000001E-3</v>
      </c>
    </row>
    <row r="95" spans="1:34" ht="15" customHeight="1" x14ac:dyDescent="0.35">
      <c r="A95" s="10" t="s">
        <v>309</v>
      </c>
      <c r="B95" s="90" t="s">
        <v>243</v>
      </c>
      <c r="C95" s="91">
        <v>0.58092500000000002</v>
      </c>
      <c r="D95" s="91">
        <v>0.58957400000000004</v>
      </c>
      <c r="E95" s="91">
        <v>0.625668</v>
      </c>
      <c r="F95" s="91">
        <v>0.626996</v>
      </c>
      <c r="G95" s="91">
        <v>0.62952600000000003</v>
      </c>
      <c r="H95" s="91">
        <v>0.63149900000000003</v>
      </c>
      <c r="I95" s="91">
        <v>0.63285899999999995</v>
      </c>
      <c r="J95" s="91">
        <v>0.63378000000000001</v>
      </c>
      <c r="K95" s="91">
        <v>0.63493699999999997</v>
      </c>
      <c r="L95" s="91">
        <v>0.63596900000000001</v>
      </c>
      <c r="M95" s="91">
        <v>0.63719899999999996</v>
      </c>
      <c r="N95" s="91">
        <v>0.63840300000000005</v>
      </c>
      <c r="O95" s="91">
        <v>0.63940399999999997</v>
      </c>
      <c r="P95" s="91">
        <v>0.64029999999999998</v>
      </c>
      <c r="Q95" s="91">
        <v>0.64167600000000002</v>
      </c>
      <c r="R95" s="91">
        <v>0.64298699999999998</v>
      </c>
      <c r="S95" s="91">
        <v>0.64402499999999996</v>
      </c>
      <c r="T95" s="91">
        <v>0.645069</v>
      </c>
      <c r="U95" s="91">
        <v>0.64597899999999997</v>
      </c>
      <c r="V95" s="91">
        <v>0.64684399999999997</v>
      </c>
      <c r="W95" s="91">
        <v>0.64719300000000002</v>
      </c>
      <c r="X95" s="91">
        <v>0.647706</v>
      </c>
      <c r="Y95" s="91">
        <v>0.64833200000000002</v>
      </c>
      <c r="Z95" s="91">
        <v>0.64945399999999998</v>
      </c>
      <c r="AA95" s="91">
        <v>0.65031099999999997</v>
      </c>
      <c r="AB95" s="91">
        <v>0.65144000000000002</v>
      </c>
      <c r="AC95" s="91">
        <v>0.65201699999999996</v>
      </c>
      <c r="AD95" s="91">
        <v>0.65251800000000004</v>
      </c>
      <c r="AE95" s="91">
        <v>0.65303199999999995</v>
      </c>
      <c r="AF95" s="91">
        <v>0.65394200000000002</v>
      </c>
      <c r="AG95" s="91">
        <v>0.65487499999999998</v>
      </c>
      <c r="AH95" s="92">
        <v>4.0020000000000003E-3</v>
      </c>
    </row>
    <row r="96" spans="1:34" ht="15" customHeight="1" x14ac:dyDescent="0.35">
      <c r="A96" s="10" t="s">
        <v>310</v>
      </c>
      <c r="B96" s="90" t="s">
        <v>311</v>
      </c>
      <c r="C96" s="91">
        <v>3.3536030000000001</v>
      </c>
      <c r="D96" s="91">
        <v>3.5689570000000002</v>
      </c>
      <c r="E96" s="91">
        <v>3.3955120000000001</v>
      </c>
      <c r="F96" s="91">
        <v>3.3981789999999998</v>
      </c>
      <c r="G96" s="91">
        <v>3.399375</v>
      </c>
      <c r="H96" s="91">
        <v>3.4319229999999998</v>
      </c>
      <c r="I96" s="91">
        <v>3.4101050000000002</v>
      </c>
      <c r="J96" s="91">
        <v>3.4209390000000002</v>
      </c>
      <c r="K96" s="91">
        <v>3.4379309999999998</v>
      </c>
      <c r="L96" s="91">
        <v>3.4491779999999999</v>
      </c>
      <c r="M96" s="91">
        <v>3.471006</v>
      </c>
      <c r="N96" s="91">
        <v>3.4752299999999998</v>
      </c>
      <c r="O96" s="91">
        <v>3.4921190000000002</v>
      </c>
      <c r="P96" s="91">
        <v>3.5014120000000002</v>
      </c>
      <c r="Q96" s="91">
        <v>3.5267439999999999</v>
      </c>
      <c r="R96" s="91">
        <v>3.5443690000000001</v>
      </c>
      <c r="S96" s="91">
        <v>3.5787140000000002</v>
      </c>
      <c r="T96" s="91">
        <v>3.6079949999999998</v>
      </c>
      <c r="U96" s="91">
        <v>3.628428</v>
      </c>
      <c r="V96" s="91">
        <v>3.6573509999999998</v>
      </c>
      <c r="W96" s="91">
        <v>3.6668050000000001</v>
      </c>
      <c r="X96" s="91">
        <v>3.6916389999999999</v>
      </c>
      <c r="Y96" s="91">
        <v>3.7115960000000001</v>
      </c>
      <c r="Z96" s="91">
        <v>3.7244700000000002</v>
      </c>
      <c r="AA96" s="91">
        <v>3.7464590000000002</v>
      </c>
      <c r="AB96" s="91">
        <v>3.777517</v>
      </c>
      <c r="AC96" s="91">
        <v>3.7912140000000001</v>
      </c>
      <c r="AD96" s="91">
        <v>3.818311</v>
      </c>
      <c r="AE96" s="91">
        <v>3.8284639999999999</v>
      </c>
      <c r="AF96" s="91">
        <v>3.8530760000000002</v>
      </c>
      <c r="AG96" s="91">
        <v>3.885526</v>
      </c>
      <c r="AH96" s="92">
        <v>4.9199999999999999E-3</v>
      </c>
    </row>
    <row r="97" spans="1:34" ht="15" customHeight="1" x14ac:dyDescent="0.35">
      <c r="A97" s="10" t="s">
        <v>312</v>
      </c>
      <c r="B97" s="24" t="s">
        <v>203</v>
      </c>
      <c r="C97" s="25">
        <v>33.395248000000002</v>
      </c>
      <c r="D97" s="91">
        <v>35.547286999999997</v>
      </c>
      <c r="E97" s="91">
        <v>36.336070999999997</v>
      </c>
      <c r="F97" s="91">
        <v>36.773468000000001</v>
      </c>
      <c r="G97" s="91">
        <v>37.053150000000002</v>
      </c>
      <c r="H97" s="91">
        <v>37.340836000000003</v>
      </c>
      <c r="I97" s="91">
        <v>37.412857000000002</v>
      </c>
      <c r="J97" s="91">
        <v>37.369472999999999</v>
      </c>
      <c r="K97" s="91">
        <v>37.374969</v>
      </c>
      <c r="L97" s="91">
        <v>37.321686</v>
      </c>
      <c r="M97" s="91">
        <v>37.316009999999999</v>
      </c>
      <c r="N97" s="91">
        <v>37.316063</v>
      </c>
      <c r="O97" s="91">
        <v>37.312668000000002</v>
      </c>
      <c r="P97" s="91">
        <v>37.327576000000001</v>
      </c>
      <c r="Q97" s="91">
        <v>37.426521000000001</v>
      </c>
      <c r="R97" s="91">
        <v>37.597889000000002</v>
      </c>
      <c r="S97" s="91">
        <v>37.731163000000002</v>
      </c>
      <c r="T97" s="91">
        <v>37.868668</v>
      </c>
      <c r="U97" s="91">
        <v>38.012084999999999</v>
      </c>
      <c r="V97" s="91">
        <v>38.166274999999999</v>
      </c>
      <c r="W97" s="91">
        <v>38.295428999999999</v>
      </c>
      <c r="X97" s="91">
        <v>38.487586999999998</v>
      </c>
      <c r="Y97" s="91">
        <v>38.663246000000001</v>
      </c>
      <c r="Z97" s="91">
        <v>38.910404</v>
      </c>
      <c r="AA97" s="91">
        <v>39.119568000000001</v>
      </c>
      <c r="AB97" s="91">
        <v>39.380211000000003</v>
      </c>
      <c r="AC97" s="91">
        <v>39.565662000000003</v>
      </c>
      <c r="AD97" s="91">
        <v>39.738106000000002</v>
      </c>
      <c r="AE97" s="91">
        <v>39.920689000000003</v>
      </c>
      <c r="AF97" s="91">
        <v>40.153576000000001</v>
      </c>
      <c r="AG97" s="91">
        <v>40.407573999999997</v>
      </c>
      <c r="AH97" s="92">
        <v>6.3740000000000003E-3</v>
      </c>
    </row>
    <row r="98" spans="1:34" ht="15" customHeight="1" x14ac:dyDescent="0.35">
      <c r="A98" s="10" t="s">
        <v>313</v>
      </c>
      <c r="B98" s="90" t="s">
        <v>205</v>
      </c>
      <c r="C98" s="91">
        <v>16.849688</v>
      </c>
      <c r="D98" s="91">
        <v>16.660221</v>
      </c>
      <c r="E98" s="91">
        <v>17.042559000000001</v>
      </c>
      <c r="F98" s="91">
        <v>17.415192000000001</v>
      </c>
      <c r="G98" s="91">
        <v>17.839448999999998</v>
      </c>
      <c r="H98" s="91">
        <v>18.105399999999999</v>
      </c>
      <c r="I98" s="91">
        <v>18.320412000000001</v>
      </c>
      <c r="J98" s="91">
        <v>18.351711000000002</v>
      </c>
      <c r="K98" s="91">
        <v>18.387682000000002</v>
      </c>
      <c r="L98" s="91">
        <v>18.431972999999999</v>
      </c>
      <c r="M98" s="91">
        <v>18.403521000000001</v>
      </c>
      <c r="N98" s="91">
        <v>18.406054000000001</v>
      </c>
      <c r="O98" s="91">
        <v>18.462078000000002</v>
      </c>
      <c r="P98" s="91">
        <v>18.523807999999999</v>
      </c>
      <c r="Q98" s="91">
        <v>18.645071000000002</v>
      </c>
      <c r="R98" s="91">
        <v>18.768215000000001</v>
      </c>
      <c r="S98" s="91">
        <v>18.904892</v>
      </c>
      <c r="T98" s="91">
        <v>19.050719999999998</v>
      </c>
      <c r="U98" s="91">
        <v>19.197783999999999</v>
      </c>
      <c r="V98" s="91">
        <v>19.362273999999999</v>
      </c>
      <c r="W98" s="91">
        <v>19.488441000000002</v>
      </c>
      <c r="X98" s="91">
        <v>19.623076999999999</v>
      </c>
      <c r="Y98" s="91">
        <v>19.784288</v>
      </c>
      <c r="Z98" s="91">
        <v>19.991340999999998</v>
      </c>
      <c r="AA98" s="91">
        <v>20.160412000000001</v>
      </c>
      <c r="AB98" s="91">
        <v>20.376484000000001</v>
      </c>
      <c r="AC98" s="91">
        <v>20.535409999999999</v>
      </c>
      <c r="AD98" s="91">
        <v>20.682497000000001</v>
      </c>
      <c r="AE98" s="91">
        <v>20.872105000000001</v>
      </c>
      <c r="AF98" s="91">
        <v>21.089759999999998</v>
      </c>
      <c r="AG98" s="91">
        <v>21.324089000000001</v>
      </c>
      <c r="AH98" s="92">
        <v>7.8810000000000009E-3</v>
      </c>
    </row>
    <row r="99" spans="1:34" ht="15" customHeight="1" x14ac:dyDescent="0.35">
      <c r="A99" s="10" t="s">
        <v>314</v>
      </c>
      <c r="B99" s="90" t="s">
        <v>249</v>
      </c>
      <c r="C99" s="91">
        <v>0</v>
      </c>
      <c r="D99" s="91">
        <v>0</v>
      </c>
      <c r="E99" s="91">
        <v>0</v>
      </c>
      <c r="F99" s="91">
        <v>0</v>
      </c>
      <c r="G99" s="91">
        <v>0</v>
      </c>
      <c r="H99" s="91">
        <v>0</v>
      </c>
      <c r="I99" s="91">
        <v>0</v>
      </c>
      <c r="J99" s="91">
        <v>0</v>
      </c>
      <c r="K99" s="91">
        <v>0</v>
      </c>
      <c r="L99" s="91">
        <v>0</v>
      </c>
      <c r="M99" s="91">
        <v>0</v>
      </c>
      <c r="N99" s="91">
        <v>0</v>
      </c>
      <c r="O99" s="91">
        <v>0</v>
      </c>
      <c r="P99" s="91">
        <v>0</v>
      </c>
      <c r="Q99" s="91">
        <v>0</v>
      </c>
      <c r="R99" s="91">
        <v>0</v>
      </c>
      <c r="S99" s="91">
        <v>0</v>
      </c>
      <c r="T99" s="91">
        <v>0</v>
      </c>
      <c r="U99" s="91">
        <v>0</v>
      </c>
      <c r="V99" s="91">
        <v>0</v>
      </c>
      <c r="W99" s="91">
        <v>0</v>
      </c>
      <c r="X99" s="91">
        <v>0</v>
      </c>
      <c r="Y99" s="91">
        <v>0</v>
      </c>
      <c r="Z99" s="91">
        <v>0</v>
      </c>
      <c r="AA99" s="91">
        <v>0</v>
      </c>
      <c r="AB99" s="91">
        <v>0</v>
      </c>
      <c r="AC99" s="91">
        <v>0</v>
      </c>
      <c r="AD99" s="91">
        <v>0</v>
      </c>
      <c r="AE99" s="91">
        <v>0</v>
      </c>
      <c r="AF99" s="91">
        <v>0</v>
      </c>
      <c r="AG99" s="91">
        <v>0</v>
      </c>
      <c r="AH99" s="92" t="s">
        <v>250</v>
      </c>
    </row>
    <row r="100" spans="1:34" ht="15" customHeight="1" x14ac:dyDescent="0.35">
      <c r="A100" s="10" t="s">
        <v>315</v>
      </c>
      <c r="B100" s="90" t="s">
        <v>252</v>
      </c>
      <c r="C100" s="91">
        <v>1.8647</v>
      </c>
      <c r="D100" s="91">
        <v>1.823809</v>
      </c>
      <c r="E100" s="91">
        <v>1.9220729999999999</v>
      </c>
      <c r="F100" s="91">
        <v>2.0607839999999999</v>
      </c>
      <c r="G100" s="91">
        <v>2.1502119999999998</v>
      </c>
      <c r="H100" s="91">
        <v>2.2464520000000001</v>
      </c>
      <c r="I100" s="91">
        <v>2.3186239999999998</v>
      </c>
      <c r="J100" s="91">
        <v>2.3670040000000001</v>
      </c>
      <c r="K100" s="91">
        <v>2.423727</v>
      </c>
      <c r="L100" s="91">
        <v>2.4730759999999998</v>
      </c>
      <c r="M100" s="91">
        <v>2.5132599999999998</v>
      </c>
      <c r="N100" s="91">
        <v>2.5578379999999998</v>
      </c>
      <c r="O100" s="91">
        <v>2.6138249999999998</v>
      </c>
      <c r="P100" s="91">
        <v>2.6505070000000002</v>
      </c>
      <c r="Q100" s="91">
        <v>2.6930969999999999</v>
      </c>
      <c r="R100" s="91">
        <v>2.733546</v>
      </c>
      <c r="S100" s="91">
        <v>2.7722920000000002</v>
      </c>
      <c r="T100" s="91">
        <v>2.8039550000000002</v>
      </c>
      <c r="U100" s="91">
        <v>2.8238020000000001</v>
      </c>
      <c r="V100" s="91">
        <v>2.8746580000000002</v>
      </c>
      <c r="W100" s="91">
        <v>2.9076759999999999</v>
      </c>
      <c r="X100" s="91">
        <v>2.92842</v>
      </c>
      <c r="Y100" s="91">
        <v>2.948664</v>
      </c>
      <c r="Z100" s="91">
        <v>2.985843</v>
      </c>
      <c r="AA100" s="91">
        <v>3.0241400000000001</v>
      </c>
      <c r="AB100" s="91">
        <v>3.045569</v>
      </c>
      <c r="AC100" s="91">
        <v>3.0486219999999999</v>
      </c>
      <c r="AD100" s="91">
        <v>3.0808580000000001</v>
      </c>
      <c r="AE100" s="91">
        <v>3.0845760000000002</v>
      </c>
      <c r="AF100" s="91">
        <v>3.081413</v>
      </c>
      <c r="AG100" s="91">
        <v>3.067399</v>
      </c>
      <c r="AH100" s="92">
        <v>1.6729000000000001E-2</v>
      </c>
    </row>
    <row r="101" spans="1:34" ht="14.5" customHeight="1" x14ac:dyDescent="0.35">
      <c r="A101" s="10" t="s">
        <v>316</v>
      </c>
      <c r="B101" s="90" t="s">
        <v>254</v>
      </c>
      <c r="C101" s="91">
        <v>0.35997099999999999</v>
      </c>
      <c r="D101" s="91">
        <v>0.49271999999999999</v>
      </c>
      <c r="E101" s="91">
        <v>0.48645500000000003</v>
      </c>
      <c r="F101" s="91">
        <v>0.49248599999999998</v>
      </c>
      <c r="G101" s="91">
        <v>0.55064999999999997</v>
      </c>
      <c r="H101" s="91">
        <v>0.63718900000000001</v>
      </c>
      <c r="I101" s="91">
        <v>0.703847</v>
      </c>
      <c r="J101" s="91">
        <v>0.73495699999999997</v>
      </c>
      <c r="K101" s="91">
        <v>0.767953</v>
      </c>
      <c r="L101" s="91">
        <v>0.828287</v>
      </c>
      <c r="M101" s="91">
        <v>0.89050700000000005</v>
      </c>
      <c r="N101" s="91">
        <v>0.92161700000000002</v>
      </c>
      <c r="O101" s="91">
        <v>0.95461300000000004</v>
      </c>
      <c r="P101" s="91">
        <v>0.98383699999999996</v>
      </c>
      <c r="Q101" s="91">
        <v>1.014947</v>
      </c>
      <c r="R101" s="91">
        <v>1.046057</v>
      </c>
      <c r="S101" s="91">
        <v>1.079053</v>
      </c>
      <c r="T101" s="91">
        <v>1.108277</v>
      </c>
      <c r="U101" s="91">
        <v>1.1393869999999999</v>
      </c>
      <c r="V101" s="91">
        <v>1.1704969999999999</v>
      </c>
      <c r="W101" s="91">
        <v>1.2034929999999999</v>
      </c>
      <c r="X101" s="91">
        <v>1.2171620000000001</v>
      </c>
      <c r="Y101" s="91">
        <v>1.2171620000000001</v>
      </c>
      <c r="Z101" s="91">
        <v>1.2171620000000001</v>
      </c>
      <c r="AA101" s="91">
        <v>1.2190479999999999</v>
      </c>
      <c r="AB101" s="91">
        <v>1.2171620000000001</v>
      </c>
      <c r="AC101" s="91">
        <v>1.2171620000000001</v>
      </c>
      <c r="AD101" s="91">
        <v>1.2171620000000001</v>
      </c>
      <c r="AE101" s="91">
        <v>1.2190479999999999</v>
      </c>
      <c r="AF101" s="91">
        <v>1.2171620000000001</v>
      </c>
      <c r="AG101" s="91">
        <v>1.2171620000000001</v>
      </c>
      <c r="AH101" s="92">
        <v>4.1444000000000002E-2</v>
      </c>
    </row>
    <row r="102" spans="1:34" ht="14.5" customHeight="1" x14ac:dyDescent="0.35">
      <c r="A102" s="10" t="s">
        <v>317</v>
      </c>
      <c r="B102" s="90" t="s">
        <v>289</v>
      </c>
      <c r="C102" s="91">
        <v>0.70625000000000004</v>
      </c>
      <c r="D102" s="91">
        <v>0.76514199999999999</v>
      </c>
      <c r="E102" s="91">
        <v>0.75534999999999997</v>
      </c>
      <c r="F102" s="91">
        <v>0.73163800000000001</v>
      </c>
      <c r="G102" s="91">
        <v>0.72320700000000004</v>
      </c>
      <c r="H102" s="91">
        <v>0.72460599999999997</v>
      </c>
      <c r="I102" s="91">
        <v>0.69105000000000005</v>
      </c>
      <c r="J102" s="91">
        <v>0.70114299999999996</v>
      </c>
      <c r="K102" s="91">
        <v>0.70106599999999997</v>
      </c>
      <c r="L102" s="91">
        <v>0.70103700000000002</v>
      </c>
      <c r="M102" s="91">
        <v>0.69345999999999997</v>
      </c>
      <c r="N102" s="91">
        <v>0.69447499999999995</v>
      </c>
      <c r="O102" s="91">
        <v>0.69711800000000002</v>
      </c>
      <c r="P102" s="91">
        <v>0.697967</v>
      </c>
      <c r="Q102" s="91">
        <v>0.69689400000000001</v>
      </c>
      <c r="R102" s="91">
        <v>0.70055699999999999</v>
      </c>
      <c r="S102" s="91">
        <v>0.70885299999999996</v>
      </c>
      <c r="T102" s="91">
        <v>0.71820200000000001</v>
      </c>
      <c r="U102" s="91">
        <v>0.72597800000000001</v>
      </c>
      <c r="V102" s="91">
        <v>0.73066299999999995</v>
      </c>
      <c r="W102" s="91">
        <v>0.73456100000000002</v>
      </c>
      <c r="X102" s="91">
        <v>0.73710699999999996</v>
      </c>
      <c r="Y102" s="91">
        <v>0.74127100000000001</v>
      </c>
      <c r="Z102" s="91">
        <v>0.74834999999999996</v>
      </c>
      <c r="AA102" s="91">
        <v>0.75938399999999995</v>
      </c>
      <c r="AB102" s="91">
        <v>0.76585899999999996</v>
      </c>
      <c r="AC102" s="91">
        <v>0.77389399999999997</v>
      </c>
      <c r="AD102" s="91">
        <v>0.78306399999999998</v>
      </c>
      <c r="AE102" s="91">
        <v>0.77831700000000004</v>
      </c>
      <c r="AF102" s="91">
        <v>0.77742100000000003</v>
      </c>
      <c r="AG102" s="91">
        <v>0.78483800000000004</v>
      </c>
      <c r="AH102" s="92">
        <v>3.5230000000000001E-3</v>
      </c>
    </row>
    <row r="103" spans="1:34" ht="15" customHeight="1" x14ac:dyDescent="0.35">
      <c r="A103" s="10" t="s">
        <v>318</v>
      </c>
      <c r="B103" s="90" t="s">
        <v>256</v>
      </c>
      <c r="C103" s="91">
        <v>19.780607</v>
      </c>
      <c r="D103" s="91">
        <v>19.741892</v>
      </c>
      <c r="E103" s="91">
        <v>20.206436</v>
      </c>
      <c r="F103" s="91">
        <v>20.700099999999999</v>
      </c>
      <c r="G103" s="91">
        <v>21.263517</v>
      </c>
      <c r="H103" s="91">
        <v>21.713646000000001</v>
      </c>
      <c r="I103" s="91">
        <v>22.033933999999999</v>
      </c>
      <c r="J103" s="91">
        <v>22.154816</v>
      </c>
      <c r="K103" s="91">
        <v>22.280429999999999</v>
      </c>
      <c r="L103" s="91">
        <v>22.434372</v>
      </c>
      <c r="M103" s="91">
        <v>22.500748000000002</v>
      </c>
      <c r="N103" s="91">
        <v>22.579985000000001</v>
      </c>
      <c r="O103" s="91">
        <v>22.727633999999998</v>
      </c>
      <c r="P103" s="91">
        <v>22.856119</v>
      </c>
      <c r="Q103" s="91">
        <v>23.050008999999999</v>
      </c>
      <c r="R103" s="91">
        <v>23.248373000000001</v>
      </c>
      <c r="S103" s="91">
        <v>23.465091999999999</v>
      </c>
      <c r="T103" s="91">
        <v>23.681153999999999</v>
      </c>
      <c r="U103" s="91">
        <v>23.886952999999998</v>
      </c>
      <c r="V103" s="91">
        <v>24.138093999999999</v>
      </c>
      <c r="W103" s="91">
        <v>24.334173</v>
      </c>
      <c r="X103" s="91">
        <v>24.505766000000001</v>
      </c>
      <c r="Y103" s="91">
        <v>24.691385</v>
      </c>
      <c r="Z103" s="91">
        <v>24.942698</v>
      </c>
      <c r="AA103" s="91">
        <v>25.162983000000001</v>
      </c>
      <c r="AB103" s="91">
        <v>25.405075</v>
      </c>
      <c r="AC103" s="91">
        <v>25.575088999999998</v>
      </c>
      <c r="AD103" s="91">
        <v>25.763582</v>
      </c>
      <c r="AE103" s="91">
        <v>25.954044</v>
      </c>
      <c r="AF103" s="91">
        <v>26.165755999999998</v>
      </c>
      <c r="AG103" s="91">
        <v>26.393488000000001</v>
      </c>
      <c r="AH103" s="92">
        <v>9.6600000000000002E-3</v>
      </c>
    </row>
    <row r="104" spans="1:34" ht="15" customHeight="1" x14ac:dyDescent="0.35">
      <c r="A104" s="10" t="s">
        <v>319</v>
      </c>
      <c r="B104" s="90" t="s">
        <v>258</v>
      </c>
      <c r="C104" s="91">
        <v>0.47265099999999999</v>
      </c>
      <c r="D104" s="91">
        <v>0.39639600000000003</v>
      </c>
      <c r="E104" s="91">
        <v>0.41394599999999998</v>
      </c>
      <c r="F104" s="91">
        <v>0.51743899999999998</v>
      </c>
      <c r="G104" s="91">
        <v>0.51773899999999995</v>
      </c>
      <c r="H104" s="91">
        <v>0.49193300000000001</v>
      </c>
      <c r="I104" s="91">
        <v>0.48026999999999997</v>
      </c>
      <c r="J104" s="91">
        <v>0.46727400000000002</v>
      </c>
      <c r="K104" s="91">
        <v>0.45186300000000001</v>
      </c>
      <c r="L104" s="91">
        <v>0.427703</v>
      </c>
      <c r="M104" s="91">
        <v>0.423593</v>
      </c>
      <c r="N104" s="91">
        <v>0.422153</v>
      </c>
      <c r="O104" s="91">
        <v>0.420514</v>
      </c>
      <c r="P104" s="91">
        <v>0.41140599999999999</v>
      </c>
      <c r="Q104" s="91">
        <v>0.41441</v>
      </c>
      <c r="R104" s="91">
        <v>0.42214400000000002</v>
      </c>
      <c r="S104" s="91">
        <v>0.42377199999999998</v>
      </c>
      <c r="T104" s="91">
        <v>0.42655799999999999</v>
      </c>
      <c r="U104" s="91">
        <v>0.434168</v>
      </c>
      <c r="V104" s="91">
        <v>0.44101000000000001</v>
      </c>
      <c r="W104" s="91">
        <v>0.43885999999999997</v>
      </c>
      <c r="X104" s="91">
        <v>0.44089</v>
      </c>
      <c r="Y104" s="91">
        <v>0.44837100000000002</v>
      </c>
      <c r="Z104" s="91">
        <v>0.46150400000000003</v>
      </c>
      <c r="AA104" s="91">
        <v>0.46265800000000001</v>
      </c>
      <c r="AB104" s="91">
        <v>0.46829199999999999</v>
      </c>
      <c r="AC104" s="91">
        <v>0.46929399999999999</v>
      </c>
      <c r="AD104" s="91">
        <v>0.46750900000000001</v>
      </c>
      <c r="AE104" s="91">
        <v>0.47222599999999998</v>
      </c>
      <c r="AF104" s="91">
        <v>0.476298</v>
      </c>
      <c r="AG104" s="91">
        <v>0.48725200000000002</v>
      </c>
      <c r="AH104" s="92">
        <v>1.0150000000000001E-3</v>
      </c>
    </row>
    <row r="105" spans="1:34" ht="15" customHeight="1" x14ac:dyDescent="0.35">
      <c r="A105" s="10" t="s">
        <v>320</v>
      </c>
      <c r="B105" s="90" t="s">
        <v>321</v>
      </c>
      <c r="C105" s="91">
        <v>0.50229500000000005</v>
      </c>
      <c r="D105" s="91">
        <v>0.48929600000000001</v>
      </c>
      <c r="E105" s="91">
        <v>0.474547</v>
      </c>
      <c r="F105" s="91">
        <v>0.47893200000000002</v>
      </c>
      <c r="G105" s="91">
        <v>0.483547</v>
      </c>
      <c r="H105" s="91">
        <v>0.482798</v>
      </c>
      <c r="I105" s="91">
        <v>0.47991400000000001</v>
      </c>
      <c r="J105" s="91">
        <v>0.47603899999999999</v>
      </c>
      <c r="K105" s="91">
        <v>0.47253200000000001</v>
      </c>
      <c r="L105" s="91">
        <v>0.46685700000000002</v>
      </c>
      <c r="M105" s="91">
        <v>0.462642</v>
      </c>
      <c r="N105" s="91">
        <v>0.45878600000000003</v>
      </c>
      <c r="O105" s="91">
        <v>0.45525300000000002</v>
      </c>
      <c r="P105" s="91">
        <v>0.44986100000000001</v>
      </c>
      <c r="Q105" s="91">
        <v>0.44470999999999999</v>
      </c>
      <c r="R105" s="91">
        <v>0.44577800000000001</v>
      </c>
      <c r="S105" s="91">
        <v>0.44642100000000001</v>
      </c>
      <c r="T105" s="91">
        <v>0.44713599999999998</v>
      </c>
      <c r="U105" s="91">
        <v>0.44808199999999998</v>
      </c>
      <c r="V105" s="91">
        <v>0.449322</v>
      </c>
      <c r="W105" s="91">
        <v>0.44998700000000003</v>
      </c>
      <c r="X105" s="91">
        <v>0.45451599999999998</v>
      </c>
      <c r="Y105" s="91">
        <v>0.46375300000000003</v>
      </c>
      <c r="Z105" s="91">
        <v>0.473887</v>
      </c>
      <c r="AA105" s="91">
        <v>0.48809000000000002</v>
      </c>
      <c r="AB105" s="91">
        <v>0.49031400000000003</v>
      </c>
      <c r="AC105" s="91">
        <v>0.49166599999999999</v>
      </c>
      <c r="AD105" s="91">
        <v>0.49280600000000002</v>
      </c>
      <c r="AE105" s="91">
        <v>0.49432999999999999</v>
      </c>
      <c r="AF105" s="91">
        <v>0.49632399999999999</v>
      </c>
      <c r="AG105" s="91">
        <v>0.499058</v>
      </c>
      <c r="AH105" s="92">
        <v>-2.1499999999999999E-4</v>
      </c>
    </row>
    <row r="106" spans="1:34" ht="15" customHeight="1" x14ac:dyDescent="0.35">
      <c r="A106" s="10" t="s">
        <v>322</v>
      </c>
      <c r="B106" s="90" t="s">
        <v>262</v>
      </c>
      <c r="C106" s="91">
        <v>0</v>
      </c>
      <c r="D106" s="91">
        <v>0</v>
      </c>
      <c r="E106" s="91">
        <v>0</v>
      </c>
      <c r="F106" s="91">
        <v>0</v>
      </c>
      <c r="G106" s="91">
        <v>0</v>
      </c>
      <c r="H106" s="91">
        <v>0</v>
      </c>
      <c r="I106" s="91">
        <v>0</v>
      </c>
      <c r="J106" s="91">
        <v>0</v>
      </c>
      <c r="K106" s="91">
        <v>0</v>
      </c>
      <c r="L106" s="91">
        <v>0</v>
      </c>
      <c r="M106" s="91">
        <v>0</v>
      </c>
      <c r="N106" s="91">
        <v>0</v>
      </c>
      <c r="O106" s="91">
        <v>0</v>
      </c>
      <c r="P106" s="91">
        <v>0</v>
      </c>
      <c r="Q106" s="91">
        <v>0</v>
      </c>
      <c r="R106" s="91">
        <v>0</v>
      </c>
      <c r="S106" s="91">
        <v>0</v>
      </c>
      <c r="T106" s="91">
        <v>0</v>
      </c>
      <c r="U106" s="91">
        <v>0</v>
      </c>
      <c r="V106" s="91">
        <v>0</v>
      </c>
      <c r="W106" s="91">
        <v>0</v>
      </c>
      <c r="X106" s="91">
        <v>0</v>
      </c>
      <c r="Y106" s="91">
        <v>0</v>
      </c>
      <c r="Z106" s="91">
        <v>0</v>
      </c>
      <c r="AA106" s="91">
        <v>0</v>
      </c>
      <c r="AB106" s="91">
        <v>0</v>
      </c>
      <c r="AC106" s="91">
        <v>0</v>
      </c>
      <c r="AD106" s="91">
        <v>0</v>
      </c>
      <c r="AE106" s="91">
        <v>0</v>
      </c>
      <c r="AF106" s="91">
        <v>0</v>
      </c>
      <c r="AG106" s="91">
        <v>0</v>
      </c>
      <c r="AH106" s="92" t="s">
        <v>250</v>
      </c>
    </row>
    <row r="107" spans="1:34" ht="15" customHeight="1" x14ac:dyDescent="0.35">
      <c r="A107" s="10" t="s">
        <v>323</v>
      </c>
      <c r="B107" s="90" t="s">
        <v>264</v>
      </c>
      <c r="C107" s="91">
        <v>-2.4546999999999999E-2</v>
      </c>
      <c r="D107" s="91">
        <v>-2.4849E-2</v>
      </c>
      <c r="E107" s="91">
        <v>-2.5839999999999998E-2</v>
      </c>
      <c r="F107" s="91">
        <v>-3.1286000000000001E-2</v>
      </c>
      <c r="G107" s="91">
        <v>-2.4167000000000001E-2</v>
      </c>
      <c r="H107" s="91">
        <v>-2.3224000000000002E-2</v>
      </c>
      <c r="I107" s="91">
        <v>-2.3442999999999999E-2</v>
      </c>
      <c r="J107" s="91">
        <v>-2.3285E-2</v>
      </c>
      <c r="K107" s="91">
        <v>-2.3178000000000001E-2</v>
      </c>
      <c r="L107" s="91">
        <v>-2.3060000000000001E-2</v>
      </c>
      <c r="M107" s="91">
        <v>-2.2817E-2</v>
      </c>
      <c r="N107" s="91">
        <v>-2.2589999999999999E-2</v>
      </c>
      <c r="O107" s="91">
        <v>-2.2408999999999998E-2</v>
      </c>
      <c r="P107" s="91">
        <v>-2.2429000000000001E-2</v>
      </c>
      <c r="Q107" s="91">
        <v>-2.2270000000000002E-2</v>
      </c>
      <c r="R107" s="91">
        <v>-2.1852E-2</v>
      </c>
      <c r="S107" s="91">
        <v>-2.1801000000000001E-2</v>
      </c>
      <c r="T107" s="91">
        <v>-2.1576000000000001E-2</v>
      </c>
      <c r="U107" s="91">
        <v>-2.1180000000000001E-2</v>
      </c>
      <c r="V107" s="91">
        <v>-2.0808E-2</v>
      </c>
      <c r="W107" s="91">
        <v>-2.0900999999999999E-2</v>
      </c>
      <c r="X107" s="91">
        <v>-2.0586E-2</v>
      </c>
      <c r="Y107" s="91">
        <v>-2.0136999999999999E-2</v>
      </c>
      <c r="Z107" s="91">
        <v>-1.9411999999999999E-2</v>
      </c>
      <c r="AA107" s="91">
        <v>-1.9386E-2</v>
      </c>
      <c r="AB107" s="91">
        <v>-1.8865E-2</v>
      </c>
      <c r="AC107" s="91">
        <v>-1.8814000000000001E-2</v>
      </c>
      <c r="AD107" s="91">
        <v>-1.8742000000000002E-2</v>
      </c>
      <c r="AE107" s="91">
        <v>-1.8343999999999999E-2</v>
      </c>
      <c r="AF107" s="91">
        <v>-1.8082999999999998E-2</v>
      </c>
      <c r="AG107" s="91">
        <v>-1.7332E-2</v>
      </c>
      <c r="AH107" s="92">
        <v>-1.1535E-2</v>
      </c>
    </row>
    <row r="108" spans="1:34" ht="15" customHeight="1" x14ac:dyDescent="0.35">
      <c r="A108" s="10" t="s">
        <v>324</v>
      </c>
      <c r="B108" s="90" t="s">
        <v>266</v>
      </c>
      <c r="C108" s="91">
        <v>0.95039899999999999</v>
      </c>
      <c r="D108" s="91">
        <v>0.86084300000000002</v>
      </c>
      <c r="E108" s="91">
        <v>0.862653</v>
      </c>
      <c r="F108" s="91">
        <v>0.96508499999999997</v>
      </c>
      <c r="G108" s="91">
        <v>0.97711800000000004</v>
      </c>
      <c r="H108" s="91">
        <v>0.95150699999999999</v>
      </c>
      <c r="I108" s="91">
        <v>0.93674100000000005</v>
      </c>
      <c r="J108" s="91">
        <v>0.92002899999999999</v>
      </c>
      <c r="K108" s="91">
        <v>0.90121700000000005</v>
      </c>
      <c r="L108" s="91">
        <v>0.87150000000000005</v>
      </c>
      <c r="M108" s="91">
        <v>0.86341800000000002</v>
      </c>
      <c r="N108" s="91">
        <v>0.85834900000000003</v>
      </c>
      <c r="O108" s="91">
        <v>0.85335799999999995</v>
      </c>
      <c r="P108" s="91">
        <v>0.83883799999999997</v>
      </c>
      <c r="Q108" s="91">
        <v>0.83684999999999998</v>
      </c>
      <c r="R108" s="91">
        <v>0.84606999999999999</v>
      </c>
      <c r="S108" s="91">
        <v>0.84839200000000003</v>
      </c>
      <c r="T108" s="91">
        <v>0.85211800000000004</v>
      </c>
      <c r="U108" s="91">
        <v>0.86107</v>
      </c>
      <c r="V108" s="91">
        <v>0.86952399999999996</v>
      </c>
      <c r="W108" s="91">
        <v>0.86794499999999997</v>
      </c>
      <c r="X108" s="91">
        <v>0.87482099999999996</v>
      </c>
      <c r="Y108" s="91">
        <v>0.89198699999999997</v>
      </c>
      <c r="Z108" s="91">
        <v>0.91597899999999999</v>
      </c>
      <c r="AA108" s="91">
        <v>0.93136200000000002</v>
      </c>
      <c r="AB108" s="91">
        <v>0.93974100000000005</v>
      </c>
      <c r="AC108" s="91">
        <v>0.94214600000000004</v>
      </c>
      <c r="AD108" s="91">
        <v>0.94157299999999999</v>
      </c>
      <c r="AE108" s="91">
        <v>0.94821100000000003</v>
      </c>
      <c r="AF108" s="91">
        <v>0.95453900000000003</v>
      </c>
      <c r="AG108" s="91">
        <v>0.96897900000000003</v>
      </c>
      <c r="AH108" s="92">
        <v>6.4599999999999998E-4</v>
      </c>
    </row>
    <row r="109" spans="1:34" ht="15" customHeight="1" x14ac:dyDescent="0.35">
      <c r="A109" s="10" t="s">
        <v>325</v>
      </c>
      <c r="B109" s="90" t="s">
        <v>268</v>
      </c>
      <c r="C109" s="91">
        <v>0.90456499999999995</v>
      </c>
      <c r="D109" s="91">
        <v>0.88106899999999999</v>
      </c>
      <c r="E109" s="91">
        <v>0.87139900000000003</v>
      </c>
      <c r="F109" s="91">
        <v>0.87804800000000005</v>
      </c>
      <c r="G109" s="91">
        <v>0.88669200000000004</v>
      </c>
      <c r="H109" s="91">
        <v>0.89332500000000004</v>
      </c>
      <c r="I109" s="91">
        <v>0.89871199999999996</v>
      </c>
      <c r="J109" s="91">
        <v>0.90263300000000002</v>
      </c>
      <c r="K109" s="91">
        <v>0.906362</v>
      </c>
      <c r="L109" s="91">
        <v>0.90952699999999997</v>
      </c>
      <c r="M109" s="91">
        <v>0.91970200000000002</v>
      </c>
      <c r="N109" s="91">
        <v>0.92291199999999995</v>
      </c>
      <c r="O109" s="91">
        <v>0.927172</v>
      </c>
      <c r="P109" s="91">
        <v>0.93237899999999996</v>
      </c>
      <c r="Q109" s="91">
        <v>0.93720099999999995</v>
      </c>
      <c r="R109" s="91">
        <v>0.94174999999999998</v>
      </c>
      <c r="S109" s="91">
        <v>0.94989199999999996</v>
      </c>
      <c r="T109" s="91">
        <v>0.95608300000000002</v>
      </c>
      <c r="U109" s="91">
        <v>0.962673</v>
      </c>
      <c r="V109" s="91">
        <v>0.97009400000000001</v>
      </c>
      <c r="W109" s="91">
        <v>0.97864300000000004</v>
      </c>
      <c r="X109" s="91">
        <v>0.98686099999999999</v>
      </c>
      <c r="Y109" s="91">
        <v>0.99639800000000001</v>
      </c>
      <c r="Z109" s="91">
        <v>1.006248</v>
      </c>
      <c r="AA109" s="91">
        <v>1.0239480000000001</v>
      </c>
      <c r="AB109" s="91">
        <v>1.0331630000000001</v>
      </c>
      <c r="AC109" s="91">
        <v>1.0426660000000001</v>
      </c>
      <c r="AD109" s="91">
        <v>1.0524150000000001</v>
      </c>
      <c r="AE109" s="91">
        <v>1.062656</v>
      </c>
      <c r="AF109" s="91">
        <v>1.073288</v>
      </c>
      <c r="AG109" s="91">
        <v>1.084192</v>
      </c>
      <c r="AH109" s="92">
        <v>6.0559999999999998E-3</v>
      </c>
    </row>
    <row r="110" spans="1:34" ht="15" customHeight="1" x14ac:dyDescent="0.35">
      <c r="A110" s="10" t="s">
        <v>326</v>
      </c>
      <c r="B110" s="90" t="s">
        <v>327</v>
      </c>
      <c r="C110" s="91">
        <v>2.1189019999999998</v>
      </c>
      <c r="D110" s="91">
        <v>2.1472229999999999</v>
      </c>
      <c r="E110" s="91">
        <v>2.133114</v>
      </c>
      <c r="F110" s="91">
        <v>2.1508470000000002</v>
      </c>
      <c r="G110" s="91">
        <v>2.1809099999999999</v>
      </c>
      <c r="H110" s="91">
        <v>2.197689</v>
      </c>
      <c r="I110" s="91">
        <v>2.2077110000000002</v>
      </c>
      <c r="J110" s="91">
        <v>2.2112750000000001</v>
      </c>
      <c r="K110" s="91">
        <v>2.213603</v>
      </c>
      <c r="L110" s="91">
        <v>2.211913</v>
      </c>
      <c r="M110" s="91">
        <v>2.213069</v>
      </c>
      <c r="N110" s="91">
        <v>2.2153079999999998</v>
      </c>
      <c r="O110" s="91">
        <v>2.220116</v>
      </c>
      <c r="P110" s="91">
        <v>2.2151369999999999</v>
      </c>
      <c r="Q110" s="91">
        <v>2.2099169999999999</v>
      </c>
      <c r="R110" s="91">
        <v>2.216151</v>
      </c>
      <c r="S110" s="91">
        <v>2.2212649999999998</v>
      </c>
      <c r="T110" s="91">
        <v>2.2283040000000001</v>
      </c>
      <c r="U110" s="91">
        <v>2.2405659999999998</v>
      </c>
      <c r="V110" s="91">
        <v>2.2528890000000001</v>
      </c>
      <c r="W110" s="91">
        <v>2.266079</v>
      </c>
      <c r="X110" s="91">
        <v>2.2838400000000001</v>
      </c>
      <c r="Y110" s="91">
        <v>2.3001399999999999</v>
      </c>
      <c r="Z110" s="91">
        <v>2.3204370000000001</v>
      </c>
      <c r="AA110" s="91">
        <v>2.3389319999999998</v>
      </c>
      <c r="AB110" s="91">
        <v>2.3653569999999999</v>
      </c>
      <c r="AC110" s="91">
        <v>2.389103</v>
      </c>
      <c r="AD110" s="91">
        <v>2.4122710000000001</v>
      </c>
      <c r="AE110" s="91">
        <v>2.4341149999999998</v>
      </c>
      <c r="AF110" s="91">
        <v>2.4574829999999999</v>
      </c>
      <c r="AG110" s="91">
        <v>2.4834839999999998</v>
      </c>
      <c r="AH110" s="92">
        <v>5.306E-3</v>
      </c>
    </row>
    <row r="111" spans="1:34" ht="15" customHeight="1" x14ac:dyDescent="0.35">
      <c r="A111" s="10" t="s">
        <v>328</v>
      </c>
      <c r="B111" s="90" t="s">
        <v>293</v>
      </c>
      <c r="C111" s="91">
        <v>3.8200000000000002E-4</v>
      </c>
      <c r="D111" s="91">
        <v>4.8099999999999998E-4</v>
      </c>
      <c r="E111" s="91">
        <v>5.8200000000000005E-4</v>
      </c>
      <c r="F111" s="91">
        <v>6.8400000000000004E-4</v>
      </c>
      <c r="G111" s="91">
        <v>7.8799999999999996E-4</v>
      </c>
      <c r="H111" s="91">
        <v>8.9300000000000002E-4</v>
      </c>
      <c r="I111" s="91">
        <v>9.8999999999999999E-4</v>
      </c>
      <c r="J111" s="91">
        <v>1.0820000000000001E-3</v>
      </c>
      <c r="K111" s="91">
        <v>1.175E-3</v>
      </c>
      <c r="L111" s="91">
        <v>1.268E-3</v>
      </c>
      <c r="M111" s="91">
        <v>1.364E-3</v>
      </c>
      <c r="N111" s="91">
        <v>1.4599999999999999E-3</v>
      </c>
      <c r="O111" s="91">
        <v>1.5560000000000001E-3</v>
      </c>
      <c r="P111" s="91">
        <v>1.653E-3</v>
      </c>
      <c r="Q111" s="91">
        <v>1.7539999999999999E-3</v>
      </c>
      <c r="R111" s="91">
        <v>1.8649999999999999E-3</v>
      </c>
      <c r="S111" s="91">
        <v>1.9789999999999999E-3</v>
      </c>
      <c r="T111" s="91">
        <v>2.0969999999999999E-3</v>
      </c>
      <c r="U111" s="91">
        <v>2.2239999999999998E-3</v>
      </c>
      <c r="V111" s="91">
        <v>2.3579999999999999E-3</v>
      </c>
      <c r="W111" s="91">
        <v>2.4979999999999998E-3</v>
      </c>
      <c r="X111" s="91">
        <v>2.6440000000000001E-3</v>
      </c>
      <c r="Y111" s="91">
        <v>2.7980000000000001E-3</v>
      </c>
      <c r="Z111" s="91">
        <v>2.9819999999999998E-3</v>
      </c>
      <c r="AA111" s="91">
        <v>3.1410000000000001E-3</v>
      </c>
      <c r="AB111" s="91">
        <v>3.307E-3</v>
      </c>
      <c r="AC111" s="91">
        <v>3.473E-3</v>
      </c>
      <c r="AD111" s="91">
        <v>3.643E-3</v>
      </c>
      <c r="AE111" s="91">
        <v>3.8249999999999998E-3</v>
      </c>
      <c r="AF111" s="91">
        <v>4.0159999999999996E-3</v>
      </c>
      <c r="AG111" s="91">
        <v>4.2180000000000004E-3</v>
      </c>
      <c r="AH111" s="92">
        <v>8.3379999999999996E-2</v>
      </c>
    </row>
    <row r="112" spans="1:34" ht="15" customHeight="1" x14ac:dyDescent="0.35">
      <c r="A112" s="10" t="s">
        <v>329</v>
      </c>
      <c r="B112" s="110" t="s">
        <v>209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3">
      <c r="A113" s="10" t="s">
        <v>330</v>
      </c>
      <c r="B113" s="15" t="s">
        <v>211</v>
      </c>
      <c r="C113" s="16">
        <v>69.640465000000006</v>
      </c>
      <c r="D113" s="16">
        <v>71.785522</v>
      </c>
      <c r="E113" s="16">
        <v>73.173096000000001</v>
      </c>
      <c r="F113" s="16">
        <v>74.421104</v>
      </c>
      <c r="G113" s="16">
        <v>75.538939999999997</v>
      </c>
      <c r="H113" s="16">
        <v>76.478012000000007</v>
      </c>
      <c r="I113" s="16">
        <v>76.989326000000005</v>
      </c>
      <c r="J113" s="16">
        <v>77.151520000000005</v>
      </c>
      <c r="K113" s="16">
        <v>77.362815999999995</v>
      </c>
      <c r="L113" s="16">
        <v>77.516266000000002</v>
      </c>
      <c r="M113" s="16">
        <v>77.656891000000002</v>
      </c>
      <c r="N113" s="16">
        <v>77.810867000000002</v>
      </c>
      <c r="O113" s="16">
        <v>78.053122999999999</v>
      </c>
      <c r="P113" s="16">
        <v>78.263526999999996</v>
      </c>
      <c r="Q113" s="16">
        <v>78.660483999999997</v>
      </c>
      <c r="R113" s="16">
        <v>79.173096000000001</v>
      </c>
      <c r="S113" s="16">
        <v>79.662047999999999</v>
      </c>
      <c r="T113" s="16">
        <v>80.159820999999994</v>
      </c>
      <c r="U113" s="16">
        <v>80.665053999999998</v>
      </c>
      <c r="V113" s="16">
        <v>81.233153999999999</v>
      </c>
      <c r="W113" s="16">
        <v>81.703429999999997</v>
      </c>
      <c r="X113" s="16">
        <v>82.237869000000003</v>
      </c>
      <c r="Y113" s="16">
        <v>82.789032000000006</v>
      </c>
      <c r="Z113" s="16">
        <v>83.503510000000006</v>
      </c>
      <c r="AA113" s="16">
        <v>84.137337000000002</v>
      </c>
      <c r="AB113" s="16">
        <v>84.846107000000003</v>
      </c>
      <c r="AC113" s="16">
        <v>85.389565000000005</v>
      </c>
      <c r="AD113" s="16">
        <v>85.935951000000003</v>
      </c>
      <c r="AE113" s="16">
        <v>86.515663000000004</v>
      </c>
      <c r="AF113" s="16">
        <v>87.182715999999999</v>
      </c>
      <c r="AG113" s="16">
        <v>87.906036</v>
      </c>
      <c r="AH113" s="17">
        <v>7.7939999999999997E-3</v>
      </c>
    </row>
    <row r="114" spans="1:34" ht="15" customHeight="1" x14ac:dyDescent="0.35">
      <c r="A114" s="10" t="s">
        <v>331</v>
      </c>
      <c r="B114" s="90" t="s">
        <v>213</v>
      </c>
      <c r="C114" s="91">
        <v>23.295877000000001</v>
      </c>
      <c r="D114" s="91">
        <v>23.491917000000001</v>
      </c>
      <c r="E114" s="91">
        <v>23.766804</v>
      </c>
      <c r="F114" s="91">
        <v>23.437377999999999</v>
      </c>
      <c r="G114" s="91">
        <v>23.175982999999999</v>
      </c>
      <c r="H114" s="91">
        <v>22.722526999999999</v>
      </c>
      <c r="I114" s="91">
        <v>22.053035999999999</v>
      </c>
      <c r="J114" s="91">
        <v>21.574818</v>
      </c>
      <c r="K114" s="91">
        <v>21.372927000000001</v>
      </c>
      <c r="L114" s="91">
        <v>21.223742999999999</v>
      </c>
      <c r="M114" s="91">
        <v>21.262022000000002</v>
      </c>
      <c r="N114" s="91">
        <v>21.240932000000001</v>
      </c>
      <c r="O114" s="91">
        <v>21.204393</v>
      </c>
      <c r="P114" s="91">
        <v>21.207854999999999</v>
      </c>
      <c r="Q114" s="91">
        <v>21.215713999999998</v>
      </c>
      <c r="R114" s="91">
        <v>21.288204</v>
      </c>
      <c r="S114" s="91">
        <v>21.357676999999999</v>
      </c>
      <c r="T114" s="91">
        <v>21.399211999999999</v>
      </c>
      <c r="U114" s="91">
        <v>21.455546999999999</v>
      </c>
      <c r="V114" s="91">
        <v>21.561015999999999</v>
      </c>
      <c r="W114" s="91">
        <v>21.670334</v>
      </c>
      <c r="X114" s="91">
        <v>21.796291</v>
      </c>
      <c r="Y114" s="91">
        <v>21.935752999999998</v>
      </c>
      <c r="Z114" s="91">
        <v>22.037868</v>
      </c>
      <c r="AA114" s="91">
        <v>22.038395000000001</v>
      </c>
      <c r="AB114" s="91">
        <v>22.165095999999998</v>
      </c>
      <c r="AC114" s="91">
        <v>22.283289</v>
      </c>
      <c r="AD114" s="91">
        <v>22.395451000000001</v>
      </c>
      <c r="AE114" s="91">
        <v>22.506917999999999</v>
      </c>
      <c r="AF114" s="91">
        <v>22.692066000000001</v>
      </c>
      <c r="AG114" s="91">
        <v>22.883768</v>
      </c>
      <c r="AH114" s="92">
        <v>-5.9500000000000004E-4</v>
      </c>
    </row>
    <row r="115" spans="1:34" ht="15" customHeight="1" x14ac:dyDescent="0.3">
      <c r="A115" s="10" t="s">
        <v>332</v>
      </c>
      <c r="B115" s="15" t="s">
        <v>215</v>
      </c>
      <c r="C115" s="16">
        <v>92.936340000000001</v>
      </c>
      <c r="D115" s="16">
        <v>95.277434999999997</v>
      </c>
      <c r="E115" s="16">
        <v>96.939896000000005</v>
      </c>
      <c r="F115" s="16">
        <v>97.858481999999995</v>
      </c>
      <c r="G115" s="16">
        <v>98.714920000000006</v>
      </c>
      <c r="H115" s="16">
        <v>99.200539000000006</v>
      </c>
      <c r="I115" s="16">
        <v>99.042357999999993</v>
      </c>
      <c r="J115" s="16">
        <v>98.726333999999994</v>
      </c>
      <c r="K115" s="16">
        <v>98.735741000000004</v>
      </c>
      <c r="L115" s="16">
        <v>98.740004999999996</v>
      </c>
      <c r="M115" s="16">
        <v>98.918914999999998</v>
      </c>
      <c r="N115" s="16">
        <v>99.051804000000004</v>
      </c>
      <c r="O115" s="16">
        <v>99.257514999999998</v>
      </c>
      <c r="P115" s="16">
        <v>99.471382000000006</v>
      </c>
      <c r="Q115" s="16">
        <v>99.876198000000002</v>
      </c>
      <c r="R115" s="16">
        <v>100.461304</v>
      </c>
      <c r="S115" s="16">
        <v>101.01973</v>
      </c>
      <c r="T115" s="16">
        <v>101.55903600000001</v>
      </c>
      <c r="U115" s="16">
        <v>102.120605</v>
      </c>
      <c r="V115" s="16">
        <v>102.794174</v>
      </c>
      <c r="W115" s="16">
        <v>103.37376399999999</v>
      </c>
      <c r="X115" s="16">
        <v>104.034164</v>
      </c>
      <c r="Y115" s="16">
        <v>104.724785</v>
      </c>
      <c r="Z115" s="16">
        <v>105.541382</v>
      </c>
      <c r="AA115" s="16">
        <v>106.175735</v>
      </c>
      <c r="AB115" s="16">
        <v>107.0112</v>
      </c>
      <c r="AC115" s="16">
        <v>107.67285200000001</v>
      </c>
      <c r="AD115" s="16">
        <v>108.331406</v>
      </c>
      <c r="AE115" s="16">
        <v>109.022583</v>
      </c>
      <c r="AF115" s="16">
        <v>109.874786</v>
      </c>
      <c r="AG115" s="16">
        <v>110.78980300000001</v>
      </c>
      <c r="AH115" s="17">
        <v>5.875E-3</v>
      </c>
    </row>
    <row r="118" spans="1:34" ht="15" customHeight="1" x14ac:dyDescent="0.3">
      <c r="B118" s="15" t="s">
        <v>333</v>
      </c>
    </row>
    <row r="119" spans="1:34" ht="15" customHeight="1" x14ac:dyDescent="0.35">
      <c r="A119" s="10" t="s">
        <v>334</v>
      </c>
      <c r="B119" s="90" t="s">
        <v>223</v>
      </c>
      <c r="C119" s="91">
        <v>7.3102E-2</v>
      </c>
      <c r="D119" s="91">
        <v>7.9769999999999994E-2</v>
      </c>
      <c r="E119" s="91">
        <v>7.9530000000000003E-2</v>
      </c>
      <c r="F119" s="91">
        <v>7.1656999999999998E-2</v>
      </c>
      <c r="G119" s="91">
        <v>6.5690999999999999E-2</v>
      </c>
      <c r="H119" s="91">
        <v>5.8219E-2</v>
      </c>
      <c r="I119" s="91">
        <v>5.4599000000000002E-2</v>
      </c>
      <c r="J119" s="91">
        <v>5.0432999999999999E-2</v>
      </c>
      <c r="K119" s="91">
        <v>4.7692999999999999E-2</v>
      </c>
      <c r="L119" s="91">
        <v>4.6699999999999998E-2</v>
      </c>
      <c r="M119" s="91">
        <v>4.5772E-2</v>
      </c>
      <c r="N119" s="91">
        <v>4.3153999999999998E-2</v>
      </c>
      <c r="O119" s="91">
        <v>4.2395000000000002E-2</v>
      </c>
      <c r="P119" s="91">
        <v>4.2131000000000002E-2</v>
      </c>
      <c r="Q119" s="91">
        <v>4.1610000000000001E-2</v>
      </c>
      <c r="R119" s="91">
        <v>4.1036999999999997E-2</v>
      </c>
      <c r="S119" s="91">
        <v>4.0674000000000002E-2</v>
      </c>
      <c r="T119" s="91">
        <v>3.9730000000000001E-2</v>
      </c>
      <c r="U119" s="91">
        <v>3.7376E-2</v>
      </c>
      <c r="V119" s="91">
        <v>3.7118999999999999E-2</v>
      </c>
      <c r="W119" s="91">
        <v>3.6837000000000002E-2</v>
      </c>
      <c r="X119" s="91">
        <v>3.6212000000000001E-2</v>
      </c>
      <c r="Y119" s="91">
        <v>3.5482E-2</v>
      </c>
      <c r="Z119" s="91">
        <v>3.4756000000000002E-2</v>
      </c>
      <c r="AA119" s="91">
        <v>3.4136E-2</v>
      </c>
      <c r="AB119" s="91">
        <v>3.2925999999999997E-2</v>
      </c>
      <c r="AC119" s="91">
        <v>3.2698999999999999E-2</v>
      </c>
      <c r="AD119" s="91">
        <v>3.2534E-2</v>
      </c>
      <c r="AE119" s="91">
        <v>3.2214E-2</v>
      </c>
      <c r="AF119" s="91">
        <v>3.2057000000000002E-2</v>
      </c>
      <c r="AG119" s="91">
        <v>3.2294999999999997E-2</v>
      </c>
      <c r="AH119" s="92">
        <v>-2.6865E-2</v>
      </c>
    </row>
    <row r="120" spans="1:34" ht="15" customHeight="1" x14ac:dyDescent="0.35">
      <c r="A120" s="10" t="s">
        <v>335</v>
      </c>
      <c r="B120" s="90" t="s">
        <v>225</v>
      </c>
      <c r="C120" s="91">
        <v>8.0354999999999996E-2</v>
      </c>
      <c r="D120" s="91">
        <v>3.8211000000000002E-2</v>
      </c>
      <c r="E120" s="91">
        <v>3.8117999999999999E-2</v>
      </c>
      <c r="F120" s="91">
        <v>3.5728999999999997E-2</v>
      </c>
      <c r="G120" s="91">
        <v>3.5060000000000001E-2</v>
      </c>
      <c r="H120" s="91">
        <v>3.4752999999999999E-2</v>
      </c>
      <c r="I120" s="91">
        <v>3.4190999999999999E-2</v>
      </c>
      <c r="J120" s="91">
        <v>3.3614999999999999E-2</v>
      </c>
      <c r="K120" s="91">
        <v>3.3083000000000001E-2</v>
      </c>
      <c r="L120" s="91">
        <v>3.2552999999999999E-2</v>
      </c>
      <c r="M120" s="91">
        <v>3.1946000000000002E-2</v>
      </c>
      <c r="N120" s="91">
        <v>3.1636999999999998E-2</v>
      </c>
      <c r="O120" s="91">
        <v>3.1387999999999999E-2</v>
      </c>
      <c r="P120" s="91">
        <v>3.1150000000000001E-2</v>
      </c>
      <c r="Q120" s="91">
        <v>3.0949000000000001E-2</v>
      </c>
      <c r="R120" s="91">
        <v>3.0776000000000001E-2</v>
      </c>
      <c r="S120" s="91">
        <v>3.0176000000000001E-2</v>
      </c>
      <c r="T120" s="91">
        <v>2.9567E-2</v>
      </c>
      <c r="U120" s="91">
        <v>2.8954000000000001E-2</v>
      </c>
      <c r="V120" s="91">
        <v>2.8289999999999999E-2</v>
      </c>
      <c r="W120" s="91">
        <v>2.7660000000000001E-2</v>
      </c>
      <c r="X120" s="91">
        <v>2.5690999999999999E-2</v>
      </c>
      <c r="Y120" s="91">
        <v>2.3678999999999999E-2</v>
      </c>
      <c r="Z120" s="91">
        <v>2.1637E-2</v>
      </c>
      <c r="AA120" s="91">
        <v>1.9539000000000001E-2</v>
      </c>
      <c r="AB120" s="91">
        <v>1.7403999999999999E-2</v>
      </c>
      <c r="AC120" s="91">
        <v>1.7495E-2</v>
      </c>
      <c r="AD120" s="91">
        <v>1.7593999999999999E-2</v>
      </c>
      <c r="AE120" s="91">
        <v>1.7698999999999999E-2</v>
      </c>
      <c r="AF120" s="91">
        <v>1.7811E-2</v>
      </c>
      <c r="AG120" s="91">
        <v>1.7930999999999999E-2</v>
      </c>
      <c r="AH120" s="92">
        <v>-4.8769E-2</v>
      </c>
    </row>
    <row r="121" spans="1:34" ht="15" customHeight="1" x14ac:dyDescent="0.35">
      <c r="A121" s="10" t="s">
        <v>336</v>
      </c>
      <c r="B121" s="90" t="s">
        <v>203</v>
      </c>
      <c r="C121" s="91">
        <v>0.15345700000000001</v>
      </c>
      <c r="D121" s="91">
        <v>0.117981</v>
      </c>
      <c r="E121" s="91">
        <v>0.117647</v>
      </c>
      <c r="F121" s="91">
        <v>0.107386</v>
      </c>
      <c r="G121" s="91">
        <v>0.10075199999999999</v>
      </c>
      <c r="H121" s="91">
        <v>9.2971999999999999E-2</v>
      </c>
      <c r="I121" s="91">
        <v>8.8789000000000007E-2</v>
      </c>
      <c r="J121" s="91">
        <v>8.4046999999999997E-2</v>
      </c>
      <c r="K121" s="91">
        <v>8.0775E-2</v>
      </c>
      <c r="L121" s="91">
        <v>7.9253000000000004E-2</v>
      </c>
      <c r="M121" s="91">
        <v>7.7717999999999995E-2</v>
      </c>
      <c r="N121" s="91">
        <v>7.4790999999999996E-2</v>
      </c>
      <c r="O121" s="91">
        <v>7.3783000000000001E-2</v>
      </c>
      <c r="P121" s="91">
        <v>7.3280999999999999E-2</v>
      </c>
      <c r="Q121" s="91">
        <v>7.2559999999999999E-2</v>
      </c>
      <c r="R121" s="91">
        <v>7.1813000000000002E-2</v>
      </c>
      <c r="S121" s="91">
        <v>7.0849999999999996E-2</v>
      </c>
      <c r="T121" s="91">
        <v>6.9295999999999996E-2</v>
      </c>
      <c r="U121" s="91">
        <v>6.6331000000000001E-2</v>
      </c>
      <c r="V121" s="91">
        <v>6.5409999999999996E-2</v>
      </c>
      <c r="W121" s="91">
        <v>6.4496999999999999E-2</v>
      </c>
      <c r="X121" s="91">
        <v>6.1903E-2</v>
      </c>
      <c r="Y121" s="91">
        <v>5.9160999999999998E-2</v>
      </c>
      <c r="Z121" s="91">
        <v>5.6392999999999999E-2</v>
      </c>
      <c r="AA121" s="91">
        <v>5.3675E-2</v>
      </c>
      <c r="AB121" s="91">
        <v>5.033E-2</v>
      </c>
      <c r="AC121" s="91">
        <v>5.0194000000000003E-2</v>
      </c>
      <c r="AD121" s="91">
        <v>5.0127999999999999E-2</v>
      </c>
      <c r="AE121" s="91">
        <v>4.9912999999999999E-2</v>
      </c>
      <c r="AF121" s="91">
        <v>4.9868000000000003E-2</v>
      </c>
      <c r="AG121" s="91">
        <v>5.0224999999999999E-2</v>
      </c>
      <c r="AH121" s="92">
        <v>-3.6546000000000002E-2</v>
      </c>
    </row>
    <row r="122" spans="1:34" ht="15" customHeight="1" x14ac:dyDescent="0.35">
      <c r="A122" s="10" t="s">
        <v>337</v>
      </c>
      <c r="B122" s="90" t="s">
        <v>205</v>
      </c>
      <c r="C122" s="91">
        <v>12.042776</v>
      </c>
      <c r="D122" s="91">
        <v>10.230295</v>
      </c>
      <c r="E122" s="91">
        <v>10.430396999999999</v>
      </c>
      <c r="F122" s="91">
        <v>11.276346</v>
      </c>
      <c r="G122" s="91">
        <v>11.738936000000001</v>
      </c>
      <c r="H122" s="91">
        <v>12.762746999999999</v>
      </c>
      <c r="I122" s="91">
        <v>13.229822</v>
      </c>
      <c r="J122" s="91">
        <v>13.646245</v>
      </c>
      <c r="K122" s="91">
        <v>13.690144999999999</v>
      </c>
      <c r="L122" s="91">
        <v>13.978569</v>
      </c>
      <c r="M122" s="91">
        <v>13.800096</v>
      </c>
      <c r="N122" s="91">
        <v>13.997188</v>
      </c>
      <c r="O122" s="91">
        <v>14.187115</v>
      </c>
      <c r="P122" s="91">
        <v>14.274671</v>
      </c>
      <c r="Q122" s="91">
        <v>14.432375</v>
      </c>
      <c r="R122" s="91">
        <v>14.444528999999999</v>
      </c>
      <c r="S122" s="91">
        <v>14.541848</v>
      </c>
      <c r="T122" s="91">
        <v>14.807774999999999</v>
      </c>
      <c r="U122" s="91">
        <v>15.003671000000001</v>
      </c>
      <c r="V122" s="91">
        <v>15.149058999999999</v>
      </c>
      <c r="W122" s="91">
        <v>15.289014999999999</v>
      </c>
      <c r="X122" s="91">
        <v>15.460050000000001</v>
      </c>
      <c r="Y122" s="91">
        <v>15.668733</v>
      </c>
      <c r="Z122" s="91">
        <v>15.980793</v>
      </c>
      <c r="AA122" s="91">
        <v>16.439333000000001</v>
      </c>
      <c r="AB122" s="91">
        <v>16.673048000000001</v>
      </c>
      <c r="AC122" s="91">
        <v>16.775082000000001</v>
      </c>
      <c r="AD122" s="91">
        <v>16.864681000000001</v>
      </c>
      <c r="AE122" s="91">
        <v>16.974343999999999</v>
      </c>
      <c r="AF122" s="91">
        <v>16.944637</v>
      </c>
      <c r="AG122" s="91">
        <v>17.067419000000001</v>
      </c>
      <c r="AH122" s="92">
        <v>1.1691E-2</v>
      </c>
    </row>
    <row r="123" spans="1:34" ht="15" customHeight="1" x14ac:dyDescent="0.35">
      <c r="A123" s="10" t="s">
        <v>338</v>
      </c>
      <c r="B123" s="90" t="s">
        <v>339</v>
      </c>
      <c r="C123" s="91">
        <v>8.1226590000000005</v>
      </c>
      <c r="D123" s="91">
        <v>9.8662290000000006</v>
      </c>
      <c r="E123" s="91">
        <v>9.8365010000000002</v>
      </c>
      <c r="F123" s="91">
        <v>7.9288850000000002</v>
      </c>
      <c r="G123" s="91">
        <v>6.6035630000000003</v>
      </c>
      <c r="H123" s="91">
        <v>4.9847450000000002</v>
      </c>
      <c r="I123" s="91">
        <v>5.0486430000000002</v>
      </c>
      <c r="J123" s="91">
        <v>4.8783529999999997</v>
      </c>
      <c r="K123" s="91">
        <v>4.9238099999999996</v>
      </c>
      <c r="L123" s="91">
        <v>4.9424700000000001</v>
      </c>
      <c r="M123" s="91">
        <v>4.9897520000000002</v>
      </c>
      <c r="N123" s="91">
        <v>4.9110870000000002</v>
      </c>
      <c r="O123" s="91">
        <v>4.7947680000000004</v>
      </c>
      <c r="P123" s="91">
        <v>4.7751469999999996</v>
      </c>
      <c r="Q123" s="91">
        <v>4.6648740000000002</v>
      </c>
      <c r="R123" s="91">
        <v>4.5442330000000002</v>
      </c>
      <c r="S123" s="91">
        <v>4.4801989999999998</v>
      </c>
      <c r="T123" s="91">
        <v>4.4080729999999999</v>
      </c>
      <c r="U123" s="91">
        <v>4.2972089999999996</v>
      </c>
      <c r="V123" s="91">
        <v>4.2784069999999996</v>
      </c>
      <c r="W123" s="91">
        <v>4.2409489999999996</v>
      </c>
      <c r="X123" s="91">
        <v>4.2198270000000004</v>
      </c>
      <c r="Y123" s="91">
        <v>4.1961440000000003</v>
      </c>
      <c r="Z123" s="91">
        <v>4.2026050000000001</v>
      </c>
      <c r="AA123" s="91">
        <v>4.1986400000000001</v>
      </c>
      <c r="AB123" s="91">
        <v>4.0656800000000004</v>
      </c>
      <c r="AC123" s="91">
        <v>4.0082319999999996</v>
      </c>
      <c r="AD123" s="91">
        <v>3.9715560000000001</v>
      </c>
      <c r="AE123" s="91">
        <v>3.8905409999999998</v>
      </c>
      <c r="AF123" s="91">
        <v>3.825529</v>
      </c>
      <c r="AG123" s="91">
        <v>3.8306140000000002</v>
      </c>
      <c r="AH123" s="92">
        <v>-2.4743000000000001E-2</v>
      </c>
    </row>
    <row r="124" spans="1:34" ht="15" customHeight="1" x14ac:dyDescent="0.35">
      <c r="A124" s="10" t="s">
        <v>340</v>
      </c>
      <c r="B124" s="90" t="s">
        <v>341</v>
      </c>
      <c r="C124" s="91">
        <v>8.2053379999999994</v>
      </c>
      <c r="D124" s="91">
        <v>7.9521920000000001</v>
      </c>
      <c r="E124" s="91">
        <v>7.7023349999999997</v>
      </c>
      <c r="F124" s="91">
        <v>7.8394529999999998</v>
      </c>
      <c r="G124" s="91">
        <v>7.8721709999999998</v>
      </c>
      <c r="H124" s="91">
        <v>7.7886550000000003</v>
      </c>
      <c r="I124" s="91">
        <v>6.7068110000000001</v>
      </c>
      <c r="J124" s="91">
        <v>6.0273389999999996</v>
      </c>
      <c r="K124" s="91">
        <v>5.823143</v>
      </c>
      <c r="L124" s="91">
        <v>5.2902659999999999</v>
      </c>
      <c r="M124" s="91">
        <v>5.2980970000000003</v>
      </c>
      <c r="N124" s="91">
        <v>5.126398</v>
      </c>
      <c r="O124" s="91">
        <v>5.020213</v>
      </c>
      <c r="P124" s="91">
        <v>4.939495</v>
      </c>
      <c r="Q124" s="91">
        <v>4.7645020000000002</v>
      </c>
      <c r="R124" s="91">
        <v>4.7791920000000001</v>
      </c>
      <c r="S124" s="91">
        <v>4.6919029999999999</v>
      </c>
      <c r="T124" s="91">
        <v>4.5201010000000004</v>
      </c>
      <c r="U124" s="91">
        <v>4.4460940000000004</v>
      </c>
      <c r="V124" s="91">
        <v>4.4460940000000004</v>
      </c>
      <c r="W124" s="91">
        <v>4.4497</v>
      </c>
      <c r="X124" s="91">
        <v>4.4627910000000002</v>
      </c>
      <c r="Y124" s="91">
        <v>4.4722590000000002</v>
      </c>
      <c r="Z124" s="91">
        <v>4.2833519999999998</v>
      </c>
      <c r="AA124" s="91">
        <v>3.8118189999999998</v>
      </c>
      <c r="AB124" s="91">
        <v>3.8203770000000001</v>
      </c>
      <c r="AC124" s="91">
        <v>3.8248310000000001</v>
      </c>
      <c r="AD124" s="91">
        <v>3.7477960000000001</v>
      </c>
      <c r="AE124" s="91">
        <v>3.5928810000000002</v>
      </c>
      <c r="AF124" s="91">
        <v>3.5962329999999998</v>
      </c>
      <c r="AG124" s="91">
        <v>3.6010789999999999</v>
      </c>
      <c r="AH124" s="92">
        <v>-2.7078000000000001E-2</v>
      </c>
    </row>
    <row r="125" spans="1:34" ht="15" customHeight="1" x14ac:dyDescent="0.35">
      <c r="A125" s="10" t="s">
        <v>342</v>
      </c>
      <c r="B125" s="90" t="s">
        <v>343</v>
      </c>
      <c r="C125" s="91">
        <v>6.9880490000000002</v>
      </c>
      <c r="D125" s="91">
        <v>7.650836</v>
      </c>
      <c r="E125" s="91">
        <v>8.1737029999999997</v>
      </c>
      <c r="F125" s="91">
        <v>8.974043</v>
      </c>
      <c r="G125" s="91">
        <v>9.7657209999999992</v>
      </c>
      <c r="H125" s="91">
        <v>10.212038</v>
      </c>
      <c r="I125" s="91">
        <v>10.212460999999999</v>
      </c>
      <c r="J125" s="91">
        <v>10.252594999999999</v>
      </c>
      <c r="K125" s="91">
        <v>10.25423</v>
      </c>
      <c r="L125" s="91">
        <v>10.415717000000001</v>
      </c>
      <c r="M125" s="91">
        <v>10.64617</v>
      </c>
      <c r="N125" s="91">
        <v>10.764906999999999</v>
      </c>
      <c r="O125" s="91">
        <v>10.846716000000001</v>
      </c>
      <c r="P125" s="91">
        <v>10.94647</v>
      </c>
      <c r="Q125" s="91">
        <v>11.181127</v>
      </c>
      <c r="R125" s="91">
        <v>11.472769</v>
      </c>
      <c r="S125" s="91">
        <v>11.72508</v>
      </c>
      <c r="T125" s="91">
        <v>11.874612000000001</v>
      </c>
      <c r="U125" s="91">
        <v>12.052426000000001</v>
      </c>
      <c r="V125" s="91">
        <v>12.166361</v>
      </c>
      <c r="W125" s="91">
        <v>12.297221</v>
      </c>
      <c r="X125" s="91">
        <v>12.403543000000001</v>
      </c>
      <c r="Y125" s="91">
        <v>12.500282</v>
      </c>
      <c r="Z125" s="91">
        <v>12.638775000000001</v>
      </c>
      <c r="AA125" s="91">
        <v>12.814638</v>
      </c>
      <c r="AB125" s="91">
        <v>13.000921</v>
      </c>
      <c r="AC125" s="91">
        <v>13.223392</v>
      </c>
      <c r="AD125" s="91">
        <v>13.513517999999999</v>
      </c>
      <c r="AE125" s="91">
        <v>13.920672</v>
      </c>
      <c r="AF125" s="91">
        <v>14.380331</v>
      </c>
      <c r="AG125" s="91">
        <v>14.628779</v>
      </c>
      <c r="AH125" s="92">
        <v>2.4931999999999999E-2</v>
      </c>
    </row>
    <row r="126" spans="1:34" ht="15" customHeight="1" x14ac:dyDescent="0.35">
      <c r="A126" s="10" t="s">
        <v>344</v>
      </c>
      <c r="B126" s="90" t="s">
        <v>345</v>
      </c>
      <c r="C126" s="91">
        <v>0.118079</v>
      </c>
      <c r="D126" s="91">
        <v>0.118079</v>
      </c>
      <c r="E126" s="91">
        <v>0.118079</v>
      </c>
      <c r="F126" s="91">
        <v>0.118079</v>
      </c>
      <c r="G126" s="91">
        <v>0.118079</v>
      </c>
      <c r="H126" s="91">
        <v>0.118079</v>
      </c>
      <c r="I126" s="91">
        <v>0.118079</v>
      </c>
      <c r="J126" s="91">
        <v>0.118079</v>
      </c>
      <c r="K126" s="91">
        <v>0.118079</v>
      </c>
      <c r="L126" s="91">
        <v>0.118079</v>
      </c>
      <c r="M126" s="91">
        <v>0.118079</v>
      </c>
      <c r="N126" s="91">
        <v>0.118079</v>
      </c>
      <c r="O126" s="91">
        <v>0.118079</v>
      </c>
      <c r="P126" s="91">
        <v>0.118079</v>
      </c>
      <c r="Q126" s="91">
        <v>0.118079</v>
      </c>
      <c r="R126" s="91">
        <v>0.118079</v>
      </c>
      <c r="S126" s="91">
        <v>0.118079</v>
      </c>
      <c r="T126" s="91">
        <v>0.118079</v>
      </c>
      <c r="U126" s="91">
        <v>0.118079</v>
      </c>
      <c r="V126" s="91">
        <v>0.118079</v>
      </c>
      <c r="W126" s="91">
        <v>0.118079</v>
      </c>
      <c r="X126" s="91">
        <v>0.118079</v>
      </c>
      <c r="Y126" s="91">
        <v>0.118079</v>
      </c>
      <c r="Z126" s="91">
        <v>0.118079</v>
      </c>
      <c r="AA126" s="91">
        <v>0.118079</v>
      </c>
      <c r="AB126" s="91">
        <v>0.118079</v>
      </c>
      <c r="AC126" s="91">
        <v>0.118079</v>
      </c>
      <c r="AD126" s="91">
        <v>0.118079</v>
      </c>
      <c r="AE126" s="91">
        <v>0.118079</v>
      </c>
      <c r="AF126" s="91">
        <v>0.118079</v>
      </c>
      <c r="AG126" s="91">
        <v>0.118079</v>
      </c>
      <c r="AH126" s="92">
        <v>0</v>
      </c>
    </row>
    <row r="127" spans="1:34" ht="15" customHeight="1" x14ac:dyDescent="0.35">
      <c r="A127" s="10" t="s">
        <v>346</v>
      </c>
      <c r="B127" s="90" t="s">
        <v>347</v>
      </c>
      <c r="C127" s="91">
        <v>0.15588199999999999</v>
      </c>
      <c r="D127" s="91">
        <v>0.16303500000000001</v>
      </c>
      <c r="E127" s="91">
        <v>0.150975</v>
      </c>
      <c r="F127" s="91">
        <v>0.14605399999999999</v>
      </c>
      <c r="G127" s="91">
        <v>0.15352499999999999</v>
      </c>
      <c r="H127" s="91">
        <v>0.14340900000000001</v>
      </c>
      <c r="I127" s="91">
        <v>0.146815</v>
      </c>
      <c r="J127" s="91">
        <v>0.16036600000000001</v>
      </c>
      <c r="K127" s="91">
        <v>0.1678</v>
      </c>
      <c r="L127" s="91">
        <v>0.16539000000000001</v>
      </c>
      <c r="M127" s="91">
        <v>0.17468800000000001</v>
      </c>
      <c r="N127" s="91">
        <v>0.165273</v>
      </c>
      <c r="O127" s="91">
        <v>0.174341</v>
      </c>
      <c r="P127" s="91">
        <v>0.172538</v>
      </c>
      <c r="Q127" s="91">
        <v>0.18043100000000001</v>
      </c>
      <c r="R127" s="91">
        <v>0.17858599999999999</v>
      </c>
      <c r="S127" s="91">
        <v>0.17397899999999999</v>
      </c>
      <c r="T127" s="91">
        <v>0.17267299999999999</v>
      </c>
      <c r="U127" s="91">
        <v>0.17121500000000001</v>
      </c>
      <c r="V127" s="91">
        <v>0.17153099999999999</v>
      </c>
      <c r="W127" s="91">
        <v>0.16953299999999999</v>
      </c>
      <c r="X127" s="91">
        <v>0.16644800000000001</v>
      </c>
      <c r="Y127" s="91">
        <v>0.16417399999999999</v>
      </c>
      <c r="Z127" s="91">
        <v>0.162633</v>
      </c>
      <c r="AA127" s="91">
        <v>0.15961500000000001</v>
      </c>
      <c r="AB127" s="91">
        <v>0.155916</v>
      </c>
      <c r="AC127" s="91">
        <v>0.15490799999999999</v>
      </c>
      <c r="AD127" s="91">
        <v>0.15404899999999999</v>
      </c>
      <c r="AE127" s="91">
        <v>0.152612</v>
      </c>
      <c r="AF127" s="91">
        <v>0.15143999999999999</v>
      </c>
      <c r="AG127" s="91">
        <v>0.151669</v>
      </c>
      <c r="AH127" s="92">
        <v>-9.1299999999999997E-4</v>
      </c>
    </row>
    <row r="128" spans="1:34" ht="15" customHeight="1" x14ac:dyDescent="0.3">
      <c r="A128" s="10" t="s">
        <v>348</v>
      </c>
      <c r="B128" s="15" t="s">
        <v>215</v>
      </c>
      <c r="C128" s="16">
        <v>35.786239999999999</v>
      </c>
      <c r="D128" s="16">
        <v>36.098652000000001</v>
      </c>
      <c r="E128" s="16">
        <v>36.529640000000001</v>
      </c>
      <c r="F128" s="16">
        <v>36.390250999999999</v>
      </c>
      <c r="G128" s="16">
        <v>36.352753</v>
      </c>
      <c r="H128" s="16">
        <v>36.102646</v>
      </c>
      <c r="I128" s="16">
        <v>35.551417999999998</v>
      </c>
      <c r="J128" s="16">
        <v>35.167026999999997</v>
      </c>
      <c r="K128" s="16">
        <v>35.057983</v>
      </c>
      <c r="L128" s="16">
        <v>34.989742</v>
      </c>
      <c r="M128" s="16">
        <v>35.104602999999997</v>
      </c>
      <c r="N128" s="16">
        <v>35.157722</v>
      </c>
      <c r="O128" s="16">
        <v>35.215012000000002</v>
      </c>
      <c r="P128" s="16">
        <v>35.299678999999998</v>
      </c>
      <c r="Q128" s="16">
        <v>35.413944000000001</v>
      </c>
      <c r="R128" s="16">
        <v>35.609203000000001</v>
      </c>
      <c r="S128" s="16">
        <v>35.801940999999999</v>
      </c>
      <c r="T128" s="16">
        <v>35.970612000000003</v>
      </c>
      <c r="U128" s="16">
        <v>36.155025000000002</v>
      </c>
      <c r="V128" s="16">
        <v>36.394942999999998</v>
      </c>
      <c r="W128" s="16">
        <v>36.628993999999999</v>
      </c>
      <c r="X128" s="16">
        <v>36.892639000000003</v>
      </c>
      <c r="Y128" s="16">
        <v>37.178832999999997</v>
      </c>
      <c r="Z128" s="16">
        <v>37.442627000000002</v>
      </c>
      <c r="AA128" s="16">
        <v>37.595801999999999</v>
      </c>
      <c r="AB128" s="16">
        <v>37.884349999999998</v>
      </c>
      <c r="AC128" s="16">
        <v>38.154719999999998</v>
      </c>
      <c r="AD128" s="16">
        <v>38.419811000000003</v>
      </c>
      <c r="AE128" s="16">
        <v>38.699043000000003</v>
      </c>
      <c r="AF128" s="16">
        <v>39.066119999999998</v>
      </c>
      <c r="AG128" s="16">
        <v>39.447865</v>
      </c>
      <c r="AH128" s="17">
        <v>3.2529999999999998E-3</v>
      </c>
    </row>
    <row r="130" spans="1:34" ht="15" customHeight="1" x14ac:dyDescent="0.3">
      <c r="B130" s="15" t="s">
        <v>349</v>
      </c>
    </row>
    <row r="131" spans="1:34" ht="15" customHeight="1" x14ac:dyDescent="0.35">
      <c r="A131" s="10" t="s">
        <v>350</v>
      </c>
      <c r="B131" s="90" t="s">
        <v>238</v>
      </c>
      <c r="C131" s="91">
        <v>3.7599010000000002</v>
      </c>
      <c r="D131" s="91">
        <v>4.0550610000000002</v>
      </c>
      <c r="E131" s="91">
        <v>4.2926799999999998</v>
      </c>
      <c r="F131" s="91">
        <v>4.453119</v>
      </c>
      <c r="G131" s="91">
        <v>4.597715</v>
      </c>
      <c r="H131" s="91">
        <v>4.7175200000000004</v>
      </c>
      <c r="I131" s="91">
        <v>4.8034920000000003</v>
      </c>
      <c r="J131" s="91">
        <v>4.8633160000000002</v>
      </c>
      <c r="K131" s="91">
        <v>4.9373610000000001</v>
      </c>
      <c r="L131" s="91">
        <v>5.0044820000000003</v>
      </c>
      <c r="M131" s="91">
        <v>5.0839020000000001</v>
      </c>
      <c r="N131" s="91">
        <v>5.1643179999999997</v>
      </c>
      <c r="O131" s="91">
        <v>5.2336340000000003</v>
      </c>
      <c r="P131" s="91">
        <v>5.296449</v>
      </c>
      <c r="Q131" s="91">
        <v>5.3937249999999999</v>
      </c>
      <c r="R131" s="91">
        <v>5.4895019999999999</v>
      </c>
      <c r="S131" s="91">
        <v>5.5673079999999997</v>
      </c>
      <c r="T131" s="91">
        <v>5.6457879999999996</v>
      </c>
      <c r="U131" s="91">
        <v>5.7157710000000002</v>
      </c>
      <c r="V131" s="91">
        <v>5.783944</v>
      </c>
      <c r="W131" s="91">
        <v>5.8139900000000004</v>
      </c>
      <c r="X131" s="91">
        <v>5.8572439999999997</v>
      </c>
      <c r="Y131" s="91">
        <v>5.9093999999999998</v>
      </c>
      <c r="Z131" s="91">
        <v>6.0009870000000003</v>
      </c>
      <c r="AA131" s="91">
        <v>6.0727349999999998</v>
      </c>
      <c r="AB131" s="91">
        <v>6.1673929999999997</v>
      </c>
      <c r="AC131" s="91">
        <v>6.2189420000000002</v>
      </c>
      <c r="AD131" s="91">
        <v>6.2642720000000001</v>
      </c>
      <c r="AE131" s="91">
        <v>6.311286</v>
      </c>
      <c r="AF131" s="91">
        <v>6.3913209999999996</v>
      </c>
      <c r="AG131" s="91">
        <v>6.474602</v>
      </c>
      <c r="AH131" s="92">
        <v>1.8282E-2</v>
      </c>
    </row>
    <row r="132" spans="1:34" ht="15" customHeight="1" x14ac:dyDescent="0.35">
      <c r="A132" s="10" t="s">
        <v>351</v>
      </c>
      <c r="B132" s="90" t="s">
        <v>219</v>
      </c>
      <c r="C132" s="91">
        <v>15.233033000000001</v>
      </c>
      <c r="D132" s="91">
        <v>15.922625999999999</v>
      </c>
      <c r="E132" s="91">
        <v>15.957838000000001</v>
      </c>
      <c r="F132" s="91">
        <v>16.007441</v>
      </c>
      <c r="G132" s="91">
        <v>16.022839999999999</v>
      </c>
      <c r="H132" s="91">
        <v>16.013304000000002</v>
      </c>
      <c r="I132" s="91">
        <v>15.96082</v>
      </c>
      <c r="J132" s="91">
        <v>15.879085999999999</v>
      </c>
      <c r="K132" s="91">
        <v>15.797283999999999</v>
      </c>
      <c r="L132" s="91">
        <v>15.701591000000001</v>
      </c>
      <c r="M132" s="91">
        <v>15.607835</v>
      </c>
      <c r="N132" s="91">
        <v>15.511388</v>
      </c>
      <c r="O132" s="91">
        <v>15.428428</v>
      </c>
      <c r="P132" s="91">
        <v>15.364971000000001</v>
      </c>
      <c r="Q132" s="91">
        <v>15.316189</v>
      </c>
      <c r="R132" s="91">
        <v>15.293602</v>
      </c>
      <c r="S132" s="91">
        <v>15.279764</v>
      </c>
      <c r="T132" s="91">
        <v>15.267961</v>
      </c>
      <c r="U132" s="91">
        <v>15.258908999999999</v>
      </c>
      <c r="V132" s="91">
        <v>15.266299999999999</v>
      </c>
      <c r="W132" s="91">
        <v>15.289474</v>
      </c>
      <c r="X132" s="91">
        <v>15.31639</v>
      </c>
      <c r="Y132" s="91">
        <v>15.351214000000001</v>
      </c>
      <c r="Z132" s="91">
        <v>15.391328</v>
      </c>
      <c r="AA132" s="91">
        <v>15.425673</v>
      </c>
      <c r="AB132" s="91">
        <v>15.460654</v>
      </c>
      <c r="AC132" s="91">
        <v>15.501023</v>
      </c>
      <c r="AD132" s="91">
        <v>15.535944000000001</v>
      </c>
      <c r="AE132" s="91">
        <v>15.581764</v>
      </c>
      <c r="AF132" s="91">
        <v>15.632804999999999</v>
      </c>
      <c r="AG132" s="91">
        <v>15.686451</v>
      </c>
      <c r="AH132" s="92">
        <v>9.7799999999999992E-4</v>
      </c>
    </row>
    <row r="133" spans="1:34" ht="15" customHeight="1" x14ac:dyDescent="0.35">
      <c r="A133" s="10" t="s">
        <v>352</v>
      </c>
      <c r="B133" s="90" t="s">
        <v>279</v>
      </c>
      <c r="C133" s="91">
        <v>3.0263000000000002E-2</v>
      </c>
      <c r="D133" s="91">
        <v>3.2548000000000001E-2</v>
      </c>
      <c r="E133" s="91">
        <v>3.0998999999999999E-2</v>
      </c>
      <c r="F133" s="91">
        <v>3.2328000000000003E-2</v>
      </c>
      <c r="G133" s="91">
        <v>3.2314000000000002E-2</v>
      </c>
      <c r="H133" s="91">
        <v>3.2106999999999997E-2</v>
      </c>
      <c r="I133" s="91">
        <v>3.1766999999999997E-2</v>
      </c>
      <c r="J133" s="91">
        <v>3.1161999999999999E-2</v>
      </c>
      <c r="K133" s="91">
        <v>3.0575999999999999E-2</v>
      </c>
      <c r="L133" s="91">
        <v>2.9974000000000001E-2</v>
      </c>
      <c r="M133" s="91">
        <v>2.9405000000000001E-2</v>
      </c>
      <c r="N133" s="91">
        <v>2.8958999999999999E-2</v>
      </c>
      <c r="O133" s="91">
        <v>2.8535000000000001E-2</v>
      </c>
      <c r="P133" s="91">
        <v>2.8218E-2</v>
      </c>
      <c r="Q133" s="91">
        <v>2.7956999999999999E-2</v>
      </c>
      <c r="R133" s="91">
        <v>2.7951E-2</v>
      </c>
      <c r="S133" s="91">
        <v>2.7961E-2</v>
      </c>
      <c r="T133" s="91">
        <v>2.8048E-2</v>
      </c>
      <c r="U133" s="91">
        <v>2.8157000000000001E-2</v>
      </c>
      <c r="V133" s="91">
        <v>2.8413000000000001E-2</v>
      </c>
      <c r="W133" s="91">
        <v>2.8715000000000001E-2</v>
      </c>
      <c r="X133" s="91">
        <v>2.9028999999999999E-2</v>
      </c>
      <c r="Y133" s="91">
        <v>2.9395999999999999E-2</v>
      </c>
      <c r="Z133" s="91">
        <v>2.9760000000000002E-2</v>
      </c>
      <c r="AA133" s="91">
        <v>3.0148000000000001E-2</v>
      </c>
      <c r="AB133" s="91">
        <v>3.0464999999999999E-2</v>
      </c>
      <c r="AC133" s="91">
        <v>3.0790000000000001E-2</v>
      </c>
      <c r="AD133" s="91">
        <v>3.125E-2</v>
      </c>
      <c r="AE133" s="91">
        <v>3.1591000000000001E-2</v>
      </c>
      <c r="AF133" s="91">
        <v>3.2107999999999998E-2</v>
      </c>
      <c r="AG133" s="91">
        <v>3.2579999999999998E-2</v>
      </c>
      <c r="AH133" s="92">
        <v>2.4629999999999999E-3</v>
      </c>
    </row>
    <row r="134" spans="1:34" ht="15" customHeight="1" x14ac:dyDescent="0.35">
      <c r="A134" s="10" t="s">
        <v>353</v>
      </c>
      <c r="B134" s="90" t="s">
        <v>281</v>
      </c>
      <c r="C134" s="91">
        <v>2.2330719999999999</v>
      </c>
      <c r="D134" s="91">
        <v>2.9345490000000001</v>
      </c>
      <c r="E134" s="91">
        <v>3.2512750000000001</v>
      </c>
      <c r="F134" s="91">
        <v>3.3812289999999998</v>
      </c>
      <c r="G134" s="91">
        <v>3.4649179999999999</v>
      </c>
      <c r="H134" s="91">
        <v>3.5340509999999998</v>
      </c>
      <c r="I134" s="91">
        <v>3.5573199999999998</v>
      </c>
      <c r="J134" s="91">
        <v>3.5745610000000001</v>
      </c>
      <c r="K134" s="91">
        <v>3.5978530000000002</v>
      </c>
      <c r="L134" s="91">
        <v>3.616101</v>
      </c>
      <c r="M134" s="91">
        <v>3.6353499999999999</v>
      </c>
      <c r="N134" s="91">
        <v>3.6616050000000002</v>
      </c>
      <c r="O134" s="91">
        <v>3.7011120000000002</v>
      </c>
      <c r="P134" s="91">
        <v>3.7400540000000002</v>
      </c>
      <c r="Q134" s="91">
        <v>3.7836020000000001</v>
      </c>
      <c r="R134" s="91">
        <v>3.8337699999999999</v>
      </c>
      <c r="S134" s="91">
        <v>3.8753980000000001</v>
      </c>
      <c r="T134" s="91">
        <v>3.9110399999999998</v>
      </c>
      <c r="U134" s="91">
        <v>3.9486460000000001</v>
      </c>
      <c r="V134" s="91">
        <v>3.9910230000000002</v>
      </c>
      <c r="W134" s="91">
        <v>4.0439610000000004</v>
      </c>
      <c r="X134" s="91">
        <v>4.092886</v>
      </c>
      <c r="Y134" s="91">
        <v>4.1432120000000001</v>
      </c>
      <c r="Z134" s="91">
        <v>4.19109</v>
      </c>
      <c r="AA134" s="91">
        <v>4.2406220000000001</v>
      </c>
      <c r="AB134" s="91">
        <v>4.2943850000000001</v>
      </c>
      <c r="AC134" s="91">
        <v>4.343451</v>
      </c>
      <c r="AD134" s="91">
        <v>4.3810419999999999</v>
      </c>
      <c r="AE134" s="91">
        <v>4.4213480000000001</v>
      </c>
      <c r="AF134" s="91">
        <v>4.4581569999999999</v>
      </c>
      <c r="AG134" s="91">
        <v>4.4956170000000002</v>
      </c>
      <c r="AH134" s="92">
        <v>2.3598000000000001E-2</v>
      </c>
    </row>
    <row r="135" spans="1:34" ht="15" customHeight="1" x14ac:dyDescent="0.35">
      <c r="A135" s="10" t="s">
        <v>354</v>
      </c>
      <c r="B135" s="90" t="s">
        <v>306</v>
      </c>
      <c r="C135" s="91">
        <v>2.9529999999999999E-3</v>
      </c>
      <c r="D135" s="91">
        <v>3.1229999999999999E-3</v>
      </c>
      <c r="E135" s="91">
        <v>3.14E-3</v>
      </c>
      <c r="F135" s="91">
        <v>3.3509999999999998E-3</v>
      </c>
      <c r="G135" s="91">
        <v>3.431E-3</v>
      </c>
      <c r="H135" s="91">
        <v>3.6229999999999999E-3</v>
      </c>
      <c r="I135" s="91">
        <v>3.516E-3</v>
      </c>
      <c r="J135" s="91">
        <v>3.4299999999999999E-3</v>
      </c>
      <c r="K135" s="91">
        <v>3.3809999999999999E-3</v>
      </c>
      <c r="L135" s="91">
        <v>3.3149999999999998E-3</v>
      </c>
      <c r="M135" s="91">
        <v>3.1949999999999999E-3</v>
      </c>
      <c r="N135" s="91">
        <v>3.1640000000000001E-3</v>
      </c>
      <c r="O135" s="91">
        <v>3.0999999999999999E-3</v>
      </c>
      <c r="P135" s="91">
        <v>3.0669999999999998E-3</v>
      </c>
      <c r="Q135" s="91">
        <v>3.042E-3</v>
      </c>
      <c r="R135" s="91">
        <v>3.045E-3</v>
      </c>
      <c r="S135" s="91">
        <v>3.0590000000000001E-3</v>
      </c>
      <c r="T135" s="91">
        <v>3.0240000000000002E-3</v>
      </c>
      <c r="U135" s="91">
        <v>2.9840000000000001E-3</v>
      </c>
      <c r="V135" s="91">
        <v>2.9979999999999998E-3</v>
      </c>
      <c r="W135" s="91">
        <v>2.9260000000000002E-3</v>
      </c>
      <c r="X135" s="91">
        <v>2.8960000000000001E-3</v>
      </c>
      <c r="Y135" s="91">
        <v>2.8730000000000001E-3</v>
      </c>
      <c r="Z135" s="91">
        <v>2.8440000000000002E-3</v>
      </c>
      <c r="AA135" s="91">
        <v>2.81E-3</v>
      </c>
      <c r="AB135" s="91">
        <v>2.7690000000000002E-3</v>
      </c>
      <c r="AC135" s="91">
        <v>2.7490000000000001E-3</v>
      </c>
      <c r="AD135" s="91">
        <v>2.7330000000000002E-3</v>
      </c>
      <c r="AE135" s="91">
        <v>2.7260000000000001E-3</v>
      </c>
      <c r="AF135" s="91">
        <v>2.696E-3</v>
      </c>
      <c r="AG135" s="91">
        <v>2.6749999999999999E-3</v>
      </c>
      <c r="AH135" s="92">
        <v>-3.2940000000000001E-3</v>
      </c>
    </row>
    <row r="136" spans="1:34" ht="15" customHeight="1" x14ac:dyDescent="0.35">
      <c r="A136" s="10" t="s">
        <v>355</v>
      </c>
      <c r="B136" s="90" t="s">
        <v>201</v>
      </c>
      <c r="C136" s="91">
        <v>7.8408920000000002</v>
      </c>
      <c r="D136" s="91">
        <v>8.0241690000000006</v>
      </c>
      <c r="E136" s="91">
        <v>8.1328580000000006</v>
      </c>
      <c r="F136" s="91">
        <v>8.1749229999999997</v>
      </c>
      <c r="G136" s="91">
        <v>8.3296589999999995</v>
      </c>
      <c r="H136" s="91">
        <v>8.3882700000000003</v>
      </c>
      <c r="I136" s="91">
        <v>8.3919580000000007</v>
      </c>
      <c r="J136" s="91">
        <v>8.3949599999999993</v>
      </c>
      <c r="K136" s="91">
        <v>8.3618670000000002</v>
      </c>
      <c r="L136" s="91">
        <v>8.3266310000000008</v>
      </c>
      <c r="M136" s="91">
        <v>8.2869119999999992</v>
      </c>
      <c r="N136" s="91">
        <v>8.2264789999999994</v>
      </c>
      <c r="O136" s="91">
        <v>8.2164409999999997</v>
      </c>
      <c r="P136" s="91">
        <v>8.1825620000000008</v>
      </c>
      <c r="Q136" s="91">
        <v>8.1692110000000007</v>
      </c>
      <c r="R136" s="91">
        <v>8.1617709999999999</v>
      </c>
      <c r="S136" s="91">
        <v>8.1906079999999992</v>
      </c>
      <c r="T136" s="91">
        <v>8.1968189999999996</v>
      </c>
      <c r="U136" s="91">
        <v>8.1938259999999996</v>
      </c>
      <c r="V136" s="91">
        <v>8.2348719999999993</v>
      </c>
      <c r="W136" s="91">
        <v>8.2535159999999994</v>
      </c>
      <c r="X136" s="91">
        <v>8.2700390000000006</v>
      </c>
      <c r="Y136" s="91">
        <v>8.3280279999999998</v>
      </c>
      <c r="Z136" s="91">
        <v>8.3838539999999995</v>
      </c>
      <c r="AA136" s="91">
        <v>8.4313490000000009</v>
      </c>
      <c r="AB136" s="91">
        <v>8.4752869999999998</v>
      </c>
      <c r="AC136" s="91">
        <v>8.5159669999999998</v>
      </c>
      <c r="AD136" s="91">
        <v>8.5494629999999994</v>
      </c>
      <c r="AE136" s="91">
        <v>8.587847</v>
      </c>
      <c r="AF136" s="91">
        <v>8.6318549999999998</v>
      </c>
      <c r="AG136" s="91">
        <v>8.6854980000000008</v>
      </c>
      <c r="AH136" s="92">
        <v>3.4160000000000002E-3</v>
      </c>
    </row>
    <row r="137" spans="1:34" ht="15" customHeight="1" x14ac:dyDescent="0.35">
      <c r="A137" s="10" t="s">
        <v>356</v>
      </c>
      <c r="B137" s="90" t="s">
        <v>225</v>
      </c>
      <c r="C137" s="91">
        <v>0.54432599999999998</v>
      </c>
      <c r="D137" s="91">
        <v>0.56721100000000002</v>
      </c>
      <c r="E137" s="91">
        <v>0.79474900000000004</v>
      </c>
      <c r="F137" s="91">
        <v>0.83561600000000003</v>
      </c>
      <c r="G137" s="91">
        <v>0.70643199999999995</v>
      </c>
      <c r="H137" s="91">
        <v>0.71361600000000003</v>
      </c>
      <c r="I137" s="91">
        <v>0.74157499999999998</v>
      </c>
      <c r="J137" s="91">
        <v>0.68344300000000002</v>
      </c>
      <c r="K137" s="91">
        <v>0.68513400000000002</v>
      </c>
      <c r="L137" s="91">
        <v>0.66367699999999996</v>
      </c>
      <c r="M137" s="91">
        <v>0.66832599999999998</v>
      </c>
      <c r="N137" s="91">
        <v>0.71026299999999998</v>
      </c>
      <c r="O137" s="91">
        <v>0.67221600000000004</v>
      </c>
      <c r="P137" s="91">
        <v>0.67204299999999995</v>
      </c>
      <c r="Q137" s="91">
        <v>0.66488599999999998</v>
      </c>
      <c r="R137" s="91">
        <v>0.70065500000000003</v>
      </c>
      <c r="S137" s="91">
        <v>0.66314099999999998</v>
      </c>
      <c r="T137" s="91">
        <v>0.66026899999999999</v>
      </c>
      <c r="U137" s="91">
        <v>0.68387600000000004</v>
      </c>
      <c r="V137" s="91">
        <v>0.64835399999999999</v>
      </c>
      <c r="W137" s="91">
        <v>0.64205900000000005</v>
      </c>
      <c r="X137" s="91">
        <v>0.67069199999999995</v>
      </c>
      <c r="Y137" s="91">
        <v>0.62775099999999995</v>
      </c>
      <c r="Z137" s="91">
        <v>0.62277300000000002</v>
      </c>
      <c r="AA137" s="91">
        <v>0.60328300000000001</v>
      </c>
      <c r="AB137" s="91">
        <v>0.60109900000000005</v>
      </c>
      <c r="AC137" s="91">
        <v>0.590499</v>
      </c>
      <c r="AD137" s="91">
        <v>0.58395200000000003</v>
      </c>
      <c r="AE137" s="91">
        <v>0.58413400000000004</v>
      </c>
      <c r="AF137" s="91">
        <v>0.57959099999999997</v>
      </c>
      <c r="AG137" s="91">
        <v>0.57255699999999998</v>
      </c>
      <c r="AH137" s="92">
        <v>1.6869999999999999E-3</v>
      </c>
    </row>
    <row r="138" spans="1:34" ht="15" customHeight="1" x14ac:dyDescent="0.35">
      <c r="A138" s="10" t="s">
        <v>357</v>
      </c>
      <c r="B138" s="90" t="s">
        <v>243</v>
      </c>
      <c r="C138" s="91">
        <v>0.58092500000000002</v>
      </c>
      <c r="D138" s="91">
        <v>0.58957400000000004</v>
      </c>
      <c r="E138" s="91">
        <v>0.625668</v>
      </c>
      <c r="F138" s="91">
        <v>0.626996</v>
      </c>
      <c r="G138" s="91">
        <v>0.62952600000000003</v>
      </c>
      <c r="H138" s="91">
        <v>0.63149900000000003</v>
      </c>
      <c r="I138" s="91">
        <v>0.63285899999999995</v>
      </c>
      <c r="J138" s="91">
        <v>0.63378000000000001</v>
      </c>
      <c r="K138" s="91">
        <v>0.63493699999999997</v>
      </c>
      <c r="L138" s="91">
        <v>0.63596900000000001</v>
      </c>
      <c r="M138" s="91">
        <v>0.63719899999999996</v>
      </c>
      <c r="N138" s="91">
        <v>0.63840300000000005</v>
      </c>
      <c r="O138" s="91">
        <v>0.63940399999999997</v>
      </c>
      <c r="P138" s="91">
        <v>0.64029999999999998</v>
      </c>
      <c r="Q138" s="91">
        <v>0.64167600000000002</v>
      </c>
      <c r="R138" s="91">
        <v>0.64298699999999998</v>
      </c>
      <c r="S138" s="91">
        <v>0.64402499999999996</v>
      </c>
      <c r="T138" s="91">
        <v>0.645069</v>
      </c>
      <c r="U138" s="91">
        <v>0.64597899999999997</v>
      </c>
      <c r="V138" s="91">
        <v>0.64684399999999997</v>
      </c>
      <c r="W138" s="91">
        <v>0.64719300000000002</v>
      </c>
      <c r="X138" s="91">
        <v>0.647706</v>
      </c>
      <c r="Y138" s="91">
        <v>0.64833200000000002</v>
      </c>
      <c r="Z138" s="91">
        <v>0.64945399999999998</v>
      </c>
      <c r="AA138" s="91">
        <v>0.65031099999999997</v>
      </c>
      <c r="AB138" s="91">
        <v>0.65144000000000002</v>
      </c>
      <c r="AC138" s="91">
        <v>0.65201699999999996</v>
      </c>
      <c r="AD138" s="91">
        <v>0.65251800000000004</v>
      </c>
      <c r="AE138" s="91">
        <v>0.65303199999999995</v>
      </c>
      <c r="AF138" s="91">
        <v>0.65394200000000002</v>
      </c>
      <c r="AG138" s="91">
        <v>0.65487499999999998</v>
      </c>
      <c r="AH138" s="92">
        <v>4.0020000000000003E-3</v>
      </c>
    </row>
    <row r="139" spans="1:34" ht="15" customHeight="1" x14ac:dyDescent="0.35">
      <c r="A139" s="10" t="s">
        <v>358</v>
      </c>
      <c r="B139" s="90" t="s">
        <v>311</v>
      </c>
      <c r="C139" s="91">
        <v>3.3536030000000001</v>
      </c>
      <c r="D139" s="91">
        <v>3.5689570000000002</v>
      </c>
      <c r="E139" s="91">
        <v>3.3955120000000001</v>
      </c>
      <c r="F139" s="91">
        <v>3.3981789999999998</v>
      </c>
      <c r="G139" s="91">
        <v>3.399375</v>
      </c>
      <c r="H139" s="91">
        <v>3.4319229999999998</v>
      </c>
      <c r="I139" s="91">
        <v>3.4101050000000002</v>
      </c>
      <c r="J139" s="91">
        <v>3.4209390000000002</v>
      </c>
      <c r="K139" s="91">
        <v>3.4379309999999998</v>
      </c>
      <c r="L139" s="91">
        <v>3.4491779999999999</v>
      </c>
      <c r="M139" s="91">
        <v>3.471006</v>
      </c>
      <c r="N139" s="91">
        <v>3.4752299999999998</v>
      </c>
      <c r="O139" s="91">
        <v>3.4921190000000002</v>
      </c>
      <c r="P139" s="91">
        <v>3.5014120000000002</v>
      </c>
      <c r="Q139" s="91">
        <v>3.5267439999999999</v>
      </c>
      <c r="R139" s="91">
        <v>3.5443690000000001</v>
      </c>
      <c r="S139" s="91">
        <v>3.5787140000000002</v>
      </c>
      <c r="T139" s="91">
        <v>3.6079949999999998</v>
      </c>
      <c r="U139" s="91">
        <v>3.628428</v>
      </c>
      <c r="V139" s="91">
        <v>3.6573509999999998</v>
      </c>
      <c r="W139" s="91">
        <v>3.6668050000000001</v>
      </c>
      <c r="X139" s="91">
        <v>3.6916389999999999</v>
      </c>
      <c r="Y139" s="91">
        <v>3.7115960000000001</v>
      </c>
      <c r="Z139" s="91">
        <v>3.7244700000000002</v>
      </c>
      <c r="AA139" s="91">
        <v>3.7464590000000002</v>
      </c>
      <c r="AB139" s="91">
        <v>3.777517</v>
      </c>
      <c r="AC139" s="91">
        <v>3.7912140000000001</v>
      </c>
      <c r="AD139" s="91">
        <v>3.818311</v>
      </c>
      <c r="AE139" s="91">
        <v>3.8284639999999999</v>
      </c>
      <c r="AF139" s="91">
        <v>3.8530760000000002</v>
      </c>
      <c r="AG139" s="91">
        <v>3.885526</v>
      </c>
      <c r="AH139" s="92">
        <v>4.9199999999999999E-3</v>
      </c>
    </row>
    <row r="140" spans="1:34" ht="15" customHeight="1" x14ac:dyDescent="0.35">
      <c r="A140" s="10" t="s">
        <v>359</v>
      </c>
      <c r="B140" s="90" t="s">
        <v>203</v>
      </c>
      <c r="C140" s="91">
        <v>33.548701999999999</v>
      </c>
      <c r="D140" s="91">
        <v>35.665272000000002</v>
      </c>
      <c r="E140" s="91">
        <v>36.453724000000001</v>
      </c>
      <c r="F140" s="91">
        <v>36.880856000000001</v>
      </c>
      <c r="G140" s="91">
        <v>37.1539</v>
      </c>
      <c r="H140" s="91">
        <v>37.433807000000002</v>
      </c>
      <c r="I140" s="91">
        <v>37.501640000000002</v>
      </c>
      <c r="J140" s="91">
        <v>37.453518000000003</v>
      </c>
      <c r="K140" s="91">
        <v>37.455750000000002</v>
      </c>
      <c r="L140" s="91">
        <v>37.400939999999999</v>
      </c>
      <c r="M140" s="91">
        <v>37.393729999999998</v>
      </c>
      <c r="N140" s="91">
        <v>37.39085</v>
      </c>
      <c r="O140" s="91">
        <v>37.386451999999998</v>
      </c>
      <c r="P140" s="91">
        <v>37.400860000000002</v>
      </c>
      <c r="Q140" s="91">
        <v>37.499080999999997</v>
      </c>
      <c r="R140" s="91">
        <v>37.669701000000003</v>
      </c>
      <c r="S140" s="91">
        <v>37.802016999999999</v>
      </c>
      <c r="T140" s="91">
        <v>37.937964999999998</v>
      </c>
      <c r="U140" s="91">
        <v>38.078415</v>
      </c>
      <c r="V140" s="91">
        <v>38.231681999999999</v>
      </c>
      <c r="W140" s="91">
        <v>38.359923999999999</v>
      </c>
      <c r="X140" s="91">
        <v>38.549492000000001</v>
      </c>
      <c r="Y140" s="91">
        <v>38.722403999999997</v>
      </c>
      <c r="Z140" s="91">
        <v>38.966797</v>
      </c>
      <c r="AA140" s="91">
        <v>39.173240999999997</v>
      </c>
      <c r="AB140" s="91">
        <v>39.430546</v>
      </c>
      <c r="AC140" s="91">
        <v>39.615859999999998</v>
      </c>
      <c r="AD140" s="91">
        <v>39.788235</v>
      </c>
      <c r="AE140" s="91">
        <v>39.970599999999997</v>
      </c>
      <c r="AF140" s="91">
        <v>40.203445000000002</v>
      </c>
      <c r="AG140" s="91">
        <v>40.457794</v>
      </c>
      <c r="AH140" s="92">
        <v>6.2620000000000002E-3</v>
      </c>
    </row>
    <row r="141" spans="1:34" ht="14.5" customHeight="1" x14ac:dyDescent="0.35">
      <c r="A141" s="10" t="s">
        <v>360</v>
      </c>
      <c r="B141" s="90" t="s">
        <v>205</v>
      </c>
      <c r="C141" s="91">
        <v>28.892464</v>
      </c>
      <c r="D141" s="91">
        <v>26.890516000000002</v>
      </c>
      <c r="E141" s="91">
        <v>27.472956</v>
      </c>
      <c r="F141" s="91">
        <v>28.691538000000001</v>
      </c>
      <c r="G141" s="91">
        <v>29.578384</v>
      </c>
      <c r="H141" s="91">
        <v>30.868147</v>
      </c>
      <c r="I141" s="91">
        <v>31.550234</v>
      </c>
      <c r="J141" s="91">
        <v>31.997957</v>
      </c>
      <c r="K141" s="91">
        <v>32.077826999999999</v>
      </c>
      <c r="L141" s="91">
        <v>32.410542</v>
      </c>
      <c r="M141" s="91">
        <v>32.203612999999997</v>
      </c>
      <c r="N141" s="91">
        <v>32.403239999999997</v>
      </c>
      <c r="O141" s="91">
        <v>32.649192999999997</v>
      </c>
      <c r="P141" s="91">
        <v>32.798476999999998</v>
      </c>
      <c r="Q141" s="91">
        <v>33.077446000000002</v>
      </c>
      <c r="R141" s="91">
        <v>33.212746000000003</v>
      </c>
      <c r="S141" s="91">
        <v>33.446739000000001</v>
      </c>
      <c r="T141" s="91">
        <v>33.858497999999997</v>
      </c>
      <c r="U141" s="91">
        <v>34.201453999999998</v>
      </c>
      <c r="V141" s="91">
        <v>34.511333</v>
      </c>
      <c r="W141" s="91">
        <v>34.777458000000003</v>
      </c>
      <c r="X141" s="91">
        <v>35.083126</v>
      </c>
      <c r="Y141" s="91">
        <v>35.453018</v>
      </c>
      <c r="Z141" s="91">
        <v>35.972133999999997</v>
      </c>
      <c r="AA141" s="91">
        <v>36.599747000000001</v>
      </c>
      <c r="AB141" s="91">
        <v>37.049534000000001</v>
      </c>
      <c r="AC141" s="91">
        <v>37.310490000000001</v>
      </c>
      <c r="AD141" s="91">
        <v>37.547179999999997</v>
      </c>
      <c r="AE141" s="91">
        <v>37.846451000000002</v>
      </c>
      <c r="AF141" s="91">
        <v>38.034396999999998</v>
      </c>
      <c r="AG141" s="91">
        <v>38.391506</v>
      </c>
      <c r="AH141" s="92">
        <v>9.5200000000000007E-3</v>
      </c>
    </row>
    <row r="142" spans="1:34" ht="14.5" customHeight="1" x14ac:dyDescent="0.35">
      <c r="A142" s="10" t="s">
        <v>361</v>
      </c>
      <c r="B142" s="90" t="s">
        <v>249</v>
      </c>
      <c r="C142" s="91">
        <v>0</v>
      </c>
      <c r="D142" s="91">
        <v>0</v>
      </c>
      <c r="E142" s="91">
        <v>0</v>
      </c>
      <c r="F142" s="91">
        <v>0</v>
      </c>
      <c r="G142" s="91">
        <v>0</v>
      </c>
      <c r="H142" s="91">
        <v>0</v>
      </c>
      <c r="I142" s="91">
        <v>0</v>
      </c>
      <c r="J142" s="91">
        <v>0</v>
      </c>
      <c r="K142" s="91">
        <v>0</v>
      </c>
      <c r="L142" s="91">
        <v>0</v>
      </c>
      <c r="M142" s="91">
        <v>0</v>
      </c>
      <c r="N142" s="91">
        <v>0</v>
      </c>
      <c r="O142" s="91">
        <v>0</v>
      </c>
      <c r="P142" s="91">
        <v>0</v>
      </c>
      <c r="Q142" s="91">
        <v>0</v>
      </c>
      <c r="R142" s="91">
        <v>0</v>
      </c>
      <c r="S142" s="91">
        <v>0</v>
      </c>
      <c r="T142" s="91">
        <v>0</v>
      </c>
      <c r="U142" s="91">
        <v>0</v>
      </c>
      <c r="V142" s="91">
        <v>0</v>
      </c>
      <c r="W142" s="91">
        <v>0</v>
      </c>
      <c r="X142" s="91">
        <v>0</v>
      </c>
      <c r="Y142" s="91">
        <v>0</v>
      </c>
      <c r="Z142" s="91">
        <v>0</v>
      </c>
      <c r="AA142" s="91">
        <v>0</v>
      </c>
      <c r="AB142" s="91">
        <v>0</v>
      </c>
      <c r="AC142" s="91">
        <v>0</v>
      </c>
      <c r="AD142" s="91">
        <v>0</v>
      </c>
      <c r="AE142" s="91">
        <v>0</v>
      </c>
      <c r="AF142" s="91">
        <v>0</v>
      </c>
      <c r="AG142" s="91">
        <v>0</v>
      </c>
      <c r="AH142" s="92" t="s">
        <v>250</v>
      </c>
    </row>
    <row r="143" spans="1:34" ht="14.5" customHeight="1" x14ac:dyDescent="0.35">
      <c r="A143" s="10" t="s">
        <v>362</v>
      </c>
      <c r="B143" s="90" t="s">
        <v>252</v>
      </c>
      <c r="C143" s="91">
        <v>1.8647</v>
      </c>
      <c r="D143" s="91">
        <v>1.823809</v>
      </c>
      <c r="E143" s="91">
        <v>1.9220729999999999</v>
      </c>
      <c r="F143" s="91">
        <v>2.0607839999999999</v>
      </c>
      <c r="G143" s="91">
        <v>2.1502119999999998</v>
      </c>
      <c r="H143" s="91">
        <v>2.2464520000000001</v>
      </c>
      <c r="I143" s="91">
        <v>2.3186239999999998</v>
      </c>
      <c r="J143" s="91">
        <v>2.3670040000000001</v>
      </c>
      <c r="K143" s="91">
        <v>2.423727</v>
      </c>
      <c r="L143" s="91">
        <v>2.4730759999999998</v>
      </c>
      <c r="M143" s="91">
        <v>2.5132599999999998</v>
      </c>
      <c r="N143" s="91">
        <v>2.5578379999999998</v>
      </c>
      <c r="O143" s="91">
        <v>2.6138249999999998</v>
      </c>
      <c r="P143" s="91">
        <v>2.6505070000000002</v>
      </c>
      <c r="Q143" s="91">
        <v>2.6930969999999999</v>
      </c>
      <c r="R143" s="91">
        <v>2.733546</v>
      </c>
      <c r="S143" s="91">
        <v>2.7722920000000002</v>
      </c>
      <c r="T143" s="91">
        <v>2.8039550000000002</v>
      </c>
      <c r="U143" s="91">
        <v>2.8238020000000001</v>
      </c>
      <c r="V143" s="91">
        <v>2.8746580000000002</v>
      </c>
      <c r="W143" s="91">
        <v>2.9076759999999999</v>
      </c>
      <c r="X143" s="91">
        <v>2.92842</v>
      </c>
      <c r="Y143" s="91">
        <v>2.948664</v>
      </c>
      <c r="Z143" s="91">
        <v>2.985843</v>
      </c>
      <c r="AA143" s="91">
        <v>3.0241400000000001</v>
      </c>
      <c r="AB143" s="91">
        <v>3.045569</v>
      </c>
      <c r="AC143" s="91">
        <v>3.0486219999999999</v>
      </c>
      <c r="AD143" s="91">
        <v>3.0808580000000001</v>
      </c>
      <c r="AE143" s="91">
        <v>3.0845760000000002</v>
      </c>
      <c r="AF143" s="91">
        <v>3.081413</v>
      </c>
      <c r="AG143" s="91">
        <v>3.067399</v>
      </c>
      <c r="AH143" s="92">
        <v>1.6729000000000001E-2</v>
      </c>
    </row>
    <row r="144" spans="1:34" ht="14.5" customHeight="1" x14ac:dyDescent="0.35">
      <c r="A144" s="10" t="s">
        <v>363</v>
      </c>
      <c r="B144" s="90" t="s">
        <v>254</v>
      </c>
      <c r="C144" s="91">
        <v>0.35997099999999999</v>
      </c>
      <c r="D144" s="91">
        <v>0.49271999999999999</v>
      </c>
      <c r="E144" s="91">
        <v>0.48645500000000003</v>
      </c>
      <c r="F144" s="91">
        <v>0.49248599999999998</v>
      </c>
      <c r="G144" s="91">
        <v>0.55064999999999997</v>
      </c>
      <c r="H144" s="91">
        <v>0.63718900000000001</v>
      </c>
      <c r="I144" s="91">
        <v>0.703847</v>
      </c>
      <c r="J144" s="91">
        <v>0.73495699999999997</v>
      </c>
      <c r="K144" s="91">
        <v>0.767953</v>
      </c>
      <c r="L144" s="91">
        <v>0.828287</v>
      </c>
      <c r="M144" s="91">
        <v>0.89050700000000005</v>
      </c>
      <c r="N144" s="91">
        <v>0.92161700000000002</v>
      </c>
      <c r="O144" s="91">
        <v>0.95461300000000004</v>
      </c>
      <c r="P144" s="91">
        <v>0.98383699999999996</v>
      </c>
      <c r="Q144" s="91">
        <v>1.014947</v>
      </c>
      <c r="R144" s="91">
        <v>1.046057</v>
      </c>
      <c r="S144" s="91">
        <v>1.079053</v>
      </c>
      <c r="T144" s="91">
        <v>1.108277</v>
      </c>
      <c r="U144" s="91">
        <v>1.1393869999999999</v>
      </c>
      <c r="V144" s="91">
        <v>1.1704969999999999</v>
      </c>
      <c r="W144" s="91">
        <v>1.2034929999999999</v>
      </c>
      <c r="X144" s="91">
        <v>1.2171620000000001</v>
      </c>
      <c r="Y144" s="91">
        <v>1.2171620000000001</v>
      </c>
      <c r="Z144" s="91">
        <v>1.2171620000000001</v>
      </c>
      <c r="AA144" s="91">
        <v>1.2190479999999999</v>
      </c>
      <c r="AB144" s="91">
        <v>1.2171620000000001</v>
      </c>
      <c r="AC144" s="91">
        <v>1.2171620000000001</v>
      </c>
      <c r="AD144" s="91">
        <v>1.2171620000000001</v>
      </c>
      <c r="AE144" s="91">
        <v>1.2190479999999999</v>
      </c>
      <c r="AF144" s="91">
        <v>1.2171620000000001</v>
      </c>
      <c r="AG144" s="91">
        <v>1.2171620000000001</v>
      </c>
      <c r="AH144" s="92">
        <v>4.1444000000000002E-2</v>
      </c>
    </row>
    <row r="145" spans="1:34" ht="14.5" customHeight="1" x14ac:dyDescent="0.35">
      <c r="A145" s="10" t="s">
        <v>364</v>
      </c>
      <c r="B145" s="90" t="s">
        <v>289</v>
      </c>
      <c r="C145" s="91">
        <v>0.70625000000000004</v>
      </c>
      <c r="D145" s="91">
        <v>0.76514199999999999</v>
      </c>
      <c r="E145" s="91">
        <v>0.75534999999999997</v>
      </c>
      <c r="F145" s="91">
        <v>0.73163800000000001</v>
      </c>
      <c r="G145" s="91">
        <v>0.72320700000000004</v>
      </c>
      <c r="H145" s="91">
        <v>0.72460599999999997</v>
      </c>
      <c r="I145" s="91">
        <v>0.69105000000000005</v>
      </c>
      <c r="J145" s="91">
        <v>0.70114299999999996</v>
      </c>
      <c r="K145" s="91">
        <v>0.70106599999999997</v>
      </c>
      <c r="L145" s="91">
        <v>0.70103700000000002</v>
      </c>
      <c r="M145" s="91">
        <v>0.69345999999999997</v>
      </c>
      <c r="N145" s="91">
        <v>0.69447499999999995</v>
      </c>
      <c r="O145" s="91">
        <v>0.69711800000000002</v>
      </c>
      <c r="P145" s="91">
        <v>0.697967</v>
      </c>
      <c r="Q145" s="91">
        <v>0.69689400000000001</v>
      </c>
      <c r="R145" s="91">
        <v>0.70055699999999999</v>
      </c>
      <c r="S145" s="91">
        <v>0.70885299999999996</v>
      </c>
      <c r="T145" s="91">
        <v>0.71820200000000001</v>
      </c>
      <c r="U145" s="91">
        <v>0.72597800000000001</v>
      </c>
      <c r="V145" s="91">
        <v>0.73066299999999995</v>
      </c>
      <c r="W145" s="91">
        <v>0.73456100000000002</v>
      </c>
      <c r="X145" s="91">
        <v>0.73710699999999996</v>
      </c>
      <c r="Y145" s="91">
        <v>0.74127100000000001</v>
      </c>
      <c r="Z145" s="91">
        <v>0.74834999999999996</v>
      </c>
      <c r="AA145" s="91">
        <v>0.75938399999999995</v>
      </c>
      <c r="AB145" s="91">
        <v>0.76585899999999996</v>
      </c>
      <c r="AC145" s="91">
        <v>0.77389399999999997</v>
      </c>
      <c r="AD145" s="91">
        <v>0.78306399999999998</v>
      </c>
      <c r="AE145" s="91">
        <v>0.77831700000000004</v>
      </c>
      <c r="AF145" s="91">
        <v>0.77742100000000003</v>
      </c>
      <c r="AG145" s="91">
        <v>0.78483800000000004</v>
      </c>
      <c r="AH145" s="92">
        <v>3.5230000000000001E-3</v>
      </c>
    </row>
    <row r="146" spans="1:34" ht="14.5" customHeight="1" x14ac:dyDescent="0.35">
      <c r="A146" s="10" t="s">
        <v>365</v>
      </c>
      <c r="B146" s="90" t="s">
        <v>256</v>
      </c>
      <c r="C146" s="91">
        <v>31.823383</v>
      </c>
      <c r="D146" s="91">
        <v>29.972187000000002</v>
      </c>
      <c r="E146" s="91">
        <v>30.636832999999999</v>
      </c>
      <c r="F146" s="91">
        <v>31.976445999999999</v>
      </c>
      <c r="G146" s="91">
        <v>33.002453000000003</v>
      </c>
      <c r="H146" s="91">
        <v>34.476394999999997</v>
      </c>
      <c r="I146" s="91">
        <v>35.263756000000001</v>
      </c>
      <c r="J146" s="91">
        <v>35.80106</v>
      </c>
      <c r="K146" s="91">
        <v>35.970570000000002</v>
      </c>
      <c r="L146" s="91">
        <v>36.412945000000001</v>
      </c>
      <c r="M146" s="91">
        <v>36.300837999999999</v>
      </c>
      <c r="N146" s="91">
        <v>36.577168</v>
      </c>
      <c r="O146" s="91">
        <v>36.914749</v>
      </c>
      <c r="P146" s="91">
        <v>37.130791000000002</v>
      </c>
      <c r="Q146" s="91">
        <v>37.482384000000003</v>
      </c>
      <c r="R146" s="91">
        <v>37.692909</v>
      </c>
      <c r="S146" s="91">
        <v>38.006934999999999</v>
      </c>
      <c r="T146" s="91">
        <v>38.488930000000003</v>
      </c>
      <c r="U146" s="91">
        <v>38.890625</v>
      </c>
      <c r="V146" s="91">
        <v>39.287151000000001</v>
      </c>
      <c r="W146" s="91">
        <v>39.623187999999999</v>
      </c>
      <c r="X146" s="91">
        <v>39.965815999999997</v>
      </c>
      <c r="Y146" s="91">
        <v>40.360118999999997</v>
      </c>
      <c r="Z146" s="91">
        <v>40.923492000000003</v>
      </c>
      <c r="AA146" s="91">
        <v>41.602317999999997</v>
      </c>
      <c r="AB146" s="91">
        <v>42.078125</v>
      </c>
      <c r="AC146" s="91">
        <v>42.350169999999999</v>
      </c>
      <c r="AD146" s="91">
        <v>42.628264999999999</v>
      </c>
      <c r="AE146" s="91">
        <v>42.928390999999998</v>
      </c>
      <c r="AF146" s="91">
        <v>43.110393999999999</v>
      </c>
      <c r="AG146" s="91">
        <v>43.460903000000002</v>
      </c>
      <c r="AH146" s="92">
        <v>1.0442999999999999E-2</v>
      </c>
    </row>
    <row r="147" spans="1:34" ht="14.5" customHeight="1" x14ac:dyDescent="0.35">
      <c r="A147" s="10" t="s">
        <v>366</v>
      </c>
      <c r="B147" s="90" t="s">
        <v>258</v>
      </c>
      <c r="C147" s="91">
        <v>0.47265099999999999</v>
      </c>
      <c r="D147" s="91">
        <v>0.39639600000000003</v>
      </c>
      <c r="E147" s="91">
        <v>0.41394599999999998</v>
      </c>
      <c r="F147" s="91">
        <v>0.51743899999999998</v>
      </c>
      <c r="G147" s="91">
        <v>0.51773899999999995</v>
      </c>
      <c r="H147" s="91">
        <v>0.49193300000000001</v>
      </c>
      <c r="I147" s="91">
        <v>0.48026999999999997</v>
      </c>
      <c r="J147" s="91">
        <v>0.46727400000000002</v>
      </c>
      <c r="K147" s="91">
        <v>0.45186300000000001</v>
      </c>
      <c r="L147" s="91">
        <v>0.427703</v>
      </c>
      <c r="M147" s="91">
        <v>0.423593</v>
      </c>
      <c r="N147" s="91">
        <v>0.422153</v>
      </c>
      <c r="O147" s="91">
        <v>0.420514</v>
      </c>
      <c r="P147" s="91">
        <v>0.41140599999999999</v>
      </c>
      <c r="Q147" s="91">
        <v>0.41441</v>
      </c>
      <c r="R147" s="91">
        <v>0.42214400000000002</v>
      </c>
      <c r="S147" s="91">
        <v>0.42377199999999998</v>
      </c>
      <c r="T147" s="91">
        <v>0.42655799999999999</v>
      </c>
      <c r="U147" s="91">
        <v>0.434168</v>
      </c>
      <c r="V147" s="91">
        <v>0.44101000000000001</v>
      </c>
      <c r="W147" s="91">
        <v>0.43885999999999997</v>
      </c>
      <c r="X147" s="91">
        <v>0.44089</v>
      </c>
      <c r="Y147" s="91">
        <v>0.44837100000000002</v>
      </c>
      <c r="Z147" s="91">
        <v>0.46150400000000003</v>
      </c>
      <c r="AA147" s="91">
        <v>0.46265800000000001</v>
      </c>
      <c r="AB147" s="91">
        <v>0.46829199999999999</v>
      </c>
      <c r="AC147" s="91">
        <v>0.46929399999999999</v>
      </c>
      <c r="AD147" s="91">
        <v>0.46750900000000001</v>
      </c>
      <c r="AE147" s="91">
        <v>0.47222599999999998</v>
      </c>
      <c r="AF147" s="91">
        <v>0.476298</v>
      </c>
      <c r="AG147" s="91">
        <v>0.48725200000000002</v>
      </c>
      <c r="AH147" s="92">
        <v>1.0150000000000001E-3</v>
      </c>
    </row>
    <row r="148" spans="1:34" ht="14.5" customHeight="1" x14ac:dyDescent="0.35">
      <c r="A148" s="10" t="s">
        <v>367</v>
      </c>
      <c r="B148" s="90" t="s">
        <v>321</v>
      </c>
      <c r="C148" s="91">
        <v>8.6249529999999996</v>
      </c>
      <c r="D148" s="91">
        <v>10.355525</v>
      </c>
      <c r="E148" s="91">
        <v>10.311049000000001</v>
      </c>
      <c r="F148" s="91">
        <v>8.4078169999999997</v>
      </c>
      <c r="G148" s="91">
        <v>7.0871110000000002</v>
      </c>
      <c r="H148" s="91">
        <v>5.4675419999999999</v>
      </c>
      <c r="I148" s="91">
        <v>5.5285570000000002</v>
      </c>
      <c r="J148" s="91">
        <v>5.3543919999999998</v>
      </c>
      <c r="K148" s="91">
        <v>5.3963419999999998</v>
      </c>
      <c r="L148" s="91">
        <v>5.4093270000000002</v>
      </c>
      <c r="M148" s="91">
        <v>5.452394</v>
      </c>
      <c r="N148" s="91">
        <v>5.369872</v>
      </c>
      <c r="O148" s="91">
        <v>5.2500210000000003</v>
      </c>
      <c r="P148" s="91">
        <v>5.2250079999999999</v>
      </c>
      <c r="Q148" s="91">
        <v>5.1095839999999999</v>
      </c>
      <c r="R148" s="91">
        <v>4.990011</v>
      </c>
      <c r="S148" s="91">
        <v>4.9266199999999998</v>
      </c>
      <c r="T148" s="91">
        <v>4.8552090000000003</v>
      </c>
      <c r="U148" s="91">
        <v>4.7452909999999999</v>
      </c>
      <c r="V148" s="91">
        <v>4.7277290000000001</v>
      </c>
      <c r="W148" s="91">
        <v>4.6909359999999998</v>
      </c>
      <c r="X148" s="91">
        <v>4.6743430000000004</v>
      </c>
      <c r="Y148" s="91">
        <v>4.659897</v>
      </c>
      <c r="Z148" s="91">
        <v>4.6764919999999996</v>
      </c>
      <c r="AA148" s="91">
        <v>4.6867299999999998</v>
      </c>
      <c r="AB148" s="91">
        <v>4.5559940000000001</v>
      </c>
      <c r="AC148" s="91">
        <v>4.499898</v>
      </c>
      <c r="AD148" s="91">
        <v>4.4643620000000004</v>
      </c>
      <c r="AE148" s="91">
        <v>4.3848700000000003</v>
      </c>
      <c r="AF148" s="91">
        <v>4.3218529999999999</v>
      </c>
      <c r="AG148" s="91">
        <v>4.3296710000000003</v>
      </c>
      <c r="AH148" s="92">
        <v>-2.2710000000000001E-2</v>
      </c>
    </row>
    <row r="149" spans="1:34" ht="14.5" customHeight="1" x14ac:dyDescent="0.35">
      <c r="A149" s="10" t="s">
        <v>368</v>
      </c>
      <c r="B149" s="90" t="s">
        <v>262</v>
      </c>
      <c r="C149" s="91">
        <v>0</v>
      </c>
      <c r="D149" s="91">
        <v>0</v>
      </c>
      <c r="E149" s="91">
        <v>0</v>
      </c>
      <c r="F149" s="91">
        <v>0</v>
      </c>
      <c r="G149" s="91">
        <v>0</v>
      </c>
      <c r="H149" s="91">
        <v>0</v>
      </c>
      <c r="I149" s="91">
        <v>0</v>
      </c>
      <c r="J149" s="91">
        <v>0</v>
      </c>
      <c r="K149" s="91">
        <v>0</v>
      </c>
      <c r="L149" s="91">
        <v>0</v>
      </c>
      <c r="M149" s="91">
        <v>0</v>
      </c>
      <c r="N149" s="91">
        <v>0</v>
      </c>
      <c r="O149" s="91">
        <v>0</v>
      </c>
      <c r="P149" s="91">
        <v>0</v>
      </c>
      <c r="Q149" s="91">
        <v>0</v>
      </c>
      <c r="R149" s="91">
        <v>0</v>
      </c>
      <c r="S149" s="91">
        <v>0</v>
      </c>
      <c r="T149" s="91">
        <v>0</v>
      </c>
      <c r="U149" s="91">
        <v>0</v>
      </c>
      <c r="V149" s="91">
        <v>0</v>
      </c>
      <c r="W149" s="91">
        <v>0</v>
      </c>
      <c r="X149" s="91">
        <v>0</v>
      </c>
      <c r="Y149" s="91">
        <v>0</v>
      </c>
      <c r="Z149" s="91">
        <v>0</v>
      </c>
      <c r="AA149" s="91">
        <v>0</v>
      </c>
      <c r="AB149" s="91">
        <v>0</v>
      </c>
      <c r="AC149" s="91">
        <v>0</v>
      </c>
      <c r="AD149" s="91">
        <v>0</v>
      </c>
      <c r="AE149" s="91">
        <v>0</v>
      </c>
      <c r="AF149" s="91">
        <v>0</v>
      </c>
      <c r="AG149" s="91">
        <v>0</v>
      </c>
      <c r="AH149" s="92" t="s">
        <v>250</v>
      </c>
    </row>
    <row r="150" spans="1:34" ht="15" customHeight="1" x14ac:dyDescent="0.35">
      <c r="A150" s="10" t="s">
        <v>369</v>
      </c>
      <c r="B150" s="90" t="s">
        <v>264</v>
      </c>
      <c r="C150" s="91">
        <v>-2.4546999999999999E-2</v>
      </c>
      <c r="D150" s="91">
        <v>-2.4849E-2</v>
      </c>
      <c r="E150" s="91">
        <v>-2.5839999999999998E-2</v>
      </c>
      <c r="F150" s="91">
        <v>-3.1286000000000001E-2</v>
      </c>
      <c r="G150" s="91">
        <v>-2.4167000000000001E-2</v>
      </c>
      <c r="H150" s="91">
        <v>-2.3224000000000002E-2</v>
      </c>
      <c r="I150" s="91">
        <v>-2.3442999999999999E-2</v>
      </c>
      <c r="J150" s="91">
        <v>-2.3285E-2</v>
      </c>
      <c r="K150" s="91">
        <v>-2.3178000000000001E-2</v>
      </c>
      <c r="L150" s="91">
        <v>-2.3060000000000001E-2</v>
      </c>
      <c r="M150" s="91">
        <v>-2.2817E-2</v>
      </c>
      <c r="N150" s="91">
        <v>-2.2589999999999999E-2</v>
      </c>
      <c r="O150" s="91">
        <v>-2.2408999999999998E-2</v>
      </c>
      <c r="P150" s="91">
        <v>-2.2429000000000001E-2</v>
      </c>
      <c r="Q150" s="91">
        <v>-2.2270000000000002E-2</v>
      </c>
      <c r="R150" s="91">
        <v>-2.1852E-2</v>
      </c>
      <c r="S150" s="91">
        <v>-2.1801000000000001E-2</v>
      </c>
      <c r="T150" s="91">
        <v>-2.1576000000000001E-2</v>
      </c>
      <c r="U150" s="91">
        <v>-2.1180000000000001E-2</v>
      </c>
      <c r="V150" s="91">
        <v>-2.0808E-2</v>
      </c>
      <c r="W150" s="91">
        <v>-2.0900999999999999E-2</v>
      </c>
      <c r="X150" s="91">
        <v>-2.0586E-2</v>
      </c>
      <c r="Y150" s="91">
        <v>-2.0136999999999999E-2</v>
      </c>
      <c r="Z150" s="91">
        <v>-1.9411999999999999E-2</v>
      </c>
      <c r="AA150" s="91">
        <v>-1.9386E-2</v>
      </c>
      <c r="AB150" s="91">
        <v>-1.8865E-2</v>
      </c>
      <c r="AC150" s="91">
        <v>-1.8814000000000001E-2</v>
      </c>
      <c r="AD150" s="91">
        <v>-1.8742000000000002E-2</v>
      </c>
      <c r="AE150" s="91">
        <v>-1.8343999999999999E-2</v>
      </c>
      <c r="AF150" s="91">
        <v>-1.8082999999999998E-2</v>
      </c>
      <c r="AG150" s="91">
        <v>-1.7332E-2</v>
      </c>
      <c r="AH150" s="92">
        <v>-1.1535E-2</v>
      </c>
    </row>
    <row r="151" spans="1:34" ht="15" customHeight="1" x14ac:dyDescent="0.35">
      <c r="A151" s="10" t="s">
        <v>370</v>
      </c>
      <c r="B151" s="90" t="s">
        <v>266</v>
      </c>
      <c r="C151" s="91">
        <v>9.0730570000000004</v>
      </c>
      <c r="D151" s="91">
        <v>10.727073000000001</v>
      </c>
      <c r="E151" s="91">
        <v>10.699154999999999</v>
      </c>
      <c r="F151" s="91">
        <v>8.8939699999999995</v>
      </c>
      <c r="G151" s="91">
        <v>7.5806820000000004</v>
      </c>
      <c r="H151" s="91">
        <v>5.9362519999999996</v>
      </c>
      <c r="I151" s="91">
        <v>5.9853839999999998</v>
      </c>
      <c r="J151" s="91">
        <v>5.798381</v>
      </c>
      <c r="K151" s="91">
        <v>5.8250270000000004</v>
      </c>
      <c r="L151" s="91">
        <v>5.8139700000000003</v>
      </c>
      <c r="M151" s="91">
        <v>5.8531700000000004</v>
      </c>
      <c r="N151" s="91">
        <v>5.7694349999999996</v>
      </c>
      <c r="O151" s="91">
        <v>5.6481250000000003</v>
      </c>
      <c r="P151" s="91">
        <v>5.6139840000000003</v>
      </c>
      <c r="Q151" s="91">
        <v>5.5017240000000003</v>
      </c>
      <c r="R151" s="91">
        <v>5.3903030000000003</v>
      </c>
      <c r="S151" s="91">
        <v>5.3285910000000003</v>
      </c>
      <c r="T151" s="91">
        <v>5.2601909999999998</v>
      </c>
      <c r="U151" s="91">
        <v>5.1582790000000003</v>
      </c>
      <c r="V151" s="91">
        <v>5.1479309999999998</v>
      </c>
      <c r="W151" s="91">
        <v>5.1088940000000003</v>
      </c>
      <c r="X151" s="91">
        <v>5.0946470000000001</v>
      </c>
      <c r="Y151" s="91">
        <v>5.0881299999999996</v>
      </c>
      <c r="Z151" s="91">
        <v>5.1185840000000002</v>
      </c>
      <c r="AA151" s="91">
        <v>5.1300020000000002</v>
      </c>
      <c r="AB151" s="91">
        <v>5.0054210000000001</v>
      </c>
      <c r="AC151" s="91">
        <v>4.9503779999999997</v>
      </c>
      <c r="AD151" s="91">
        <v>4.9131289999999996</v>
      </c>
      <c r="AE151" s="91">
        <v>4.8387520000000004</v>
      </c>
      <c r="AF151" s="91">
        <v>4.780068</v>
      </c>
      <c r="AG151" s="91">
        <v>4.7995919999999996</v>
      </c>
      <c r="AH151" s="92">
        <v>-2.1002E-2</v>
      </c>
    </row>
    <row r="152" spans="1:34" ht="15" customHeight="1" x14ac:dyDescent="0.35">
      <c r="A152" s="10" t="s">
        <v>371</v>
      </c>
      <c r="B152" s="22" t="s">
        <v>341</v>
      </c>
      <c r="C152" s="23">
        <v>8.2053379999999994</v>
      </c>
      <c r="D152" s="91">
        <v>7.9521920000000001</v>
      </c>
      <c r="E152" s="91">
        <v>7.7023349999999997</v>
      </c>
      <c r="F152" s="91">
        <v>7.8394529999999998</v>
      </c>
      <c r="G152" s="91">
        <v>7.8721709999999998</v>
      </c>
      <c r="H152" s="91">
        <v>7.7886550000000003</v>
      </c>
      <c r="I152" s="91">
        <v>6.7068110000000001</v>
      </c>
      <c r="J152" s="91">
        <v>6.0273389999999996</v>
      </c>
      <c r="K152" s="91">
        <v>5.823143</v>
      </c>
      <c r="L152" s="91">
        <v>5.2902659999999999</v>
      </c>
      <c r="M152" s="91">
        <v>5.2980970000000003</v>
      </c>
      <c r="N152" s="91">
        <v>5.126398</v>
      </c>
      <c r="O152" s="91">
        <v>5.020213</v>
      </c>
      <c r="P152" s="91">
        <v>4.939495</v>
      </c>
      <c r="Q152" s="91">
        <v>4.7645020000000002</v>
      </c>
      <c r="R152" s="91">
        <v>4.7791920000000001</v>
      </c>
      <c r="S152" s="91">
        <v>4.6919029999999999</v>
      </c>
      <c r="T152" s="91">
        <v>4.5201010000000004</v>
      </c>
      <c r="U152" s="91">
        <v>4.4460940000000004</v>
      </c>
      <c r="V152" s="91">
        <v>4.4460940000000004</v>
      </c>
      <c r="W152" s="91">
        <v>4.4497</v>
      </c>
      <c r="X152" s="91">
        <v>4.4627910000000002</v>
      </c>
      <c r="Y152" s="91">
        <v>4.4722590000000002</v>
      </c>
      <c r="Z152" s="91">
        <v>4.2833519999999998</v>
      </c>
      <c r="AA152" s="91">
        <v>3.8118189999999998</v>
      </c>
      <c r="AB152" s="91">
        <v>3.8203770000000001</v>
      </c>
      <c r="AC152" s="91">
        <v>3.8248310000000001</v>
      </c>
      <c r="AD152" s="91">
        <v>3.7477960000000001</v>
      </c>
      <c r="AE152" s="91">
        <v>3.5928810000000002</v>
      </c>
      <c r="AF152" s="91">
        <v>3.5962329999999998</v>
      </c>
      <c r="AG152" s="91">
        <v>3.6010789999999999</v>
      </c>
      <c r="AH152" s="92">
        <v>-2.7078000000000001E-2</v>
      </c>
    </row>
    <row r="153" spans="1:34" ht="15" customHeight="1" x14ac:dyDescent="0.35">
      <c r="A153" s="10" t="s">
        <v>372</v>
      </c>
      <c r="B153" s="90" t="s">
        <v>268</v>
      </c>
      <c r="C153" s="91">
        <v>0.90456499999999995</v>
      </c>
      <c r="D153" s="91">
        <v>0.88106899999999999</v>
      </c>
      <c r="E153" s="91">
        <v>0.87139900000000003</v>
      </c>
      <c r="F153" s="91">
        <v>0.87804800000000005</v>
      </c>
      <c r="G153" s="91">
        <v>0.88669200000000004</v>
      </c>
      <c r="H153" s="91">
        <v>0.89332500000000004</v>
      </c>
      <c r="I153" s="91">
        <v>0.89871199999999996</v>
      </c>
      <c r="J153" s="91">
        <v>0.90263300000000002</v>
      </c>
      <c r="K153" s="91">
        <v>0.906362</v>
      </c>
      <c r="L153" s="91">
        <v>0.90952699999999997</v>
      </c>
      <c r="M153" s="91">
        <v>0.91970200000000002</v>
      </c>
      <c r="N153" s="91">
        <v>0.92291199999999995</v>
      </c>
      <c r="O153" s="91">
        <v>0.927172</v>
      </c>
      <c r="P153" s="91">
        <v>0.93237899999999996</v>
      </c>
      <c r="Q153" s="91">
        <v>0.93720099999999995</v>
      </c>
      <c r="R153" s="91">
        <v>0.94174999999999998</v>
      </c>
      <c r="S153" s="91">
        <v>0.94989199999999996</v>
      </c>
      <c r="T153" s="91">
        <v>0.95608300000000002</v>
      </c>
      <c r="U153" s="91">
        <v>0.962673</v>
      </c>
      <c r="V153" s="91">
        <v>0.97009400000000001</v>
      </c>
      <c r="W153" s="91">
        <v>0.97864300000000004</v>
      </c>
      <c r="X153" s="91">
        <v>0.98686099999999999</v>
      </c>
      <c r="Y153" s="91">
        <v>0.99639800000000001</v>
      </c>
      <c r="Z153" s="91">
        <v>1.006248</v>
      </c>
      <c r="AA153" s="91">
        <v>1.0239480000000001</v>
      </c>
      <c r="AB153" s="91">
        <v>1.0331630000000001</v>
      </c>
      <c r="AC153" s="91">
        <v>1.0426660000000001</v>
      </c>
      <c r="AD153" s="91">
        <v>1.0524150000000001</v>
      </c>
      <c r="AE153" s="91">
        <v>1.062656</v>
      </c>
      <c r="AF153" s="91">
        <v>1.073288</v>
      </c>
      <c r="AG153" s="91">
        <v>1.084192</v>
      </c>
      <c r="AH153" s="92">
        <v>6.0559999999999998E-3</v>
      </c>
    </row>
    <row r="154" spans="1:34" ht="15" customHeight="1" x14ac:dyDescent="0.35">
      <c r="A154" s="10" t="s">
        <v>373</v>
      </c>
      <c r="B154" s="90" t="s">
        <v>374</v>
      </c>
      <c r="C154" s="91">
        <v>9.1069510000000005</v>
      </c>
      <c r="D154" s="91">
        <v>9.7980590000000003</v>
      </c>
      <c r="E154" s="91">
        <v>10.306817000000001</v>
      </c>
      <c r="F154" s="91">
        <v>11.124890000000001</v>
      </c>
      <c r="G154" s="91">
        <v>11.946631</v>
      </c>
      <c r="H154" s="91">
        <v>12.409727</v>
      </c>
      <c r="I154" s="91">
        <v>12.420173</v>
      </c>
      <c r="J154" s="91">
        <v>12.46387</v>
      </c>
      <c r="K154" s="91">
        <v>12.467834</v>
      </c>
      <c r="L154" s="91">
        <v>12.627629000000001</v>
      </c>
      <c r="M154" s="91">
        <v>12.859239000000001</v>
      </c>
      <c r="N154" s="91">
        <v>12.980214999999999</v>
      </c>
      <c r="O154" s="91">
        <v>13.066833000000001</v>
      </c>
      <c r="P154" s="91">
        <v>13.161607999999999</v>
      </c>
      <c r="Q154" s="91">
        <v>13.391044000000001</v>
      </c>
      <c r="R154" s="91">
        <v>13.68892</v>
      </c>
      <c r="S154" s="91">
        <v>13.946344</v>
      </c>
      <c r="T154" s="91">
        <v>14.102916</v>
      </c>
      <c r="U154" s="91">
        <v>14.292992999999999</v>
      </c>
      <c r="V154" s="91">
        <v>14.41925</v>
      </c>
      <c r="W154" s="91">
        <v>14.5633</v>
      </c>
      <c r="X154" s="91">
        <v>14.687383000000001</v>
      </c>
      <c r="Y154" s="91">
        <v>14.800423</v>
      </c>
      <c r="Z154" s="91">
        <v>14.959212000000001</v>
      </c>
      <c r="AA154" s="91">
        <v>15.153568999999999</v>
      </c>
      <c r="AB154" s="91">
        <v>15.366277999999999</v>
      </c>
      <c r="AC154" s="91">
        <v>15.612496</v>
      </c>
      <c r="AD154" s="91">
        <v>15.925789999999999</v>
      </c>
      <c r="AE154" s="91">
        <v>16.354787999999999</v>
      </c>
      <c r="AF154" s="91">
        <v>16.837816</v>
      </c>
      <c r="AG154" s="91">
        <v>17.112265000000001</v>
      </c>
      <c r="AH154" s="92">
        <v>2.1248E-2</v>
      </c>
    </row>
    <row r="155" spans="1:34" ht="15" customHeight="1" x14ac:dyDescent="0.35">
      <c r="A155" s="10" t="s">
        <v>375</v>
      </c>
      <c r="B155" s="90" t="s">
        <v>293</v>
      </c>
      <c r="C155" s="91">
        <v>3.8200000000000002E-4</v>
      </c>
      <c r="D155" s="91">
        <v>4.8099999999999998E-4</v>
      </c>
      <c r="E155" s="91">
        <v>5.8200000000000005E-4</v>
      </c>
      <c r="F155" s="91">
        <v>6.8400000000000004E-4</v>
      </c>
      <c r="G155" s="91">
        <v>7.8799999999999996E-4</v>
      </c>
      <c r="H155" s="91">
        <v>8.9300000000000002E-4</v>
      </c>
      <c r="I155" s="91">
        <v>9.8999999999999999E-4</v>
      </c>
      <c r="J155" s="91">
        <v>1.0820000000000001E-3</v>
      </c>
      <c r="K155" s="91">
        <v>1.175E-3</v>
      </c>
      <c r="L155" s="91">
        <v>1.268E-3</v>
      </c>
      <c r="M155" s="91">
        <v>1.364E-3</v>
      </c>
      <c r="N155" s="91">
        <v>1.4599999999999999E-3</v>
      </c>
      <c r="O155" s="91">
        <v>1.5560000000000001E-3</v>
      </c>
      <c r="P155" s="91">
        <v>1.653E-3</v>
      </c>
      <c r="Q155" s="91">
        <v>1.7539999999999999E-3</v>
      </c>
      <c r="R155" s="91">
        <v>1.8649999999999999E-3</v>
      </c>
      <c r="S155" s="91">
        <v>1.9789999999999999E-3</v>
      </c>
      <c r="T155" s="91">
        <v>2.0969999999999999E-3</v>
      </c>
      <c r="U155" s="91">
        <v>2.2239999999999998E-3</v>
      </c>
      <c r="V155" s="91">
        <v>2.3579999999999999E-3</v>
      </c>
      <c r="W155" s="91">
        <v>2.4979999999999998E-3</v>
      </c>
      <c r="X155" s="91">
        <v>2.6440000000000001E-3</v>
      </c>
      <c r="Y155" s="91">
        <v>2.7980000000000001E-3</v>
      </c>
      <c r="Z155" s="91">
        <v>2.9819999999999998E-3</v>
      </c>
      <c r="AA155" s="91">
        <v>3.1410000000000001E-3</v>
      </c>
      <c r="AB155" s="91">
        <v>3.307E-3</v>
      </c>
      <c r="AC155" s="91">
        <v>3.473E-3</v>
      </c>
      <c r="AD155" s="91">
        <v>3.643E-3</v>
      </c>
      <c r="AE155" s="91">
        <v>3.8249999999999998E-3</v>
      </c>
      <c r="AF155" s="91">
        <v>4.0159999999999996E-3</v>
      </c>
      <c r="AG155" s="91">
        <v>4.2180000000000004E-3</v>
      </c>
      <c r="AH155" s="92">
        <v>8.3379999999999996E-2</v>
      </c>
    </row>
    <row r="156" spans="1:34" ht="15" customHeight="1" x14ac:dyDescent="0.35">
      <c r="A156" s="10" t="s">
        <v>376</v>
      </c>
      <c r="B156" s="90" t="s">
        <v>345</v>
      </c>
      <c r="C156" s="91">
        <v>0.118079</v>
      </c>
      <c r="D156" s="91">
        <v>0.118079</v>
      </c>
      <c r="E156" s="91">
        <v>0.118079</v>
      </c>
      <c r="F156" s="91">
        <v>0.118079</v>
      </c>
      <c r="G156" s="91">
        <v>0.118079</v>
      </c>
      <c r="H156" s="91">
        <v>0.118079</v>
      </c>
      <c r="I156" s="91">
        <v>0.118079</v>
      </c>
      <c r="J156" s="91">
        <v>0.118079</v>
      </c>
      <c r="K156" s="91">
        <v>0.118079</v>
      </c>
      <c r="L156" s="91">
        <v>0.118079</v>
      </c>
      <c r="M156" s="91">
        <v>0.118079</v>
      </c>
      <c r="N156" s="91">
        <v>0.118079</v>
      </c>
      <c r="O156" s="91">
        <v>0.118079</v>
      </c>
      <c r="P156" s="91">
        <v>0.118079</v>
      </c>
      <c r="Q156" s="91">
        <v>0.118079</v>
      </c>
      <c r="R156" s="91">
        <v>0.118079</v>
      </c>
      <c r="S156" s="91">
        <v>0.118079</v>
      </c>
      <c r="T156" s="91">
        <v>0.118079</v>
      </c>
      <c r="U156" s="91">
        <v>0.118079</v>
      </c>
      <c r="V156" s="91">
        <v>0.118079</v>
      </c>
      <c r="W156" s="91">
        <v>0.118079</v>
      </c>
      <c r="X156" s="91">
        <v>0.118079</v>
      </c>
      <c r="Y156" s="91">
        <v>0.118079</v>
      </c>
      <c r="Z156" s="91">
        <v>0.118079</v>
      </c>
      <c r="AA156" s="91">
        <v>0.118079</v>
      </c>
      <c r="AB156" s="91">
        <v>0.118079</v>
      </c>
      <c r="AC156" s="91">
        <v>0.118079</v>
      </c>
      <c r="AD156" s="91">
        <v>0.118079</v>
      </c>
      <c r="AE156" s="91">
        <v>0.118079</v>
      </c>
      <c r="AF156" s="91">
        <v>0.118079</v>
      </c>
      <c r="AG156" s="91">
        <v>0.118079</v>
      </c>
      <c r="AH156" s="92">
        <v>0</v>
      </c>
    </row>
    <row r="157" spans="1:34" ht="15" customHeight="1" x14ac:dyDescent="0.35">
      <c r="A157" s="10" t="s">
        <v>377</v>
      </c>
      <c r="B157" s="90" t="s">
        <v>347</v>
      </c>
      <c r="C157" s="91">
        <v>0.15588199999999999</v>
      </c>
      <c r="D157" s="91">
        <v>0.16303500000000001</v>
      </c>
      <c r="E157" s="91">
        <v>0.150975</v>
      </c>
      <c r="F157" s="91">
        <v>0.14605399999999999</v>
      </c>
      <c r="G157" s="91">
        <v>0.15352499999999999</v>
      </c>
      <c r="H157" s="91">
        <v>0.14340900000000001</v>
      </c>
      <c r="I157" s="91">
        <v>0.146815</v>
      </c>
      <c r="J157" s="91">
        <v>0.16036600000000001</v>
      </c>
      <c r="K157" s="91">
        <v>0.1678</v>
      </c>
      <c r="L157" s="91">
        <v>0.16539000000000001</v>
      </c>
      <c r="M157" s="91">
        <v>0.17468800000000001</v>
      </c>
      <c r="N157" s="91">
        <v>0.165273</v>
      </c>
      <c r="O157" s="91">
        <v>0.174341</v>
      </c>
      <c r="P157" s="91">
        <v>0.172538</v>
      </c>
      <c r="Q157" s="91">
        <v>0.18043100000000001</v>
      </c>
      <c r="R157" s="91">
        <v>0.17858599999999999</v>
      </c>
      <c r="S157" s="91">
        <v>0.17397899999999999</v>
      </c>
      <c r="T157" s="91">
        <v>0.17267299999999999</v>
      </c>
      <c r="U157" s="91">
        <v>0.17121500000000001</v>
      </c>
      <c r="V157" s="91">
        <v>0.17153099999999999</v>
      </c>
      <c r="W157" s="91">
        <v>0.16953299999999999</v>
      </c>
      <c r="X157" s="91">
        <v>0.16644800000000001</v>
      </c>
      <c r="Y157" s="91">
        <v>0.16417399999999999</v>
      </c>
      <c r="Z157" s="91">
        <v>0.162633</v>
      </c>
      <c r="AA157" s="91">
        <v>0.15961500000000001</v>
      </c>
      <c r="AB157" s="91">
        <v>0.155916</v>
      </c>
      <c r="AC157" s="91">
        <v>0.15490799999999999</v>
      </c>
      <c r="AD157" s="91">
        <v>0.15404899999999999</v>
      </c>
      <c r="AE157" s="91">
        <v>0.152612</v>
      </c>
      <c r="AF157" s="91">
        <v>0.15143999999999999</v>
      </c>
      <c r="AG157" s="91">
        <v>0.151669</v>
      </c>
      <c r="AH157" s="92">
        <v>-9.1299999999999997E-4</v>
      </c>
    </row>
    <row r="158" spans="1:34" ht="15" customHeight="1" x14ac:dyDescent="0.3">
      <c r="A158" s="10" t="s">
        <v>378</v>
      </c>
      <c r="B158" s="15" t="s">
        <v>215</v>
      </c>
      <c r="C158" s="16">
        <v>92.936340000000001</v>
      </c>
      <c r="D158" s="16">
        <v>95.277443000000005</v>
      </c>
      <c r="E158" s="16">
        <v>96.939903000000001</v>
      </c>
      <c r="F158" s="16">
        <v>97.858474999999999</v>
      </c>
      <c r="G158" s="16">
        <v>98.714934999999997</v>
      </c>
      <c r="H158" s="16">
        <v>99.200546000000003</v>
      </c>
      <c r="I158" s="16">
        <v>99.042366000000001</v>
      </c>
      <c r="J158" s="16">
        <v>98.726326</v>
      </c>
      <c r="K158" s="16">
        <v>98.735741000000004</v>
      </c>
      <c r="L158" s="16">
        <v>98.740020999999999</v>
      </c>
      <c r="M158" s="16">
        <v>98.918899999999994</v>
      </c>
      <c r="N158" s="16">
        <v>99.051795999999996</v>
      </c>
      <c r="O158" s="16">
        <v>99.257523000000006</v>
      </c>
      <c r="P158" s="16">
        <v>99.471382000000006</v>
      </c>
      <c r="Q158" s="16">
        <v>99.876198000000002</v>
      </c>
      <c r="R158" s="16">
        <v>100.461304</v>
      </c>
      <c r="S158" s="16">
        <v>101.019722</v>
      </c>
      <c r="T158" s="16">
        <v>101.559044</v>
      </c>
      <c r="U158" s="16">
        <v>102.12059000000001</v>
      </c>
      <c r="V158" s="16">
        <v>102.794167</v>
      </c>
      <c r="W158" s="16">
        <v>103.37376399999999</v>
      </c>
      <c r="X158" s="16">
        <v>104.03415699999999</v>
      </c>
      <c r="Y158" s="16">
        <v>104.724785</v>
      </c>
      <c r="Z158" s="16">
        <v>105.541382</v>
      </c>
      <c r="AA158" s="16">
        <v>106.175735</v>
      </c>
      <c r="AB158" s="16">
        <v>107.01121500000001</v>
      </c>
      <c r="AC158" s="16">
        <v>107.672867</v>
      </c>
      <c r="AD158" s="16">
        <v>108.331406</v>
      </c>
      <c r="AE158" s="16">
        <v>109.022575</v>
      </c>
      <c r="AF158" s="16">
        <v>109.874779</v>
      </c>
      <c r="AG158" s="16">
        <v>110.789795</v>
      </c>
      <c r="AH158" s="17">
        <v>5.875E-3</v>
      </c>
    </row>
    <row r="160" spans="1:34" ht="15" customHeight="1" x14ac:dyDescent="0.3">
      <c r="B160" s="15" t="s">
        <v>379</v>
      </c>
    </row>
    <row r="161" spans="1:34" ht="15" customHeight="1" x14ac:dyDescent="0.35">
      <c r="A161" s="10" t="s">
        <v>380</v>
      </c>
      <c r="B161" s="90" t="s">
        <v>381</v>
      </c>
      <c r="C161" s="91">
        <v>69.640465000000006</v>
      </c>
      <c r="D161" s="91">
        <v>71.785522</v>
      </c>
      <c r="E161" s="91">
        <v>73.173096000000001</v>
      </c>
      <c r="F161" s="91">
        <v>74.421104</v>
      </c>
      <c r="G161" s="91">
        <v>75.538939999999997</v>
      </c>
      <c r="H161" s="91">
        <v>76.478012000000007</v>
      </c>
      <c r="I161" s="91">
        <v>76.989326000000005</v>
      </c>
      <c r="J161" s="91">
        <v>77.151520000000005</v>
      </c>
      <c r="K161" s="91">
        <v>77.362815999999995</v>
      </c>
      <c r="L161" s="91">
        <v>77.516266000000002</v>
      </c>
      <c r="M161" s="91">
        <v>77.656891000000002</v>
      </c>
      <c r="N161" s="91">
        <v>77.810867000000002</v>
      </c>
      <c r="O161" s="91">
        <v>78.053122999999999</v>
      </c>
      <c r="P161" s="91">
        <v>78.263526999999996</v>
      </c>
      <c r="Q161" s="91">
        <v>78.660483999999997</v>
      </c>
      <c r="R161" s="91">
        <v>79.173096000000001</v>
      </c>
      <c r="S161" s="91">
        <v>79.662047999999999</v>
      </c>
      <c r="T161" s="91">
        <v>80.159820999999994</v>
      </c>
      <c r="U161" s="91">
        <v>80.665053999999998</v>
      </c>
      <c r="V161" s="91">
        <v>81.233153999999999</v>
      </c>
      <c r="W161" s="91">
        <v>81.703429999999997</v>
      </c>
      <c r="X161" s="91">
        <v>82.237869000000003</v>
      </c>
      <c r="Y161" s="91">
        <v>82.789032000000006</v>
      </c>
      <c r="Z161" s="91">
        <v>83.503510000000006</v>
      </c>
      <c r="AA161" s="91">
        <v>84.137337000000002</v>
      </c>
      <c r="AB161" s="91">
        <v>84.846107000000003</v>
      </c>
      <c r="AC161" s="91">
        <v>85.389565000000005</v>
      </c>
      <c r="AD161" s="91">
        <v>85.935951000000003</v>
      </c>
      <c r="AE161" s="91">
        <v>86.515663000000004</v>
      </c>
      <c r="AF161" s="91">
        <v>87.182715999999999</v>
      </c>
      <c r="AG161" s="91">
        <v>87.906036</v>
      </c>
      <c r="AH161" s="92">
        <v>7.7939999999999997E-3</v>
      </c>
    </row>
    <row r="162" spans="1:34" ht="15" customHeight="1" x14ac:dyDescent="0.35">
      <c r="A162" s="10" t="s">
        <v>382</v>
      </c>
      <c r="B162" s="90" t="s">
        <v>383</v>
      </c>
      <c r="C162" s="91">
        <v>92.936340000000001</v>
      </c>
      <c r="D162" s="91">
        <v>95.277443000000005</v>
      </c>
      <c r="E162" s="91">
        <v>96.939903000000001</v>
      </c>
      <c r="F162" s="91">
        <v>97.858474999999999</v>
      </c>
      <c r="G162" s="91">
        <v>98.714934999999997</v>
      </c>
      <c r="H162" s="91">
        <v>99.200546000000003</v>
      </c>
      <c r="I162" s="91">
        <v>99.042366000000001</v>
      </c>
      <c r="J162" s="91">
        <v>98.726326</v>
      </c>
      <c r="K162" s="91">
        <v>98.735741000000004</v>
      </c>
      <c r="L162" s="91">
        <v>98.740020999999999</v>
      </c>
      <c r="M162" s="91">
        <v>98.918899999999994</v>
      </c>
      <c r="N162" s="91">
        <v>99.051795999999996</v>
      </c>
      <c r="O162" s="91">
        <v>99.257523000000006</v>
      </c>
      <c r="P162" s="91">
        <v>99.471382000000006</v>
      </c>
      <c r="Q162" s="91">
        <v>99.876198000000002</v>
      </c>
      <c r="R162" s="91">
        <v>100.461304</v>
      </c>
      <c r="S162" s="91">
        <v>101.019722</v>
      </c>
      <c r="T162" s="91">
        <v>101.559044</v>
      </c>
      <c r="U162" s="91">
        <v>102.12059000000001</v>
      </c>
      <c r="V162" s="91">
        <v>102.794167</v>
      </c>
      <c r="W162" s="91">
        <v>103.37376399999999</v>
      </c>
      <c r="X162" s="91">
        <v>104.03415699999999</v>
      </c>
      <c r="Y162" s="91">
        <v>104.724785</v>
      </c>
      <c r="Z162" s="91">
        <v>105.541382</v>
      </c>
      <c r="AA162" s="91">
        <v>106.175735</v>
      </c>
      <c r="AB162" s="91">
        <v>107.01121500000001</v>
      </c>
      <c r="AC162" s="91">
        <v>107.672867</v>
      </c>
      <c r="AD162" s="91">
        <v>108.331406</v>
      </c>
      <c r="AE162" s="91">
        <v>109.022575</v>
      </c>
      <c r="AF162" s="91">
        <v>109.874779</v>
      </c>
      <c r="AG162" s="91">
        <v>110.789795</v>
      </c>
      <c r="AH162" s="92">
        <v>5.875E-3</v>
      </c>
    </row>
    <row r="163" spans="1:34" ht="15" customHeight="1" x14ac:dyDescent="0.35">
      <c r="A163" s="10" t="s">
        <v>384</v>
      </c>
      <c r="B163" s="90" t="s">
        <v>385</v>
      </c>
      <c r="C163" s="91">
        <v>1.082012</v>
      </c>
      <c r="D163" s="91">
        <v>1.18085</v>
      </c>
      <c r="E163" s="91">
        <v>1.1701269999999999</v>
      </c>
      <c r="F163" s="91">
        <v>1.1757010000000001</v>
      </c>
      <c r="G163" s="91">
        <v>1.178023</v>
      </c>
      <c r="H163" s="91">
        <v>1.184887</v>
      </c>
      <c r="I163" s="91">
        <v>1.188571</v>
      </c>
      <c r="J163" s="91">
        <v>1.189891</v>
      </c>
      <c r="K163" s="91">
        <v>1.19116</v>
      </c>
      <c r="L163" s="91">
        <v>1.191295</v>
      </c>
      <c r="M163" s="91">
        <v>1.191443</v>
      </c>
      <c r="N163" s="91">
        <v>1.191457</v>
      </c>
      <c r="O163" s="91">
        <v>1.192383</v>
      </c>
      <c r="P163" s="91">
        <v>1.1947950000000001</v>
      </c>
      <c r="Q163" s="91">
        <v>1.1982820000000001</v>
      </c>
      <c r="R163" s="91">
        <v>1.2039550000000001</v>
      </c>
      <c r="S163" s="91">
        <v>1.2086790000000001</v>
      </c>
      <c r="T163" s="91">
        <v>1.2135590000000001</v>
      </c>
      <c r="U163" s="91">
        <v>1.2186669999999999</v>
      </c>
      <c r="V163" s="91">
        <v>1.2251540000000001</v>
      </c>
      <c r="W163" s="91">
        <v>1.232915</v>
      </c>
      <c r="X163" s="91">
        <v>1.2401819999999999</v>
      </c>
      <c r="Y163" s="91">
        <v>1.2481469999999999</v>
      </c>
      <c r="Z163" s="91">
        <v>1.2565539999999999</v>
      </c>
      <c r="AA163" s="91">
        <v>1.264497</v>
      </c>
      <c r="AB163" s="91">
        <v>1.272519</v>
      </c>
      <c r="AC163" s="91">
        <v>1.2810410000000001</v>
      </c>
      <c r="AD163" s="91">
        <v>1.28915</v>
      </c>
      <c r="AE163" s="91">
        <v>1.2982279999999999</v>
      </c>
      <c r="AF163" s="91">
        <v>1.307731</v>
      </c>
      <c r="AG163" s="91">
        <v>1.3174870000000001</v>
      </c>
      <c r="AH163" s="92">
        <v>6.5849999999999997E-3</v>
      </c>
    </row>
    <row r="164" spans="1:34" ht="15" customHeight="1" x14ac:dyDescent="0.35">
      <c r="A164" s="10" t="s">
        <v>386</v>
      </c>
      <c r="B164" s="90" t="s">
        <v>387</v>
      </c>
      <c r="C164" s="91">
        <v>330.40802000000002</v>
      </c>
      <c r="D164" s="91">
        <v>332.66256700000002</v>
      </c>
      <c r="E164" s="91">
        <v>334.98495500000001</v>
      </c>
      <c r="F164" s="91">
        <v>337.28607199999999</v>
      </c>
      <c r="G164" s="91">
        <v>339.56256100000002</v>
      </c>
      <c r="H164" s="91">
        <v>341.81274400000001</v>
      </c>
      <c r="I164" s="91">
        <v>344.037781</v>
      </c>
      <c r="J164" s="91">
        <v>346.23037699999998</v>
      </c>
      <c r="K164" s="91">
        <v>348.38626099999999</v>
      </c>
      <c r="L164" s="91">
        <v>350.510986</v>
      </c>
      <c r="M164" s="91">
        <v>352.59774800000002</v>
      </c>
      <c r="N164" s="91">
        <v>354.63107300000001</v>
      </c>
      <c r="O164" s="91">
        <v>356.61285400000003</v>
      </c>
      <c r="P164" s="91">
        <v>358.54745500000001</v>
      </c>
      <c r="Q164" s="91">
        <v>360.43542500000001</v>
      </c>
      <c r="R164" s="91">
        <v>362.27773999999999</v>
      </c>
      <c r="S164" s="91">
        <v>364.07598899999999</v>
      </c>
      <c r="T164" s="91">
        <v>365.83209199999999</v>
      </c>
      <c r="U164" s="91">
        <v>367.54803500000003</v>
      </c>
      <c r="V164" s="91">
        <v>369.22619600000002</v>
      </c>
      <c r="W164" s="91">
        <v>370.86914100000001</v>
      </c>
      <c r="X164" s="91">
        <v>372.47976699999998</v>
      </c>
      <c r="Y164" s="91">
        <v>374.06146200000001</v>
      </c>
      <c r="Z164" s="91">
        <v>375.61776700000001</v>
      </c>
      <c r="AA164" s="91">
        <v>377.15304600000002</v>
      </c>
      <c r="AB164" s="91">
        <v>378.67199699999998</v>
      </c>
      <c r="AC164" s="91">
        <v>380.17904700000003</v>
      </c>
      <c r="AD164" s="91">
        <v>381.677277</v>
      </c>
      <c r="AE164" s="91">
        <v>383.17071499999997</v>
      </c>
      <c r="AF164" s="91">
        <v>384.66336100000001</v>
      </c>
      <c r="AG164" s="91">
        <v>386.15859999999998</v>
      </c>
      <c r="AH164" s="92">
        <v>5.2110000000000004E-3</v>
      </c>
    </row>
    <row r="165" spans="1:34" ht="14.5" customHeight="1" x14ac:dyDescent="0.35">
      <c r="A165" s="10" t="s">
        <v>388</v>
      </c>
      <c r="B165" s="90" t="s">
        <v>389</v>
      </c>
      <c r="C165" s="19">
        <v>18171.386718999998</v>
      </c>
      <c r="D165" s="19">
        <v>18742.4375</v>
      </c>
      <c r="E165" s="19">
        <v>19554.671875</v>
      </c>
      <c r="F165" s="19">
        <v>20269.845702999999</v>
      </c>
      <c r="G165" s="19">
        <v>20894.234375</v>
      </c>
      <c r="H165" s="19">
        <v>21480.599609000001</v>
      </c>
      <c r="I165" s="19">
        <v>21967.695312</v>
      </c>
      <c r="J165" s="19">
        <v>22376.929688</v>
      </c>
      <c r="K165" s="19">
        <v>22759.605468999998</v>
      </c>
      <c r="L165" s="19">
        <v>23126.375</v>
      </c>
      <c r="M165" s="19">
        <v>23503.802734000001</v>
      </c>
      <c r="N165" s="19">
        <v>23912.9375</v>
      </c>
      <c r="O165" s="19">
        <v>24378.242188</v>
      </c>
      <c r="P165" s="19">
        <v>24845.949218999998</v>
      </c>
      <c r="Q165" s="19">
        <v>25348.515625</v>
      </c>
      <c r="R165" s="19">
        <v>25888.257812</v>
      </c>
      <c r="S165" s="19">
        <v>26401.490234000001</v>
      </c>
      <c r="T165" s="19">
        <v>26885.224609000001</v>
      </c>
      <c r="U165" s="19">
        <v>27379.837890999999</v>
      </c>
      <c r="V165" s="19">
        <v>27914.652343999998</v>
      </c>
      <c r="W165" s="19">
        <v>28497.556640999999</v>
      </c>
      <c r="X165" s="19">
        <v>29078.876952999999</v>
      </c>
      <c r="Y165" s="19">
        <v>29655.623047000001</v>
      </c>
      <c r="Z165" s="19">
        <v>30238.910156000002</v>
      </c>
      <c r="AA165" s="19">
        <v>30805.607422000001</v>
      </c>
      <c r="AB165" s="19">
        <v>31412.289062</v>
      </c>
      <c r="AC165" s="19">
        <v>32004.767577999999</v>
      </c>
      <c r="AD165" s="19">
        <v>32558.835938</v>
      </c>
      <c r="AE165" s="19">
        <v>33171.441405999998</v>
      </c>
      <c r="AF165" s="19">
        <v>33785.609375</v>
      </c>
      <c r="AG165" s="19">
        <v>34404.648437999997</v>
      </c>
      <c r="AH165" s="92">
        <v>2.1506000000000001E-2</v>
      </c>
    </row>
    <row r="166" spans="1:34" ht="15" customHeight="1" x14ac:dyDescent="0.3">
      <c r="B166" s="15" t="s">
        <v>390</v>
      </c>
    </row>
    <row r="167" spans="1:34" ht="15" customHeight="1" thickBot="1" x14ac:dyDescent="0.4">
      <c r="A167" s="10" t="s">
        <v>391</v>
      </c>
      <c r="B167" s="90" t="s">
        <v>392</v>
      </c>
      <c r="C167" s="18">
        <v>4566.0947269999997</v>
      </c>
      <c r="D167" s="18">
        <v>4742.5405270000001</v>
      </c>
      <c r="E167" s="18">
        <v>4819.3447269999997</v>
      </c>
      <c r="F167" s="18">
        <v>4742.8510740000002</v>
      </c>
      <c r="G167" s="18">
        <v>4670.1289059999999</v>
      </c>
      <c r="H167" s="18">
        <v>4603.6655270000001</v>
      </c>
      <c r="I167" s="18">
        <v>4652.1435549999997</v>
      </c>
      <c r="J167" s="18">
        <v>4651.5815430000002</v>
      </c>
      <c r="K167" s="18">
        <v>4659.3691410000001</v>
      </c>
      <c r="L167" s="18">
        <v>4672.0776370000003</v>
      </c>
      <c r="M167" s="18">
        <v>4663.1835940000001</v>
      </c>
      <c r="N167" s="18">
        <v>4667.5893550000001</v>
      </c>
      <c r="O167" s="18">
        <v>4666.0546880000002</v>
      </c>
      <c r="P167" s="18">
        <v>4671.1660160000001</v>
      </c>
      <c r="Q167" s="18">
        <v>4679.1274409999996</v>
      </c>
      <c r="R167" s="18">
        <v>4688.0327150000003</v>
      </c>
      <c r="S167" s="18">
        <v>4699.8291019999997</v>
      </c>
      <c r="T167" s="18">
        <v>4723.2119140000004</v>
      </c>
      <c r="U167" s="18">
        <v>4741.5102539999998</v>
      </c>
      <c r="V167" s="18">
        <v>4764.6621089999999</v>
      </c>
      <c r="W167" s="18">
        <v>4785.9492190000001</v>
      </c>
      <c r="X167" s="18">
        <v>4815.3486329999996</v>
      </c>
      <c r="Y167" s="18">
        <v>4840.6049800000001</v>
      </c>
      <c r="Z167" s="18">
        <v>4884.4541019999997</v>
      </c>
      <c r="AA167" s="18">
        <v>4929.9501950000003</v>
      </c>
      <c r="AB167" s="18">
        <v>4955.8671880000002</v>
      </c>
      <c r="AC167" s="18">
        <v>4973.4555659999996</v>
      </c>
      <c r="AD167" s="18">
        <v>4991.0517579999996</v>
      </c>
      <c r="AE167" s="18">
        <v>5007.6064450000003</v>
      </c>
      <c r="AF167" s="18">
        <v>5020.4575199999999</v>
      </c>
      <c r="AG167" s="18">
        <v>5051.0473629999997</v>
      </c>
      <c r="AH167" s="92">
        <v>3.3700000000000002E-3</v>
      </c>
    </row>
    <row r="168" spans="1:34" ht="15" customHeight="1" x14ac:dyDescent="0.35">
      <c r="B168" s="108" t="s">
        <v>393</v>
      </c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89"/>
    </row>
    <row r="169" spans="1:34" ht="15" customHeight="1" x14ac:dyDescent="0.3">
      <c r="B169" s="20" t="s">
        <v>394</v>
      </c>
    </row>
    <row r="170" spans="1:34" ht="15" customHeight="1" x14ac:dyDescent="0.3">
      <c r="B170" s="20" t="s">
        <v>395</v>
      </c>
    </row>
    <row r="171" spans="1:34" ht="15" customHeight="1" x14ac:dyDescent="0.3">
      <c r="B171" s="20" t="s">
        <v>396</v>
      </c>
    </row>
    <row r="172" spans="1:34" ht="15" customHeight="1" x14ac:dyDescent="0.3">
      <c r="B172" s="20" t="s">
        <v>397</v>
      </c>
    </row>
    <row r="173" spans="1:34" ht="15" customHeight="1" x14ac:dyDescent="0.3">
      <c r="B173" s="20" t="s">
        <v>398</v>
      </c>
    </row>
    <row r="174" spans="1:34" ht="15" customHeight="1" x14ac:dyDescent="0.3">
      <c r="B174" s="20" t="s">
        <v>399</v>
      </c>
    </row>
    <row r="175" spans="1:34" ht="15" customHeight="1" x14ac:dyDescent="0.3">
      <c r="B175" s="20" t="s">
        <v>400</v>
      </c>
    </row>
    <row r="176" spans="1:34" ht="15" customHeight="1" x14ac:dyDescent="0.3">
      <c r="B176" s="20" t="s">
        <v>401</v>
      </c>
    </row>
    <row r="177" spans="2:2" ht="15" customHeight="1" x14ac:dyDescent="0.3">
      <c r="B177" s="20" t="s">
        <v>402</v>
      </c>
    </row>
    <row r="178" spans="2:2" ht="15" customHeight="1" x14ac:dyDescent="0.3">
      <c r="B178" s="20" t="s">
        <v>403</v>
      </c>
    </row>
    <row r="179" spans="2:2" ht="15" customHeight="1" x14ac:dyDescent="0.3">
      <c r="B179" s="20" t="s">
        <v>404</v>
      </c>
    </row>
    <row r="180" spans="2:2" ht="12" customHeight="1" x14ac:dyDescent="0.3">
      <c r="B180" s="20" t="s">
        <v>405</v>
      </c>
    </row>
    <row r="181" spans="2:2" ht="15" customHeight="1" x14ac:dyDescent="0.3">
      <c r="B181" s="20" t="s">
        <v>406</v>
      </c>
    </row>
    <row r="182" spans="2:2" ht="15" customHeight="1" x14ac:dyDescent="0.3">
      <c r="B182" s="20" t="s">
        <v>407</v>
      </c>
    </row>
    <row r="183" spans="2:2" ht="15" customHeight="1" x14ac:dyDescent="0.3">
      <c r="B183" s="20" t="s">
        <v>408</v>
      </c>
    </row>
    <row r="184" spans="2:2" ht="15" customHeight="1" x14ac:dyDescent="0.3">
      <c r="B184" s="20" t="s">
        <v>409</v>
      </c>
    </row>
    <row r="185" spans="2:2" ht="15" customHeight="1" x14ac:dyDescent="0.3">
      <c r="B185" s="20" t="s">
        <v>410</v>
      </c>
    </row>
    <row r="186" spans="2:2" ht="15" customHeight="1" x14ac:dyDescent="0.3">
      <c r="B186" s="20" t="s">
        <v>411</v>
      </c>
    </row>
    <row r="187" spans="2:2" ht="15" customHeight="1" x14ac:dyDescent="0.3">
      <c r="B187" s="20" t="s">
        <v>412</v>
      </c>
    </row>
    <row r="188" spans="2:2" ht="15" customHeight="1" x14ac:dyDescent="0.3">
      <c r="B188" s="20" t="s">
        <v>413</v>
      </c>
    </row>
    <row r="189" spans="2:2" ht="15" customHeight="1" x14ac:dyDescent="0.3">
      <c r="B189" s="20" t="s">
        <v>414</v>
      </c>
    </row>
    <row r="190" spans="2:2" ht="15" customHeight="1" x14ac:dyDescent="0.3">
      <c r="B190" s="20" t="s">
        <v>415</v>
      </c>
    </row>
    <row r="191" spans="2:2" ht="15" customHeight="1" x14ac:dyDescent="0.3">
      <c r="B191" s="20" t="s">
        <v>416</v>
      </c>
    </row>
    <row r="192" spans="2:2" ht="15" customHeight="1" x14ac:dyDescent="0.3">
      <c r="B192" s="20" t="s">
        <v>417</v>
      </c>
    </row>
    <row r="193" spans="2:2" ht="15" customHeight="1" x14ac:dyDescent="0.3">
      <c r="B193" s="20" t="s">
        <v>418</v>
      </c>
    </row>
    <row r="194" spans="2:2" ht="15" customHeight="1" x14ac:dyDescent="0.3">
      <c r="B194" s="20" t="s">
        <v>419</v>
      </c>
    </row>
    <row r="195" spans="2:2" ht="15" customHeight="1" x14ac:dyDescent="0.3">
      <c r="B195" s="20" t="s">
        <v>420</v>
      </c>
    </row>
    <row r="196" spans="2:2" ht="15" customHeight="1" x14ac:dyDescent="0.3">
      <c r="B196" s="20" t="s">
        <v>421</v>
      </c>
    </row>
    <row r="197" spans="2:2" ht="15" customHeight="1" x14ac:dyDescent="0.3">
      <c r="B197" s="20" t="s">
        <v>422</v>
      </c>
    </row>
    <row r="198" spans="2:2" ht="15" customHeight="1" x14ac:dyDescent="0.3">
      <c r="B198" s="20" t="s">
        <v>423</v>
      </c>
    </row>
    <row r="199" spans="2:2" ht="15" customHeight="1" x14ac:dyDescent="0.3">
      <c r="B199" s="20" t="s">
        <v>424</v>
      </c>
    </row>
    <row r="200" spans="2:2" ht="15" customHeight="1" x14ac:dyDescent="0.3">
      <c r="B200" s="20" t="s">
        <v>425</v>
      </c>
    </row>
    <row r="201" spans="2:2" ht="15" customHeight="1" x14ac:dyDescent="0.3">
      <c r="B201" s="20" t="s">
        <v>426</v>
      </c>
    </row>
    <row r="202" spans="2:2" ht="15" customHeight="1" x14ac:dyDescent="0.3">
      <c r="B202" s="20" t="s">
        <v>427</v>
      </c>
    </row>
    <row r="203" spans="2:2" ht="15" customHeight="1" x14ac:dyDescent="0.3">
      <c r="B203" s="20" t="s">
        <v>428</v>
      </c>
    </row>
    <row r="204" spans="2:2" ht="15" customHeight="1" x14ac:dyDescent="0.3">
      <c r="B204" s="20" t="s">
        <v>429</v>
      </c>
    </row>
    <row r="205" spans="2:2" ht="12" customHeight="1" x14ac:dyDescent="0.3">
      <c r="B205" s="20" t="s">
        <v>430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ColWidth="9.1796875" defaultRowHeight="15" customHeight="1" x14ac:dyDescent="0.3"/>
  <cols>
    <col min="1" max="1" width="22.453125" style="93" hidden="1" customWidth="1"/>
    <col min="2" max="2" width="49" style="93" customWidth="1"/>
    <col min="3" max="33" width="9.1796875" style="93" customWidth="1"/>
    <col min="34" max="34" width="9.1796875" style="93" bestFit="1" customWidth="1"/>
    <col min="35" max="35" width="9.1796875" style="93" customWidth="1"/>
    <col min="36" max="16384" width="9.1796875" style="93"/>
  </cols>
  <sheetData>
    <row r="1" spans="1:34" ht="15" customHeight="1" thickBot="1" x14ac:dyDescent="0.35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3"/>
    <row r="3" spans="1:34" ht="15" customHeight="1" x14ac:dyDescent="0.3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3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3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3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3">
      <c r="C7" s="9"/>
      <c r="D7" s="9"/>
      <c r="E7" s="9"/>
      <c r="F7" s="9"/>
      <c r="G7" s="9"/>
      <c r="H7" s="9"/>
    </row>
    <row r="8" spans="1:34" ht="12" customHeight="1" x14ac:dyDescent="0.3"/>
    <row r="9" spans="1:34" ht="12" customHeight="1" x14ac:dyDescent="0.3"/>
    <row r="10" spans="1:34" ht="15" customHeight="1" x14ac:dyDescent="0.35">
      <c r="A10" s="10" t="s">
        <v>431</v>
      </c>
      <c r="B10" s="11" t="s">
        <v>432</v>
      </c>
      <c r="AH10" s="12" t="s">
        <v>191</v>
      </c>
    </row>
    <row r="11" spans="1:34" ht="15" customHeight="1" x14ac:dyDescent="0.3">
      <c r="B11" s="6" t="s">
        <v>433</v>
      </c>
      <c r="AH11" s="12" t="s">
        <v>193</v>
      </c>
    </row>
    <row r="12" spans="1:34" ht="15" customHeight="1" x14ac:dyDescent="0.3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35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3"/>
    <row r="15" spans="1:34" ht="15" customHeight="1" x14ac:dyDescent="0.3">
      <c r="B15" s="15" t="s">
        <v>197</v>
      </c>
    </row>
    <row r="16" spans="1:34" ht="15" customHeight="1" x14ac:dyDescent="0.35">
      <c r="A16" s="10" t="s">
        <v>434</v>
      </c>
      <c r="B16" s="90" t="s">
        <v>199</v>
      </c>
      <c r="C16" s="91">
        <v>17.296467</v>
      </c>
      <c r="D16" s="91">
        <v>17.183254000000002</v>
      </c>
      <c r="E16" s="91">
        <v>17.386811999999999</v>
      </c>
      <c r="F16" s="91">
        <v>17.278085999999998</v>
      </c>
      <c r="G16" s="91">
        <v>17.282633000000001</v>
      </c>
      <c r="H16" s="91">
        <v>17.365963000000001</v>
      </c>
      <c r="I16" s="91">
        <v>17.281718999999999</v>
      </c>
      <c r="J16" s="91">
        <v>17.232769000000001</v>
      </c>
      <c r="K16" s="91">
        <v>17.352678000000001</v>
      </c>
      <c r="L16" s="91">
        <v>17.525155999999999</v>
      </c>
      <c r="M16" s="91">
        <v>18.105442</v>
      </c>
      <c r="N16" s="91">
        <v>18.397449000000002</v>
      </c>
      <c r="O16" s="91">
        <v>18.665576999999999</v>
      </c>
      <c r="P16" s="91">
        <v>18.886859999999999</v>
      </c>
      <c r="Q16" s="91">
        <v>19.101889</v>
      </c>
      <c r="R16" s="91">
        <v>19.237110000000001</v>
      </c>
      <c r="S16" s="91">
        <v>19.411159999999999</v>
      </c>
      <c r="T16" s="91">
        <v>19.712313000000002</v>
      </c>
      <c r="U16" s="91">
        <v>19.979467</v>
      </c>
      <c r="V16" s="91">
        <v>20.173356999999999</v>
      </c>
      <c r="W16" s="91">
        <v>20.375391</v>
      </c>
      <c r="X16" s="91">
        <v>20.580265000000001</v>
      </c>
      <c r="Y16" s="91">
        <v>20.773108000000001</v>
      </c>
      <c r="Z16" s="91">
        <v>20.871334000000001</v>
      </c>
      <c r="AA16" s="91">
        <v>21.039562</v>
      </c>
      <c r="AB16" s="91">
        <v>21.186533000000001</v>
      </c>
      <c r="AC16" s="91">
        <v>21.381789999999999</v>
      </c>
      <c r="AD16" s="91">
        <v>21.587627000000001</v>
      </c>
      <c r="AE16" s="91">
        <v>21.790129</v>
      </c>
      <c r="AF16" s="91">
        <v>22.029543</v>
      </c>
      <c r="AG16" s="91">
        <v>22.264085999999999</v>
      </c>
      <c r="AH16" s="92">
        <v>8.4510000000000002E-3</v>
      </c>
    </row>
    <row r="17" spans="1:34" ht="15" customHeight="1" x14ac:dyDescent="0.35">
      <c r="A17" s="10" t="s">
        <v>435</v>
      </c>
      <c r="B17" s="90" t="s">
        <v>223</v>
      </c>
      <c r="C17" s="91">
        <v>17.748362</v>
      </c>
      <c r="D17" s="91">
        <v>17.778863999999999</v>
      </c>
      <c r="E17" s="91">
        <v>18.840993999999998</v>
      </c>
      <c r="F17" s="91">
        <v>20.194541999999998</v>
      </c>
      <c r="G17" s="91">
        <v>20.900642000000001</v>
      </c>
      <c r="H17" s="91">
        <v>21.347785999999999</v>
      </c>
      <c r="I17" s="91">
        <v>21.959849999999999</v>
      </c>
      <c r="J17" s="91">
        <v>22.373480000000001</v>
      </c>
      <c r="K17" s="91">
        <v>22.572247000000001</v>
      </c>
      <c r="L17" s="91">
        <v>22.803101999999999</v>
      </c>
      <c r="M17" s="91">
        <v>23.134236999999999</v>
      </c>
      <c r="N17" s="91">
        <v>23.233163999999999</v>
      </c>
      <c r="O17" s="91">
        <v>23.457367000000001</v>
      </c>
      <c r="P17" s="91">
        <v>23.595133000000001</v>
      </c>
      <c r="Q17" s="91">
        <v>23.692457000000001</v>
      </c>
      <c r="R17" s="91">
        <v>23.53126</v>
      </c>
      <c r="S17" s="91">
        <v>23.427430999999999</v>
      </c>
      <c r="T17" s="91">
        <v>23.589839999999999</v>
      </c>
      <c r="U17" s="91">
        <v>23.769676</v>
      </c>
      <c r="V17" s="91">
        <v>23.632313</v>
      </c>
      <c r="W17" s="91">
        <v>24.000731999999999</v>
      </c>
      <c r="X17" s="91">
        <v>24.131430000000002</v>
      </c>
      <c r="Y17" s="91">
        <v>24.220469000000001</v>
      </c>
      <c r="Z17" s="91">
        <v>24.344158</v>
      </c>
      <c r="AA17" s="91">
        <v>24.514250000000001</v>
      </c>
      <c r="AB17" s="91">
        <v>24.754840999999999</v>
      </c>
      <c r="AC17" s="91">
        <v>24.880372999999999</v>
      </c>
      <c r="AD17" s="91">
        <v>24.974497</v>
      </c>
      <c r="AE17" s="91">
        <v>25.016258000000001</v>
      </c>
      <c r="AF17" s="91">
        <v>25.183064999999999</v>
      </c>
      <c r="AG17" s="91">
        <v>25.323920999999999</v>
      </c>
      <c r="AH17" s="92">
        <v>1.1919000000000001E-2</v>
      </c>
    </row>
    <row r="18" spans="1:34" ht="15" customHeight="1" x14ac:dyDescent="0.35">
      <c r="A18" s="10" t="s">
        <v>436</v>
      </c>
      <c r="B18" s="90" t="s">
        <v>205</v>
      </c>
      <c r="C18" s="91">
        <v>10.141716000000001</v>
      </c>
      <c r="D18" s="91">
        <v>10.51412</v>
      </c>
      <c r="E18" s="91">
        <v>10.202188</v>
      </c>
      <c r="F18" s="91">
        <v>9.9132259999999999</v>
      </c>
      <c r="G18" s="91">
        <v>9.6494809999999998</v>
      </c>
      <c r="H18" s="91">
        <v>9.6609160000000003</v>
      </c>
      <c r="I18" s="91">
        <v>9.7374840000000003</v>
      </c>
      <c r="J18" s="91">
        <v>9.8500920000000001</v>
      </c>
      <c r="K18" s="91">
        <v>9.9233119999999992</v>
      </c>
      <c r="L18" s="91">
        <v>10.06601</v>
      </c>
      <c r="M18" s="91">
        <v>10.422234</v>
      </c>
      <c r="N18" s="91">
        <v>10.498061</v>
      </c>
      <c r="O18" s="91">
        <v>10.580394</v>
      </c>
      <c r="P18" s="91">
        <v>10.658723</v>
      </c>
      <c r="Q18" s="91">
        <v>10.693797999999999</v>
      </c>
      <c r="R18" s="91">
        <v>10.700832</v>
      </c>
      <c r="S18" s="91">
        <v>10.715192</v>
      </c>
      <c r="T18" s="91">
        <v>10.731377999999999</v>
      </c>
      <c r="U18" s="91">
        <v>10.724482</v>
      </c>
      <c r="V18" s="91">
        <v>10.712460999999999</v>
      </c>
      <c r="W18" s="91">
        <v>10.708804000000001</v>
      </c>
      <c r="X18" s="91">
        <v>10.731961</v>
      </c>
      <c r="Y18" s="91">
        <v>10.757458</v>
      </c>
      <c r="Z18" s="91">
        <v>10.775259</v>
      </c>
      <c r="AA18" s="91">
        <v>10.802486</v>
      </c>
      <c r="AB18" s="91">
        <v>10.823373999999999</v>
      </c>
      <c r="AC18" s="91">
        <v>10.832981999999999</v>
      </c>
      <c r="AD18" s="91">
        <v>10.843533000000001</v>
      </c>
      <c r="AE18" s="91">
        <v>10.825556000000001</v>
      </c>
      <c r="AF18" s="91">
        <v>10.832338999999999</v>
      </c>
      <c r="AG18" s="91">
        <v>10.859444999999999</v>
      </c>
      <c r="AH18" s="92">
        <v>2.2820000000000002E-3</v>
      </c>
    </row>
    <row r="19" spans="1:34" ht="15" customHeight="1" x14ac:dyDescent="0.35">
      <c r="A19" s="10" t="s">
        <v>437</v>
      </c>
      <c r="B19" s="90" t="s">
        <v>438</v>
      </c>
      <c r="C19" s="91">
        <v>35.768967000000004</v>
      </c>
      <c r="D19" s="91">
        <v>36.572845000000001</v>
      </c>
      <c r="E19" s="91">
        <v>36.200896999999998</v>
      </c>
      <c r="F19" s="91">
        <v>35.847926999999999</v>
      </c>
      <c r="G19" s="91">
        <v>35.555779000000001</v>
      </c>
      <c r="H19" s="91">
        <v>35.370303999999997</v>
      </c>
      <c r="I19" s="91">
        <v>35.271217</v>
      </c>
      <c r="J19" s="91">
        <v>35.232407000000002</v>
      </c>
      <c r="K19" s="91">
        <v>35.179946999999999</v>
      </c>
      <c r="L19" s="91">
        <v>35.137309999999999</v>
      </c>
      <c r="M19" s="91">
        <v>35.114113000000003</v>
      </c>
      <c r="N19" s="91">
        <v>35.213706999999999</v>
      </c>
      <c r="O19" s="91">
        <v>35.215426999999998</v>
      </c>
      <c r="P19" s="91">
        <v>35.186942999999999</v>
      </c>
      <c r="Q19" s="91">
        <v>35.111834999999999</v>
      </c>
      <c r="R19" s="91">
        <v>34.965026999999999</v>
      </c>
      <c r="S19" s="91">
        <v>34.841293</v>
      </c>
      <c r="T19" s="91">
        <v>34.730331</v>
      </c>
      <c r="U19" s="91">
        <v>34.648322999999998</v>
      </c>
      <c r="V19" s="91">
        <v>34.567348000000003</v>
      </c>
      <c r="W19" s="91">
        <v>34.484665</v>
      </c>
      <c r="X19" s="91">
        <v>34.428879000000002</v>
      </c>
      <c r="Y19" s="91">
        <v>34.354916000000003</v>
      </c>
      <c r="Z19" s="91">
        <v>34.264564999999997</v>
      </c>
      <c r="AA19" s="91">
        <v>34.180298000000001</v>
      </c>
      <c r="AB19" s="91">
        <v>34.138596</v>
      </c>
      <c r="AC19" s="91">
        <v>34.020420000000001</v>
      </c>
      <c r="AD19" s="91">
        <v>33.894435999999999</v>
      </c>
      <c r="AE19" s="91">
        <v>33.717101999999997</v>
      </c>
      <c r="AF19" s="91">
        <v>33.468890999999999</v>
      </c>
      <c r="AG19" s="91">
        <v>33.255077</v>
      </c>
      <c r="AH19" s="92">
        <v>-2.4260000000000002E-3</v>
      </c>
    </row>
    <row r="21" spans="1:34" ht="15" customHeight="1" x14ac:dyDescent="0.3">
      <c r="B21" s="15" t="s">
        <v>216</v>
      </c>
    </row>
    <row r="22" spans="1:34" ht="15" customHeight="1" x14ac:dyDescent="0.35">
      <c r="A22" s="10" t="s">
        <v>439</v>
      </c>
      <c r="B22" s="90" t="s">
        <v>199</v>
      </c>
      <c r="C22" s="91">
        <v>12.770180999999999</v>
      </c>
      <c r="D22" s="91">
        <v>13.596351</v>
      </c>
      <c r="E22" s="91">
        <v>14.132167000000001</v>
      </c>
      <c r="F22" s="91">
        <v>13.946478000000001</v>
      </c>
      <c r="G22" s="91">
        <v>13.993321999999999</v>
      </c>
      <c r="H22" s="91">
        <v>14.109780000000001</v>
      </c>
      <c r="I22" s="91">
        <v>13.959495</v>
      </c>
      <c r="J22" s="91">
        <v>13.925439000000001</v>
      </c>
      <c r="K22" s="91">
        <v>14.114777</v>
      </c>
      <c r="L22" s="91">
        <v>14.294835000000001</v>
      </c>
      <c r="M22" s="91">
        <v>14.966532000000001</v>
      </c>
      <c r="N22" s="91">
        <v>15.145462999999999</v>
      </c>
      <c r="O22" s="91">
        <v>15.316516</v>
      </c>
      <c r="P22" s="91">
        <v>15.455636999999999</v>
      </c>
      <c r="Q22" s="91">
        <v>15.603415</v>
      </c>
      <c r="R22" s="91">
        <v>15.650969999999999</v>
      </c>
      <c r="S22" s="91">
        <v>15.789752</v>
      </c>
      <c r="T22" s="91">
        <v>16.088107999999998</v>
      </c>
      <c r="U22" s="91">
        <v>16.278292</v>
      </c>
      <c r="V22" s="91">
        <v>16.373463000000001</v>
      </c>
      <c r="W22" s="91">
        <v>16.514631000000001</v>
      </c>
      <c r="X22" s="91">
        <v>16.663309000000002</v>
      </c>
      <c r="Y22" s="91">
        <v>16.795403</v>
      </c>
      <c r="Z22" s="91">
        <v>16.807694999999999</v>
      </c>
      <c r="AA22" s="91">
        <v>16.958041999999999</v>
      </c>
      <c r="AB22" s="91">
        <v>17.057176999999999</v>
      </c>
      <c r="AC22" s="91">
        <v>17.224889999999998</v>
      </c>
      <c r="AD22" s="91">
        <v>17.384920000000001</v>
      </c>
      <c r="AE22" s="91">
        <v>17.530947000000001</v>
      </c>
      <c r="AF22" s="91">
        <v>17.725052000000002</v>
      </c>
      <c r="AG22" s="91">
        <v>17.895052</v>
      </c>
      <c r="AH22" s="92">
        <v>1.1311E-2</v>
      </c>
    </row>
    <row r="23" spans="1:34" ht="15" customHeight="1" x14ac:dyDescent="0.35">
      <c r="A23" s="10" t="s">
        <v>440</v>
      </c>
      <c r="B23" s="90" t="s">
        <v>223</v>
      </c>
      <c r="C23" s="91">
        <v>17.825056</v>
      </c>
      <c r="D23" s="91">
        <v>17.904530000000001</v>
      </c>
      <c r="E23" s="91">
        <v>17.917162000000001</v>
      </c>
      <c r="F23" s="91">
        <v>18.273129000000001</v>
      </c>
      <c r="G23" s="91">
        <v>17.977633000000001</v>
      </c>
      <c r="H23" s="91">
        <v>17.420300999999998</v>
      </c>
      <c r="I23" s="91">
        <v>17.035746</v>
      </c>
      <c r="J23" s="91">
        <v>17.451329999999999</v>
      </c>
      <c r="K23" s="91">
        <v>17.649296</v>
      </c>
      <c r="L23" s="91">
        <v>17.881008000000001</v>
      </c>
      <c r="M23" s="91">
        <v>18.477827000000001</v>
      </c>
      <c r="N23" s="91">
        <v>18.582241</v>
      </c>
      <c r="O23" s="91">
        <v>18.841583</v>
      </c>
      <c r="P23" s="91">
        <v>18.984005</v>
      </c>
      <c r="Q23" s="91">
        <v>19.086586</v>
      </c>
      <c r="R23" s="91">
        <v>18.923241000000001</v>
      </c>
      <c r="S23" s="91">
        <v>18.824065999999998</v>
      </c>
      <c r="T23" s="91">
        <v>18.987247</v>
      </c>
      <c r="U23" s="91">
        <v>19.171538999999999</v>
      </c>
      <c r="V23" s="91">
        <v>19.037495</v>
      </c>
      <c r="W23" s="91">
        <v>19.410124</v>
      </c>
      <c r="X23" s="91">
        <v>19.543423000000001</v>
      </c>
      <c r="Y23" s="91">
        <v>19.633227999999999</v>
      </c>
      <c r="Z23" s="91">
        <v>19.766468</v>
      </c>
      <c r="AA23" s="91">
        <v>19.946016</v>
      </c>
      <c r="AB23" s="91">
        <v>20.193110000000001</v>
      </c>
      <c r="AC23" s="91">
        <v>20.325541000000001</v>
      </c>
      <c r="AD23" s="91">
        <v>20.426331000000001</v>
      </c>
      <c r="AE23" s="91">
        <v>20.483273000000001</v>
      </c>
      <c r="AF23" s="91">
        <v>20.656472999999998</v>
      </c>
      <c r="AG23" s="91">
        <v>20.796879000000001</v>
      </c>
      <c r="AH23" s="92">
        <v>5.1529999999999996E-3</v>
      </c>
    </row>
    <row r="24" spans="1:34" ht="15" customHeight="1" x14ac:dyDescent="0.35">
      <c r="A24" s="10" t="s">
        <v>441</v>
      </c>
      <c r="B24" s="90" t="s">
        <v>225</v>
      </c>
      <c r="C24" s="91">
        <v>5.2465200000000003</v>
      </c>
      <c r="D24" s="91">
        <v>4.0942629999999998</v>
      </c>
      <c r="E24" s="91">
        <v>5.1555109999999997</v>
      </c>
      <c r="F24" s="91">
        <v>6.3887859999999996</v>
      </c>
      <c r="G24" s="91">
        <v>7.4177150000000003</v>
      </c>
      <c r="H24" s="91">
        <v>8.0842039999999997</v>
      </c>
      <c r="I24" s="91">
        <v>8.7977109999999996</v>
      </c>
      <c r="J24" s="91">
        <v>9.2713420000000006</v>
      </c>
      <c r="K24" s="91">
        <v>9.3801520000000007</v>
      </c>
      <c r="L24" s="91">
        <v>9.6307539999999996</v>
      </c>
      <c r="M24" s="91">
        <v>9.9774270000000005</v>
      </c>
      <c r="N24" s="91">
        <v>10.056495999999999</v>
      </c>
      <c r="O24" s="91">
        <v>10.322896</v>
      </c>
      <c r="P24" s="91">
        <v>10.494814999999999</v>
      </c>
      <c r="Q24" s="91">
        <v>10.659212</v>
      </c>
      <c r="R24" s="91">
        <v>10.565108</v>
      </c>
      <c r="S24" s="91">
        <v>10.57521</v>
      </c>
      <c r="T24" s="91">
        <v>10.757941000000001</v>
      </c>
      <c r="U24" s="91">
        <v>10.935437</v>
      </c>
      <c r="V24" s="91">
        <v>10.928781000000001</v>
      </c>
      <c r="W24" s="91">
        <v>11.256634999999999</v>
      </c>
      <c r="X24" s="91">
        <v>11.398070000000001</v>
      </c>
      <c r="Y24" s="91">
        <v>11.526395000000001</v>
      </c>
      <c r="Z24" s="91">
        <v>11.652903999999999</v>
      </c>
      <c r="AA24" s="91">
        <v>11.895937</v>
      </c>
      <c r="AB24" s="91">
        <v>12.079579000000001</v>
      </c>
      <c r="AC24" s="91">
        <v>12.282360000000001</v>
      </c>
      <c r="AD24" s="91">
        <v>12.398063</v>
      </c>
      <c r="AE24" s="91">
        <v>12.434025999999999</v>
      </c>
      <c r="AF24" s="91">
        <v>12.576523999999999</v>
      </c>
      <c r="AG24" s="91">
        <v>12.679845</v>
      </c>
      <c r="AH24" s="92">
        <v>2.9852E-2</v>
      </c>
    </row>
    <row r="25" spans="1:34" ht="15" customHeight="1" x14ac:dyDescent="0.35">
      <c r="A25" s="10" t="s">
        <v>442</v>
      </c>
      <c r="B25" s="90" t="s">
        <v>205</v>
      </c>
      <c r="C25" s="91">
        <v>7.2274659999999997</v>
      </c>
      <c r="D25" s="91">
        <v>7.7571760000000003</v>
      </c>
      <c r="E25" s="91">
        <v>7.7584379999999999</v>
      </c>
      <c r="F25" s="91">
        <v>7.4329689999999999</v>
      </c>
      <c r="G25" s="91">
        <v>7.1538599999999999</v>
      </c>
      <c r="H25" s="91">
        <v>7.1408820000000004</v>
      </c>
      <c r="I25" s="91">
        <v>7.1871619999999998</v>
      </c>
      <c r="J25" s="91">
        <v>7.2622150000000003</v>
      </c>
      <c r="K25" s="91">
        <v>7.3037089999999996</v>
      </c>
      <c r="L25" s="91">
        <v>7.4168450000000004</v>
      </c>
      <c r="M25" s="91">
        <v>7.668393</v>
      </c>
      <c r="N25" s="91">
        <v>7.7091729999999998</v>
      </c>
      <c r="O25" s="91">
        <v>7.7567729999999999</v>
      </c>
      <c r="P25" s="91">
        <v>7.8144150000000003</v>
      </c>
      <c r="Q25" s="91">
        <v>7.8314700000000004</v>
      </c>
      <c r="R25" s="91">
        <v>7.8232949999999999</v>
      </c>
      <c r="S25" s="91">
        <v>7.8236619999999997</v>
      </c>
      <c r="T25" s="91">
        <v>7.825634</v>
      </c>
      <c r="U25" s="91">
        <v>7.8057910000000001</v>
      </c>
      <c r="V25" s="91">
        <v>7.7819539999999998</v>
      </c>
      <c r="W25" s="91">
        <v>7.7688930000000003</v>
      </c>
      <c r="X25" s="91">
        <v>7.7830769999999996</v>
      </c>
      <c r="Y25" s="91">
        <v>7.7994719999999997</v>
      </c>
      <c r="Z25" s="91">
        <v>7.8087359999999997</v>
      </c>
      <c r="AA25" s="91">
        <v>7.828284</v>
      </c>
      <c r="AB25" s="91">
        <v>7.8415439999999998</v>
      </c>
      <c r="AC25" s="91">
        <v>7.8443149999999999</v>
      </c>
      <c r="AD25" s="91">
        <v>7.8465090000000002</v>
      </c>
      <c r="AE25" s="91">
        <v>7.8194090000000003</v>
      </c>
      <c r="AF25" s="91">
        <v>7.816325</v>
      </c>
      <c r="AG25" s="91">
        <v>7.8338789999999996</v>
      </c>
      <c r="AH25" s="92">
        <v>2.689E-3</v>
      </c>
    </row>
    <row r="26" spans="1:34" ht="15" customHeight="1" x14ac:dyDescent="0.35">
      <c r="A26" s="10" t="s">
        <v>443</v>
      </c>
      <c r="B26" s="90" t="s">
        <v>438</v>
      </c>
      <c r="C26" s="91">
        <v>31.322282999999999</v>
      </c>
      <c r="D26" s="91">
        <v>31.751370999999999</v>
      </c>
      <c r="E26" s="91">
        <v>31.36965</v>
      </c>
      <c r="F26" s="91">
        <v>30.770927</v>
      </c>
      <c r="G26" s="91">
        <v>30.355267000000001</v>
      </c>
      <c r="H26" s="91">
        <v>30.114547999999999</v>
      </c>
      <c r="I26" s="91">
        <v>29.891642000000001</v>
      </c>
      <c r="J26" s="91">
        <v>29.798216</v>
      </c>
      <c r="K26" s="91">
        <v>29.668579000000001</v>
      </c>
      <c r="L26" s="91">
        <v>29.541620000000002</v>
      </c>
      <c r="M26" s="91">
        <v>29.447769000000001</v>
      </c>
      <c r="N26" s="91">
        <v>29.516173999999999</v>
      </c>
      <c r="O26" s="91">
        <v>29.407202000000002</v>
      </c>
      <c r="P26" s="91">
        <v>29.362704999999998</v>
      </c>
      <c r="Q26" s="91">
        <v>29.207032999999999</v>
      </c>
      <c r="R26" s="91">
        <v>29.013252000000001</v>
      </c>
      <c r="S26" s="91">
        <v>28.803070000000002</v>
      </c>
      <c r="T26" s="91">
        <v>28.61985</v>
      </c>
      <c r="U26" s="91">
        <v>28.475729000000001</v>
      </c>
      <c r="V26" s="91">
        <v>28.334457</v>
      </c>
      <c r="W26" s="91">
        <v>28.186321</v>
      </c>
      <c r="X26" s="91">
        <v>28.052315</v>
      </c>
      <c r="Y26" s="91">
        <v>27.894957000000002</v>
      </c>
      <c r="Z26" s="91">
        <v>27.748570999999998</v>
      </c>
      <c r="AA26" s="91">
        <v>27.573784</v>
      </c>
      <c r="AB26" s="91">
        <v>27.437695999999999</v>
      </c>
      <c r="AC26" s="91">
        <v>27.26679</v>
      </c>
      <c r="AD26" s="91">
        <v>27.070989999999998</v>
      </c>
      <c r="AE26" s="91">
        <v>26.838395999999999</v>
      </c>
      <c r="AF26" s="91">
        <v>26.563027999999999</v>
      </c>
      <c r="AG26" s="91">
        <v>26.336114999999999</v>
      </c>
      <c r="AH26" s="92">
        <v>-5.7629999999999999E-3</v>
      </c>
    </row>
    <row r="28" spans="1:34" ht="15" customHeight="1" x14ac:dyDescent="0.3">
      <c r="B28" s="15" t="s">
        <v>444</v>
      </c>
    </row>
    <row r="29" spans="1:34" ht="15" customHeight="1" x14ac:dyDescent="0.35">
      <c r="A29" s="10" t="s">
        <v>445</v>
      </c>
      <c r="B29" s="90" t="s">
        <v>199</v>
      </c>
      <c r="C29" s="91">
        <v>7.6224270000000001</v>
      </c>
      <c r="D29" s="91">
        <v>8.4961190000000002</v>
      </c>
      <c r="E29" s="91">
        <v>8.9951640000000008</v>
      </c>
      <c r="F29" s="91">
        <v>8.7914549999999991</v>
      </c>
      <c r="G29" s="91">
        <v>8.8415490000000005</v>
      </c>
      <c r="H29" s="91">
        <v>8.9540679999999995</v>
      </c>
      <c r="I29" s="91">
        <v>8.8042309999999997</v>
      </c>
      <c r="J29" s="91">
        <v>8.7771810000000006</v>
      </c>
      <c r="K29" s="91">
        <v>8.9623369999999998</v>
      </c>
      <c r="L29" s="91">
        <v>9.1296269999999993</v>
      </c>
      <c r="M29" s="91">
        <v>9.5621650000000002</v>
      </c>
      <c r="N29" s="91">
        <v>9.7187319999999993</v>
      </c>
      <c r="O29" s="91">
        <v>9.8474039999999992</v>
      </c>
      <c r="P29" s="91">
        <v>9.9792590000000008</v>
      </c>
      <c r="Q29" s="91">
        <v>10.120851999999999</v>
      </c>
      <c r="R29" s="91">
        <v>10.16201</v>
      </c>
      <c r="S29" s="91">
        <v>10.299414000000001</v>
      </c>
      <c r="T29" s="91">
        <v>10.596047</v>
      </c>
      <c r="U29" s="91">
        <v>10.776484</v>
      </c>
      <c r="V29" s="91">
        <v>10.863864</v>
      </c>
      <c r="W29" s="91">
        <v>11.003838</v>
      </c>
      <c r="X29" s="91">
        <v>11.150719</v>
      </c>
      <c r="Y29" s="91">
        <v>11.280412999999999</v>
      </c>
      <c r="Z29" s="91">
        <v>11.286859</v>
      </c>
      <c r="AA29" s="91">
        <v>11.442306</v>
      </c>
      <c r="AB29" s="91">
        <v>11.53952</v>
      </c>
      <c r="AC29" s="91">
        <v>11.710324</v>
      </c>
      <c r="AD29" s="91">
        <v>11.870820999999999</v>
      </c>
      <c r="AE29" s="91">
        <v>12.016953000000001</v>
      </c>
      <c r="AF29" s="91">
        <v>12.215362000000001</v>
      </c>
      <c r="AG29" s="91">
        <v>12.386858999999999</v>
      </c>
      <c r="AH29" s="92">
        <v>1.6316000000000001E-2</v>
      </c>
    </row>
    <row r="30" spans="1:34" ht="15" customHeight="1" x14ac:dyDescent="0.35">
      <c r="A30" s="10" t="s">
        <v>446</v>
      </c>
      <c r="B30" s="90" t="s">
        <v>223</v>
      </c>
      <c r="C30" s="91">
        <v>17.750837000000001</v>
      </c>
      <c r="D30" s="91">
        <v>17.784217999999999</v>
      </c>
      <c r="E30" s="91">
        <v>17.832457999999999</v>
      </c>
      <c r="F30" s="91">
        <v>18.255758</v>
      </c>
      <c r="G30" s="91">
        <v>17.965651999999999</v>
      </c>
      <c r="H30" s="91">
        <v>17.418257000000001</v>
      </c>
      <c r="I30" s="91">
        <v>17.043358000000001</v>
      </c>
      <c r="J30" s="91">
        <v>17.464335999999999</v>
      </c>
      <c r="K30" s="91">
        <v>17.665486999999999</v>
      </c>
      <c r="L30" s="91">
        <v>17.903829999999999</v>
      </c>
      <c r="M30" s="91">
        <v>18.228373999999999</v>
      </c>
      <c r="N30" s="91">
        <v>18.345334999999999</v>
      </c>
      <c r="O30" s="91">
        <v>18.564774</v>
      </c>
      <c r="P30" s="91">
        <v>18.711565</v>
      </c>
      <c r="Q30" s="91">
        <v>18.823149000000001</v>
      </c>
      <c r="R30" s="91">
        <v>18.657301</v>
      </c>
      <c r="S30" s="91">
        <v>18.557192000000001</v>
      </c>
      <c r="T30" s="91">
        <v>18.721062</v>
      </c>
      <c r="U30" s="91">
        <v>18.906943999999999</v>
      </c>
      <c r="V30" s="91">
        <v>18.769888000000002</v>
      </c>
      <c r="W30" s="91">
        <v>19.141383999999999</v>
      </c>
      <c r="X30" s="91">
        <v>19.276993000000001</v>
      </c>
      <c r="Y30" s="91">
        <v>19.368721000000001</v>
      </c>
      <c r="Z30" s="91">
        <v>19.507062999999999</v>
      </c>
      <c r="AA30" s="91">
        <v>19.688092999999999</v>
      </c>
      <c r="AB30" s="91">
        <v>19.940121000000001</v>
      </c>
      <c r="AC30" s="91">
        <v>20.075132</v>
      </c>
      <c r="AD30" s="91">
        <v>20.182839999999999</v>
      </c>
      <c r="AE30" s="91">
        <v>20.246756000000001</v>
      </c>
      <c r="AF30" s="91">
        <v>20.426596</v>
      </c>
      <c r="AG30" s="91">
        <v>20.570136999999999</v>
      </c>
      <c r="AH30" s="92">
        <v>4.9259999999999998E-3</v>
      </c>
    </row>
    <row r="31" spans="1:34" ht="14.5" customHeight="1" x14ac:dyDescent="0.35">
      <c r="A31" s="10" t="s">
        <v>447</v>
      </c>
      <c r="B31" s="90" t="s">
        <v>225</v>
      </c>
      <c r="C31" s="91">
        <v>5.4227400000000001</v>
      </c>
      <c r="D31" s="91">
        <v>4.4313440000000002</v>
      </c>
      <c r="E31" s="91">
        <v>5.8066459999999998</v>
      </c>
      <c r="F31" s="91">
        <v>7.3529660000000003</v>
      </c>
      <c r="G31" s="91">
        <v>8.6041519999999991</v>
      </c>
      <c r="H31" s="91">
        <v>9.5880430000000008</v>
      </c>
      <c r="I31" s="91">
        <v>10.678126000000001</v>
      </c>
      <c r="J31" s="91">
        <v>11.122404</v>
      </c>
      <c r="K31" s="91">
        <v>11.319103999999999</v>
      </c>
      <c r="L31" s="91">
        <v>11.560950999999999</v>
      </c>
      <c r="M31" s="91">
        <v>11.886528999999999</v>
      </c>
      <c r="N31" s="91">
        <v>11.988492000000001</v>
      </c>
      <c r="O31" s="91">
        <v>12.214651</v>
      </c>
      <c r="P31" s="91">
        <v>12.396055</v>
      </c>
      <c r="Q31" s="91">
        <v>12.541180000000001</v>
      </c>
      <c r="R31" s="91">
        <v>12.441390999999999</v>
      </c>
      <c r="S31" s="91">
        <v>12.436083</v>
      </c>
      <c r="T31" s="91">
        <v>12.619387</v>
      </c>
      <c r="U31" s="91">
        <v>12.817525</v>
      </c>
      <c r="V31" s="91">
        <v>12.799621999999999</v>
      </c>
      <c r="W31" s="91">
        <v>13.127105999999999</v>
      </c>
      <c r="X31" s="91">
        <v>13.276533000000001</v>
      </c>
      <c r="Y31" s="91">
        <v>13.389760000000001</v>
      </c>
      <c r="Z31" s="91">
        <v>13.499091999999999</v>
      </c>
      <c r="AA31" s="91">
        <v>13.732372</v>
      </c>
      <c r="AB31" s="91">
        <v>13.936438000000001</v>
      </c>
      <c r="AC31" s="91">
        <v>14.088271000000001</v>
      </c>
      <c r="AD31" s="91">
        <v>14.181101999999999</v>
      </c>
      <c r="AE31" s="91">
        <v>14.234844000000001</v>
      </c>
      <c r="AF31" s="91">
        <v>14.370006</v>
      </c>
      <c r="AG31" s="91">
        <v>14.531082</v>
      </c>
      <c r="AH31" s="92">
        <v>3.3402000000000001E-2</v>
      </c>
    </row>
    <row r="32" spans="1:34" ht="14.5" customHeight="1" x14ac:dyDescent="0.35">
      <c r="A32" s="10" t="s">
        <v>448</v>
      </c>
      <c r="B32" s="90" t="s">
        <v>449</v>
      </c>
      <c r="C32" s="91">
        <v>3.0584310000000001</v>
      </c>
      <c r="D32" s="91">
        <v>4.0450590000000002</v>
      </c>
      <c r="E32" s="91">
        <v>3.9792369999999999</v>
      </c>
      <c r="F32" s="91">
        <v>3.5640879999999999</v>
      </c>
      <c r="G32" s="91">
        <v>3.222769</v>
      </c>
      <c r="H32" s="91">
        <v>3.1671170000000002</v>
      </c>
      <c r="I32" s="91">
        <v>3.1963200000000001</v>
      </c>
      <c r="J32" s="91">
        <v>3.2941820000000002</v>
      </c>
      <c r="K32" s="91">
        <v>3.3580540000000001</v>
      </c>
      <c r="L32" s="91">
        <v>3.462901</v>
      </c>
      <c r="M32" s="91">
        <v>3.5161280000000001</v>
      </c>
      <c r="N32" s="91">
        <v>3.5448559999999998</v>
      </c>
      <c r="O32" s="91">
        <v>3.5678160000000001</v>
      </c>
      <c r="P32" s="91">
        <v>3.613658</v>
      </c>
      <c r="Q32" s="91">
        <v>3.6143239999999999</v>
      </c>
      <c r="R32" s="91">
        <v>3.5944099999999999</v>
      </c>
      <c r="S32" s="91">
        <v>3.5878670000000001</v>
      </c>
      <c r="T32" s="91">
        <v>3.5750280000000001</v>
      </c>
      <c r="U32" s="91">
        <v>3.5572240000000002</v>
      </c>
      <c r="V32" s="91">
        <v>3.5318700000000001</v>
      </c>
      <c r="W32" s="91">
        <v>3.5117440000000002</v>
      </c>
      <c r="X32" s="91">
        <v>3.5121660000000001</v>
      </c>
      <c r="Y32" s="91">
        <v>3.514958</v>
      </c>
      <c r="Z32" s="91">
        <v>3.5046200000000001</v>
      </c>
      <c r="AA32" s="91">
        <v>3.5171489999999999</v>
      </c>
      <c r="AB32" s="91">
        <v>3.4990869999999998</v>
      </c>
      <c r="AC32" s="91">
        <v>3.4861049999999998</v>
      </c>
      <c r="AD32" s="91">
        <v>3.499511</v>
      </c>
      <c r="AE32" s="91">
        <v>3.4690270000000001</v>
      </c>
      <c r="AF32" s="91">
        <v>3.4452410000000002</v>
      </c>
      <c r="AG32" s="91">
        <v>3.4617290000000001</v>
      </c>
      <c r="AH32" s="92">
        <v>4.1370000000000001E-3</v>
      </c>
    </row>
    <row r="33" spans="1:34" ht="14.5" customHeight="1" x14ac:dyDescent="0.35">
      <c r="A33" s="10" t="s">
        <v>450</v>
      </c>
      <c r="B33" s="90" t="s">
        <v>258</v>
      </c>
      <c r="C33" s="91">
        <v>4.0174000000000003</v>
      </c>
      <c r="D33" s="91">
        <v>3.598935</v>
      </c>
      <c r="E33" s="91">
        <v>3.356058</v>
      </c>
      <c r="F33" s="91">
        <v>3.2078790000000001</v>
      </c>
      <c r="G33" s="91">
        <v>3.117534</v>
      </c>
      <c r="H33" s="91">
        <v>3.070951</v>
      </c>
      <c r="I33" s="91">
        <v>3.0295830000000001</v>
      </c>
      <c r="J33" s="91">
        <v>3.0136099999999999</v>
      </c>
      <c r="K33" s="91">
        <v>3.014059</v>
      </c>
      <c r="L33" s="91">
        <v>3.0367769999999998</v>
      </c>
      <c r="M33" s="91">
        <v>3.0668120000000001</v>
      </c>
      <c r="N33" s="91">
        <v>3.1021339999999999</v>
      </c>
      <c r="O33" s="91">
        <v>3.1370369999999999</v>
      </c>
      <c r="P33" s="91">
        <v>3.1691760000000002</v>
      </c>
      <c r="Q33" s="91">
        <v>3.1995740000000001</v>
      </c>
      <c r="R33" s="91">
        <v>3.23061</v>
      </c>
      <c r="S33" s="91">
        <v>3.2614040000000002</v>
      </c>
      <c r="T33" s="91">
        <v>3.2944689999999999</v>
      </c>
      <c r="U33" s="91">
        <v>3.3282949999999998</v>
      </c>
      <c r="V33" s="91">
        <v>3.36151</v>
      </c>
      <c r="W33" s="91">
        <v>3.3950330000000002</v>
      </c>
      <c r="X33" s="91">
        <v>3.4296359999999999</v>
      </c>
      <c r="Y33" s="91">
        <v>3.4663460000000001</v>
      </c>
      <c r="Z33" s="91">
        <v>3.5055459999999998</v>
      </c>
      <c r="AA33" s="91">
        <v>3.5455589999999999</v>
      </c>
      <c r="AB33" s="91">
        <v>3.5867200000000001</v>
      </c>
      <c r="AC33" s="91">
        <v>3.6247240000000001</v>
      </c>
      <c r="AD33" s="91">
        <v>3.6615160000000002</v>
      </c>
      <c r="AE33" s="91">
        <v>3.6991040000000002</v>
      </c>
      <c r="AF33" s="91">
        <v>3.7375989999999999</v>
      </c>
      <c r="AG33" s="91">
        <v>3.7801840000000002</v>
      </c>
      <c r="AH33" s="92">
        <v>-2.0270000000000002E-3</v>
      </c>
    </row>
    <row r="34" spans="1:34" ht="14.5" customHeight="1" x14ac:dyDescent="0.35">
      <c r="A34" s="10" t="s">
        <v>451</v>
      </c>
      <c r="B34" s="90" t="s">
        <v>260</v>
      </c>
      <c r="C34" s="91">
        <v>2.815477</v>
      </c>
      <c r="D34" s="91">
        <v>2.8278660000000002</v>
      </c>
      <c r="E34" s="91">
        <v>2.8846579999999999</v>
      </c>
      <c r="F34" s="91">
        <v>2.8736839999999999</v>
      </c>
      <c r="G34" s="91">
        <v>2.8735629999999999</v>
      </c>
      <c r="H34" s="91">
        <v>2.861837</v>
      </c>
      <c r="I34" s="91">
        <v>2.849145</v>
      </c>
      <c r="J34" s="91">
        <v>2.8373849999999998</v>
      </c>
      <c r="K34" s="91">
        <v>2.8257639999999999</v>
      </c>
      <c r="L34" s="91">
        <v>2.8206519999999999</v>
      </c>
      <c r="M34" s="91">
        <v>2.830257</v>
      </c>
      <c r="N34" s="91">
        <v>2.8289970000000002</v>
      </c>
      <c r="O34" s="91">
        <v>2.815725</v>
      </c>
      <c r="P34" s="91">
        <v>2.8164419999999999</v>
      </c>
      <c r="Q34" s="91">
        <v>2.8170860000000002</v>
      </c>
      <c r="R34" s="91">
        <v>2.8212009999999998</v>
      </c>
      <c r="S34" s="91">
        <v>2.8233160000000002</v>
      </c>
      <c r="T34" s="91">
        <v>2.8278110000000001</v>
      </c>
      <c r="U34" s="91">
        <v>2.8272119999999998</v>
      </c>
      <c r="V34" s="91">
        <v>2.82924</v>
      </c>
      <c r="W34" s="91">
        <v>2.8376489999999999</v>
      </c>
      <c r="X34" s="91">
        <v>2.8406349999999998</v>
      </c>
      <c r="Y34" s="91">
        <v>2.8446440000000002</v>
      </c>
      <c r="Z34" s="91">
        <v>2.8497300000000001</v>
      </c>
      <c r="AA34" s="91">
        <v>2.8464550000000002</v>
      </c>
      <c r="AB34" s="91">
        <v>2.857904</v>
      </c>
      <c r="AC34" s="91">
        <v>2.8609059999999999</v>
      </c>
      <c r="AD34" s="91">
        <v>2.8697949999999999</v>
      </c>
      <c r="AE34" s="91">
        <v>2.8793570000000002</v>
      </c>
      <c r="AF34" s="91">
        <v>2.8885149999999999</v>
      </c>
      <c r="AG34" s="91">
        <v>2.900779</v>
      </c>
      <c r="AH34" s="92">
        <v>9.9500000000000001E-4</v>
      </c>
    </row>
    <row r="35" spans="1:34" ht="14.5" customHeight="1" x14ac:dyDescent="0.35">
      <c r="A35" s="10" t="s">
        <v>452</v>
      </c>
      <c r="B35" s="90" t="s">
        <v>453</v>
      </c>
      <c r="C35" s="92" t="s">
        <v>454</v>
      </c>
      <c r="D35" s="92" t="s">
        <v>454</v>
      </c>
      <c r="E35" s="92" t="s">
        <v>454</v>
      </c>
      <c r="F35" s="92" t="s">
        <v>454</v>
      </c>
      <c r="G35" s="92" t="s">
        <v>454</v>
      </c>
      <c r="H35" s="92" t="s">
        <v>454</v>
      </c>
      <c r="I35" s="92" t="s">
        <v>454</v>
      </c>
      <c r="J35" s="92" t="s">
        <v>454</v>
      </c>
      <c r="K35" s="92" t="s">
        <v>454</v>
      </c>
      <c r="L35" s="92" t="s">
        <v>454</v>
      </c>
      <c r="M35" s="92" t="s">
        <v>454</v>
      </c>
      <c r="N35" s="92" t="s">
        <v>454</v>
      </c>
      <c r="O35" s="92" t="s">
        <v>454</v>
      </c>
      <c r="P35" s="92" t="s">
        <v>454</v>
      </c>
      <c r="Q35" s="92" t="s">
        <v>454</v>
      </c>
      <c r="R35" s="92" t="s">
        <v>454</v>
      </c>
      <c r="S35" s="92" t="s">
        <v>454</v>
      </c>
      <c r="T35" s="92" t="s">
        <v>454</v>
      </c>
      <c r="U35" s="92" t="s">
        <v>454</v>
      </c>
      <c r="V35" s="92" t="s">
        <v>454</v>
      </c>
      <c r="W35" s="92" t="s">
        <v>454</v>
      </c>
      <c r="X35" s="92" t="s">
        <v>454</v>
      </c>
      <c r="Y35" s="92" t="s">
        <v>454</v>
      </c>
      <c r="Z35" s="92" t="s">
        <v>454</v>
      </c>
      <c r="AA35" s="92" t="s">
        <v>454</v>
      </c>
      <c r="AB35" s="92" t="s">
        <v>454</v>
      </c>
      <c r="AC35" s="92" t="s">
        <v>454</v>
      </c>
      <c r="AD35" s="92" t="s">
        <v>454</v>
      </c>
      <c r="AE35" s="92" t="s">
        <v>454</v>
      </c>
      <c r="AF35" s="92" t="s">
        <v>454</v>
      </c>
      <c r="AG35" s="92" t="s">
        <v>454</v>
      </c>
      <c r="AH35" s="92" t="s">
        <v>454</v>
      </c>
    </row>
    <row r="36" spans="1:34" ht="14.5" customHeight="1" x14ac:dyDescent="0.35">
      <c r="A36" s="10" t="s">
        <v>455</v>
      </c>
      <c r="B36" s="90" t="s">
        <v>438</v>
      </c>
      <c r="C36" s="91">
        <v>20.703951</v>
      </c>
      <c r="D36" s="91">
        <v>20.963263999999999</v>
      </c>
      <c r="E36" s="91">
        <v>20.467887999999999</v>
      </c>
      <c r="F36" s="91">
        <v>19.783636000000001</v>
      </c>
      <c r="G36" s="91">
        <v>19.357731000000001</v>
      </c>
      <c r="H36" s="91">
        <v>19.106280999999999</v>
      </c>
      <c r="I36" s="91">
        <v>18.963926000000001</v>
      </c>
      <c r="J36" s="91">
        <v>18.841094999999999</v>
      </c>
      <c r="K36" s="91">
        <v>18.735588</v>
      </c>
      <c r="L36" s="91">
        <v>18.663567</v>
      </c>
      <c r="M36" s="91">
        <v>18.617512000000001</v>
      </c>
      <c r="N36" s="91">
        <v>18.676767000000002</v>
      </c>
      <c r="O36" s="91">
        <v>18.634557999999998</v>
      </c>
      <c r="P36" s="91">
        <v>18.545500000000001</v>
      </c>
      <c r="Q36" s="91">
        <v>18.446601999999999</v>
      </c>
      <c r="R36" s="91">
        <v>18.351669000000001</v>
      </c>
      <c r="S36" s="91">
        <v>18.239789999999999</v>
      </c>
      <c r="T36" s="91">
        <v>18.124399</v>
      </c>
      <c r="U36" s="91">
        <v>18.044464000000001</v>
      </c>
      <c r="V36" s="91">
        <v>17.939983000000002</v>
      </c>
      <c r="W36" s="91">
        <v>17.836859</v>
      </c>
      <c r="X36" s="91">
        <v>17.750677</v>
      </c>
      <c r="Y36" s="91">
        <v>17.663349</v>
      </c>
      <c r="Z36" s="91">
        <v>17.552032000000001</v>
      </c>
      <c r="AA36" s="91">
        <v>17.488479999999999</v>
      </c>
      <c r="AB36" s="91">
        <v>17.401014</v>
      </c>
      <c r="AC36" s="91">
        <v>17.289835</v>
      </c>
      <c r="AD36" s="91">
        <v>17.180754</v>
      </c>
      <c r="AE36" s="91">
        <v>17.048691000000002</v>
      </c>
      <c r="AF36" s="91">
        <v>16.892347000000001</v>
      </c>
      <c r="AG36" s="91">
        <v>16.778521999999999</v>
      </c>
      <c r="AH36" s="92">
        <v>-6.9829999999999996E-3</v>
      </c>
    </row>
    <row r="37" spans="1:34" ht="12" customHeight="1" x14ac:dyDescent="0.3"/>
    <row r="38" spans="1:34" ht="12" customHeight="1" x14ac:dyDescent="0.3">
      <c r="B38" s="15" t="s">
        <v>275</v>
      </c>
    </row>
    <row r="39" spans="1:34" ht="14.5" customHeight="1" x14ac:dyDescent="0.35">
      <c r="A39" s="10" t="s">
        <v>456</v>
      </c>
      <c r="B39" s="90" t="s">
        <v>199</v>
      </c>
      <c r="C39" s="91">
        <v>11.989126000000001</v>
      </c>
      <c r="D39" s="91">
        <v>12.919199000000001</v>
      </c>
      <c r="E39" s="91">
        <v>13.387473999999999</v>
      </c>
      <c r="F39" s="91">
        <v>13.175584000000001</v>
      </c>
      <c r="G39" s="91">
        <v>13.226618</v>
      </c>
      <c r="H39" s="91">
        <v>13.334444</v>
      </c>
      <c r="I39" s="91">
        <v>13.185479000000001</v>
      </c>
      <c r="J39" s="91">
        <v>13.161032000000001</v>
      </c>
      <c r="K39" s="91">
        <v>13.340968</v>
      </c>
      <c r="L39" s="91">
        <v>13.497202</v>
      </c>
      <c r="M39" s="91">
        <v>14.332110999999999</v>
      </c>
      <c r="N39" s="91">
        <v>14.464104000000001</v>
      </c>
      <c r="O39" s="91">
        <v>14.634573</v>
      </c>
      <c r="P39" s="91">
        <v>14.748526</v>
      </c>
      <c r="Q39" s="91">
        <v>14.872234000000001</v>
      </c>
      <c r="R39" s="91">
        <v>14.902267</v>
      </c>
      <c r="S39" s="91">
        <v>15.02397</v>
      </c>
      <c r="T39" s="91">
        <v>15.289154</v>
      </c>
      <c r="U39" s="91">
        <v>15.443079000000001</v>
      </c>
      <c r="V39" s="91">
        <v>15.51417</v>
      </c>
      <c r="W39" s="91">
        <v>15.635192</v>
      </c>
      <c r="X39" s="91">
        <v>15.760916</v>
      </c>
      <c r="Y39" s="91">
        <v>15.870314</v>
      </c>
      <c r="Z39" s="91">
        <v>15.870430000000001</v>
      </c>
      <c r="AA39" s="91">
        <v>16.006077000000001</v>
      </c>
      <c r="AB39" s="91">
        <v>16.086893</v>
      </c>
      <c r="AC39" s="91">
        <v>16.233222999999999</v>
      </c>
      <c r="AD39" s="91">
        <v>16.368509</v>
      </c>
      <c r="AE39" s="91">
        <v>16.490397999999999</v>
      </c>
      <c r="AF39" s="91">
        <v>16.657537000000001</v>
      </c>
      <c r="AG39" s="91">
        <v>16.799364000000001</v>
      </c>
      <c r="AH39" s="92">
        <v>1.1308E-2</v>
      </c>
    </row>
    <row r="40" spans="1:34" ht="14.5" customHeight="1" x14ac:dyDescent="0.35">
      <c r="A40" s="10" t="s">
        <v>457</v>
      </c>
      <c r="B40" s="90" t="s">
        <v>458</v>
      </c>
      <c r="C40" s="91">
        <v>21.197994000000001</v>
      </c>
      <c r="D40" s="91">
        <v>22.2544</v>
      </c>
      <c r="E40" s="91">
        <v>23.610071000000001</v>
      </c>
      <c r="F40" s="91">
        <v>23.112133</v>
      </c>
      <c r="G40" s="91">
        <v>22.835497</v>
      </c>
      <c r="H40" s="91">
        <v>22.609148000000001</v>
      </c>
      <c r="I40" s="91">
        <v>22.527273000000001</v>
      </c>
      <c r="J40" s="91">
        <v>23.046517999999999</v>
      </c>
      <c r="K40" s="91">
        <v>23.283846</v>
      </c>
      <c r="L40" s="91">
        <v>23.639156</v>
      </c>
      <c r="M40" s="91">
        <v>24.640180999999998</v>
      </c>
      <c r="N40" s="91">
        <v>24.558274999999998</v>
      </c>
      <c r="O40" s="91">
        <v>24.877409</v>
      </c>
      <c r="P40" s="91">
        <v>25.090036000000001</v>
      </c>
      <c r="Q40" s="91">
        <v>25.613430000000001</v>
      </c>
      <c r="R40" s="91">
        <v>25.302700000000002</v>
      </c>
      <c r="S40" s="91">
        <v>25.378855000000001</v>
      </c>
      <c r="T40" s="91">
        <v>25.663869999999999</v>
      </c>
      <c r="U40" s="91">
        <v>25.927429</v>
      </c>
      <c r="V40" s="91">
        <v>25.975618000000001</v>
      </c>
      <c r="W40" s="91">
        <v>26.159890999999998</v>
      </c>
      <c r="X40" s="91">
        <v>26.357863999999999</v>
      </c>
      <c r="Y40" s="91">
        <v>26.34479</v>
      </c>
      <c r="Z40" s="91">
        <v>26.476631000000001</v>
      </c>
      <c r="AA40" s="91">
        <v>26.680527000000001</v>
      </c>
      <c r="AB40" s="91">
        <v>26.959340999999998</v>
      </c>
      <c r="AC40" s="91">
        <v>27.088846</v>
      </c>
      <c r="AD40" s="91">
        <v>27.212554999999998</v>
      </c>
      <c r="AE40" s="91">
        <v>27.351645000000001</v>
      </c>
      <c r="AF40" s="91">
        <v>27.548573000000001</v>
      </c>
      <c r="AG40" s="91">
        <v>27.762180000000001</v>
      </c>
      <c r="AH40" s="92">
        <v>9.0329999999999994E-3</v>
      </c>
    </row>
    <row r="41" spans="1:34" ht="14.5" customHeight="1" x14ac:dyDescent="0.35">
      <c r="A41" s="10" t="s">
        <v>459</v>
      </c>
      <c r="B41" s="90" t="s">
        <v>460</v>
      </c>
      <c r="C41" s="91">
        <v>18.753328</v>
      </c>
      <c r="D41" s="91">
        <v>19.581623</v>
      </c>
      <c r="E41" s="91">
        <v>19.852088999999999</v>
      </c>
      <c r="F41" s="91">
        <v>19.731396</v>
      </c>
      <c r="G41" s="91">
        <v>19.549955000000001</v>
      </c>
      <c r="H41" s="91">
        <v>19.404346</v>
      </c>
      <c r="I41" s="91">
        <v>19.369586999999999</v>
      </c>
      <c r="J41" s="91">
        <v>19.802026999999999</v>
      </c>
      <c r="K41" s="91">
        <v>19.986060999999999</v>
      </c>
      <c r="L41" s="91">
        <v>20.267641000000001</v>
      </c>
      <c r="M41" s="91">
        <v>21.249949000000001</v>
      </c>
      <c r="N41" s="91">
        <v>21.156803</v>
      </c>
      <c r="O41" s="91">
        <v>21.426884000000001</v>
      </c>
      <c r="P41" s="91">
        <v>21.582792000000001</v>
      </c>
      <c r="Q41" s="91">
        <v>22.004716999999999</v>
      </c>
      <c r="R41" s="91">
        <v>21.723973999999998</v>
      </c>
      <c r="S41" s="91">
        <v>21.772912999999999</v>
      </c>
      <c r="T41" s="91">
        <v>22.005011</v>
      </c>
      <c r="U41" s="91">
        <v>22.215183</v>
      </c>
      <c r="V41" s="91">
        <v>22.246717</v>
      </c>
      <c r="W41" s="91">
        <v>22.394072999999999</v>
      </c>
      <c r="X41" s="91">
        <v>22.547350000000002</v>
      </c>
      <c r="Y41" s="91">
        <v>22.523793999999999</v>
      </c>
      <c r="Z41" s="91">
        <v>22.623035000000002</v>
      </c>
      <c r="AA41" s="91">
        <v>22.783685999999999</v>
      </c>
      <c r="AB41" s="91">
        <v>22.996141000000001</v>
      </c>
      <c r="AC41" s="91">
        <v>23.074652</v>
      </c>
      <c r="AD41" s="91">
        <v>23.173857000000002</v>
      </c>
      <c r="AE41" s="91">
        <v>23.260543999999999</v>
      </c>
      <c r="AF41" s="91">
        <v>23.427748000000001</v>
      </c>
      <c r="AG41" s="91">
        <v>23.597351</v>
      </c>
      <c r="AH41" s="92">
        <v>7.6880000000000004E-3</v>
      </c>
    </row>
    <row r="42" spans="1:34" ht="14.5" customHeight="1" x14ac:dyDescent="0.35">
      <c r="A42" s="10" t="s">
        <v>461</v>
      </c>
      <c r="B42" s="90" t="s">
        <v>462</v>
      </c>
      <c r="C42" s="91">
        <v>9.5686540000000004</v>
      </c>
      <c r="D42" s="91">
        <v>10.382089000000001</v>
      </c>
      <c r="E42" s="91">
        <v>11.359349</v>
      </c>
      <c r="F42" s="91">
        <v>12.190462</v>
      </c>
      <c r="G42" s="91">
        <v>12.696320999999999</v>
      </c>
      <c r="H42" s="91">
        <v>12.903029999999999</v>
      </c>
      <c r="I42" s="91">
        <v>13.260797</v>
      </c>
      <c r="J42" s="91">
        <v>13.761744</v>
      </c>
      <c r="K42" s="91">
        <v>14.027101</v>
      </c>
      <c r="L42" s="91">
        <v>14.319986</v>
      </c>
      <c r="M42" s="91">
        <v>14.720231999999999</v>
      </c>
      <c r="N42" s="91">
        <v>14.946351</v>
      </c>
      <c r="O42" s="91">
        <v>15.259788</v>
      </c>
      <c r="P42" s="91">
        <v>15.467662000000001</v>
      </c>
      <c r="Q42" s="91">
        <v>15.60177</v>
      </c>
      <c r="R42" s="91">
        <v>15.515354</v>
      </c>
      <c r="S42" s="91">
        <v>15.477219</v>
      </c>
      <c r="T42" s="91">
        <v>15.705437999999999</v>
      </c>
      <c r="U42" s="91">
        <v>15.944727</v>
      </c>
      <c r="V42" s="91">
        <v>15.870374999999999</v>
      </c>
      <c r="W42" s="91">
        <v>16.294031</v>
      </c>
      <c r="X42" s="91">
        <v>16.474257999999999</v>
      </c>
      <c r="Y42" s="91">
        <v>16.612787000000001</v>
      </c>
      <c r="Z42" s="91">
        <v>16.803795000000001</v>
      </c>
      <c r="AA42" s="91">
        <v>17.055935000000002</v>
      </c>
      <c r="AB42" s="91">
        <v>17.333383999999999</v>
      </c>
      <c r="AC42" s="91">
        <v>17.508016999999999</v>
      </c>
      <c r="AD42" s="91">
        <v>17.640877</v>
      </c>
      <c r="AE42" s="91">
        <v>17.718878</v>
      </c>
      <c r="AF42" s="91">
        <v>17.919551999999999</v>
      </c>
      <c r="AG42" s="91">
        <v>18.078150000000001</v>
      </c>
      <c r="AH42" s="92">
        <v>2.1433000000000001E-2</v>
      </c>
    </row>
    <row r="43" spans="1:34" ht="14.5" customHeight="1" x14ac:dyDescent="0.35">
      <c r="A43" s="10" t="s">
        <v>463</v>
      </c>
      <c r="B43" s="90" t="s">
        <v>464</v>
      </c>
      <c r="C43" s="91">
        <v>18.329231</v>
      </c>
      <c r="D43" s="91">
        <v>18.273304</v>
      </c>
      <c r="E43" s="91">
        <v>19.018625</v>
      </c>
      <c r="F43" s="91">
        <v>20.184968999999999</v>
      </c>
      <c r="G43" s="91">
        <v>20.458480999999999</v>
      </c>
      <c r="H43" s="91">
        <v>20.666316999999999</v>
      </c>
      <c r="I43" s="91">
        <v>20.773323000000001</v>
      </c>
      <c r="J43" s="91">
        <v>21.303528</v>
      </c>
      <c r="K43" s="91">
        <v>21.534609</v>
      </c>
      <c r="L43" s="91">
        <v>21.744458999999999</v>
      </c>
      <c r="M43" s="91">
        <v>22.445812</v>
      </c>
      <c r="N43" s="91">
        <v>22.594145000000001</v>
      </c>
      <c r="O43" s="91">
        <v>22.867038999999998</v>
      </c>
      <c r="P43" s="91">
        <v>23.024622000000001</v>
      </c>
      <c r="Q43" s="91">
        <v>23.134772999999999</v>
      </c>
      <c r="R43" s="91">
        <v>22.871684999999999</v>
      </c>
      <c r="S43" s="91">
        <v>22.789750999999999</v>
      </c>
      <c r="T43" s="91">
        <v>22.977484</v>
      </c>
      <c r="U43" s="91">
        <v>23.1539</v>
      </c>
      <c r="V43" s="91">
        <v>23.013912000000001</v>
      </c>
      <c r="W43" s="91">
        <v>23.353069000000001</v>
      </c>
      <c r="X43" s="91">
        <v>23.471916</v>
      </c>
      <c r="Y43" s="91">
        <v>23.546527999999999</v>
      </c>
      <c r="Z43" s="91">
        <v>23.659164000000001</v>
      </c>
      <c r="AA43" s="91">
        <v>23.822613</v>
      </c>
      <c r="AB43" s="91">
        <v>24.034845000000001</v>
      </c>
      <c r="AC43" s="91">
        <v>24.176539999999999</v>
      </c>
      <c r="AD43" s="91">
        <v>24.286657000000002</v>
      </c>
      <c r="AE43" s="91">
        <v>24.364197000000001</v>
      </c>
      <c r="AF43" s="91">
        <v>24.512602000000001</v>
      </c>
      <c r="AG43" s="91">
        <v>24.657568000000001</v>
      </c>
      <c r="AH43" s="92">
        <v>9.9349999999999994E-3</v>
      </c>
    </row>
    <row r="44" spans="1:34" ht="14.5" customHeight="1" x14ac:dyDescent="0.35">
      <c r="A44" s="10" t="s">
        <v>465</v>
      </c>
      <c r="B44" s="90" t="s">
        <v>225</v>
      </c>
      <c r="C44" s="91">
        <v>9.2080660000000005</v>
      </c>
      <c r="D44" s="91">
        <v>6.989611</v>
      </c>
      <c r="E44" s="91">
        <v>7.144215</v>
      </c>
      <c r="F44" s="91">
        <v>8.1884130000000006</v>
      </c>
      <c r="G44" s="91">
        <v>9.3499669999999995</v>
      </c>
      <c r="H44" s="91">
        <v>9.3756959999999996</v>
      </c>
      <c r="I44" s="91">
        <v>9.6402699999999992</v>
      </c>
      <c r="J44" s="91">
        <v>10.126381</v>
      </c>
      <c r="K44" s="91">
        <v>10.226327</v>
      </c>
      <c r="L44" s="91">
        <v>10.968683</v>
      </c>
      <c r="M44" s="91">
        <v>11.327226</v>
      </c>
      <c r="N44" s="91">
        <v>11.050945</v>
      </c>
      <c r="O44" s="91">
        <v>11.334099</v>
      </c>
      <c r="P44" s="91">
        <v>11.461785000000001</v>
      </c>
      <c r="Q44" s="91">
        <v>11.880727</v>
      </c>
      <c r="R44" s="91">
        <v>11.526116999999999</v>
      </c>
      <c r="S44" s="91">
        <v>11.641574</v>
      </c>
      <c r="T44" s="91">
        <v>11.783689000000001</v>
      </c>
      <c r="U44" s="91">
        <v>11.978284</v>
      </c>
      <c r="V44" s="91">
        <v>12.118925000000001</v>
      </c>
      <c r="W44" s="91">
        <v>12.296306</v>
      </c>
      <c r="X44" s="91">
        <v>12.352102</v>
      </c>
      <c r="Y44" s="91">
        <v>12.596482999999999</v>
      </c>
      <c r="Z44" s="91">
        <v>12.935369</v>
      </c>
      <c r="AA44" s="91">
        <v>13.238238000000001</v>
      </c>
      <c r="AB44" s="91">
        <v>13.200082</v>
      </c>
      <c r="AC44" s="91">
        <v>13.803732</v>
      </c>
      <c r="AD44" s="91">
        <v>13.884045</v>
      </c>
      <c r="AE44" s="91">
        <v>13.935924999999999</v>
      </c>
      <c r="AF44" s="91">
        <v>14.105252</v>
      </c>
      <c r="AG44" s="91">
        <v>14.331807</v>
      </c>
      <c r="AH44" s="92">
        <v>1.4855999999999999E-2</v>
      </c>
    </row>
    <row r="45" spans="1:34" ht="14.5" customHeight="1" x14ac:dyDescent="0.35">
      <c r="A45" s="10" t="s">
        <v>466</v>
      </c>
      <c r="B45" s="90" t="s">
        <v>467</v>
      </c>
      <c r="C45" s="91">
        <v>12.999203</v>
      </c>
      <c r="D45" s="91">
        <v>13.612721000000001</v>
      </c>
      <c r="E45" s="91">
        <v>13.962173</v>
      </c>
      <c r="F45" s="91">
        <v>13.394043999999999</v>
      </c>
      <c r="G45" s="91">
        <v>12.701124999999999</v>
      </c>
      <c r="H45" s="91">
        <v>12.455730000000001</v>
      </c>
      <c r="I45" s="91">
        <v>12.231553999999999</v>
      </c>
      <c r="J45" s="91">
        <v>12.004652</v>
      </c>
      <c r="K45" s="91">
        <v>11.749408000000001</v>
      </c>
      <c r="L45" s="91">
        <v>11.559972</v>
      </c>
      <c r="M45" s="91">
        <v>12.036060000000001</v>
      </c>
      <c r="N45" s="91">
        <v>11.756859</v>
      </c>
      <c r="O45" s="91">
        <v>11.637912999999999</v>
      </c>
      <c r="P45" s="91">
        <v>11.466904</v>
      </c>
      <c r="Q45" s="91">
        <v>11.297943</v>
      </c>
      <c r="R45" s="91">
        <v>11.078620000000001</v>
      </c>
      <c r="S45" s="91">
        <v>10.936546</v>
      </c>
      <c r="T45" s="91">
        <v>10.797910999999999</v>
      </c>
      <c r="U45" s="91">
        <v>10.667474</v>
      </c>
      <c r="V45" s="91">
        <v>10.546728999999999</v>
      </c>
      <c r="W45" s="91">
        <v>10.458061000000001</v>
      </c>
      <c r="X45" s="91">
        <v>10.372773</v>
      </c>
      <c r="Y45" s="91">
        <v>10.336288</v>
      </c>
      <c r="Z45" s="91">
        <v>10.268269</v>
      </c>
      <c r="AA45" s="91">
        <v>10.251918</v>
      </c>
      <c r="AB45" s="91">
        <v>10.198373</v>
      </c>
      <c r="AC45" s="91">
        <v>10.155938000000001</v>
      </c>
      <c r="AD45" s="91">
        <v>10.137851</v>
      </c>
      <c r="AE45" s="91">
        <v>10.073518</v>
      </c>
      <c r="AF45" s="91">
        <v>10.031018</v>
      </c>
      <c r="AG45" s="91">
        <v>10.035291000000001</v>
      </c>
      <c r="AH45" s="92">
        <v>-8.5889999999999994E-3</v>
      </c>
    </row>
    <row r="46" spans="1:34" ht="14.5" customHeight="1" x14ac:dyDescent="0.35">
      <c r="A46" s="10" t="s">
        <v>468</v>
      </c>
      <c r="B46" s="90" t="s">
        <v>438</v>
      </c>
      <c r="C46" s="91">
        <v>34.881683000000002</v>
      </c>
      <c r="D46" s="91">
        <v>36.432147999999998</v>
      </c>
      <c r="E46" s="91">
        <v>35.382660000000001</v>
      </c>
      <c r="F46" s="91">
        <v>34.505398</v>
      </c>
      <c r="G46" s="91">
        <v>33.776938999999999</v>
      </c>
      <c r="H46" s="91">
        <v>33.571579</v>
      </c>
      <c r="I46" s="91">
        <v>33.493298000000003</v>
      </c>
      <c r="J46" s="91">
        <v>33.463439999999999</v>
      </c>
      <c r="K46" s="91">
        <v>33.426532999999999</v>
      </c>
      <c r="L46" s="91">
        <v>33.438160000000003</v>
      </c>
      <c r="M46" s="91">
        <v>33.332622999999998</v>
      </c>
      <c r="N46" s="91">
        <v>33.562083999999999</v>
      </c>
      <c r="O46" s="91">
        <v>33.609898000000001</v>
      </c>
      <c r="P46" s="91">
        <v>33.642971000000003</v>
      </c>
      <c r="Q46" s="91">
        <v>33.577801000000001</v>
      </c>
      <c r="R46" s="91">
        <v>33.383285999999998</v>
      </c>
      <c r="S46" s="91">
        <v>33.236187000000001</v>
      </c>
      <c r="T46" s="91">
        <v>33.116970000000002</v>
      </c>
      <c r="U46" s="91">
        <v>32.992995999999998</v>
      </c>
      <c r="V46" s="91">
        <v>32.848633</v>
      </c>
      <c r="W46" s="91">
        <v>32.697341999999999</v>
      </c>
      <c r="X46" s="91">
        <v>32.558188999999999</v>
      </c>
      <c r="Y46" s="91">
        <v>32.407673000000003</v>
      </c>
      <c r="Z46" s="91">
        <v>32.201774999999998</v>
      </c>
      <c r="AA46" s="91">
        <v>32.014209999999999</v>
      </c>
      <c r="AB46" s="91">
        <v>31.856124999999999</v>
      </c>
      <c r="AC46" s="91">
        <v>31.642790000000002</v>
      </c>
      <c r="AD46" s="91">
        <v>31.444817</v>
      </c>
      <c r="AE46" s="91">
        <v>31.182276000000002</v>
      </c>
      <c r="AF46" s="91">
        <v>30.867584000000001</v>
      </c>
      <c r="AG46" s="91">
        <v>30.581862999999998</v>
      </c>
      <c r="AH46" s="92">
        <v>-4.3759999999999997E-3</v>
      </c>
    </row>
    <row r="47" spans="1:34" ht="12" customHeight="1" x14ac:dyDescent="0.3"/>
    <row r="48" spans="1:34" ht="12" customHeight="1" x14ac:dyDescent="0.3">
      <c r="B48" s="15" t="s">
        <v>469</v>
      </c>
    </row>
    <row r="49" spans="1:34" ht="14.5" customHeight="1" x14ac:dyDescent="0.35">
      <c r="A49" s="10" t="s">
        <v>470</v>
      </c>
      <c r="B49" s="90" t="s">
        <v>223</v>
      </c>
      <c r="C49" s="91">
        <v>17.708587999999999</v>
      </c>
      <c r="D49" s="91">
        <v>17.735790000000001</v>
      </c>
      <c r="E49" s="91">
        <v>17.772366999999999</v>
      </c>
      <c r="F49" s="91">
        <v>17.757168</v>
      </c>
      <c r="G49" s="91">
        <v>17.440514</v>
      </c>
      <c r="H49" s="91">
        <v>16.906562999999998</v>
      </c>
      <c r="I49" s="91">
        <v>16.321712000000002</v>
      </c>
      <c r="J49" s="91">
        <v>16.740919000000002</v>
      </c>
      <c r="K49" s="91">
        <v>16.886804999999999</v>
      </c>
      <c r="L49" s="91">
        <v>17.092268000000001</v>
      </c>
      <c r="M49" s="91">
        <v>17.428493</v>
      </c>
      <c r="N49" s="91">
        <v>17.382967000000001</v>
      </c>
      <c r="O49" s="91">
        <v>17.607697000000002</v>
      </c>
      <c r="P49" s="91">
        <v>17.753260000000001</v>
      </c>
      <c r="Q49" s="91">
        <v>17.881567</v>
      </c>
      <c r="R49" s="91">
        <v>17.759588000000001</v>
      </c>
      <c r="S49" s="91">
        <v>17.726186999999999</v>
      </c>
      <c r="T49" s="91">
        <v>17.897390000000001</v>
      </c>
      <c r="U49" s="91">
        <v>17.993275000000001</v>
      </c>
      <c r="V49" s="91">
        <v>17.910706999999999</v>
      </c>
      <c r="W49" s="91">
        <v>18.340789999999998</v>
      </c>
      <c r="X49" s="91">
        <v>18.489763</v>
      </c>
      <c r="Y49" s="91">
        <v>18.573277000000001</v>
      </c>
      <c r="Z49" s="91">
        <v>18.707031000000001</v>
      </c>
      <c r="AA49" s="91">
        <v>18.910122000000001</v>
      </c>
      <c r="AB49" s="91">
        <v>19.160456</v>
      </c>
      <c r="AC49" s="91">
        <v>19.332260000000002</v>
      </c>
      <c r="AD49" s="91">
        <v>19.448906000000001</v>
      </c>
      <c r="AE49" s="91">
        <v>19.543752999999999</v>
      </c>
      <c r="AF49" s="91">
        <v>19.758375000000001</v>
      </c>
      <c r="AG49" s="91">
        <v>19.904820999999998</v>
      </c>
      <c r="AH49" s="92">
        <v>3.9050000000000001E-3</v>
      </c>
    </row>
    <row r="50" spans="1:34" ht="15" customHeight="1" x14ac:dyDescent="0.35">
      <c r="A50" s="10" t="s">
        <v>471</v>
      </c>
      <c r="B50" s="90" t="s">
        <v>225</v>
      </c>
      <c r="C50" s="91">
        <v>8.2907299999999999</v>
      </c>
      <c r="D50" s="91">
        <v>8.8536610000000007</v>
      </c>
      <c r="E50" s="91">
        <v>9.7206170000000007</v>
      </c>
      <c r="F50" s="91">
        <v>10.69387</v>
      </c>
      <c r="G50" s="91">
        <v>11.372703</v>
      </c>
      <c r="H50" s="91">
        <v>11.701245</v>
      </c>
      <c r="I50" s="91">
        <v>12.102871</v>
      </c>
      <c r="J50" s="91">
        <v>12.510104999999999</v>
      </c>
      <c r="K50" s="91">
        <v>12.626429</v>
      </c>
      <c r="L50" s="91">
        <v>12.84155</v>
      </c>
      <c r="M50" s="91">
        <v>13.156910999999999</v>
      </c>
      <c r="N50" s="91">
        <v>13.264642</v>
      </c>
      <c r="O50" s="91">
        <v>13.461684999999999</v>
      </c>
      <c r="P50" s="91">
        <v>13.653866000000001</v>
      </c>
      <c r="Q50" s="91">
        <v>13.733962</v>
      </c>
      <c r="R50" s="91">
        <v>13.649095000000001</v>
      </c>
      <c r="S50" s="91">
        <v>13.591269</v>
      </c>
      <c r="T50" s="91">
        <v>13.757904999999999</v>
      </c>
      <c r="U50" s="91">
        <v>13.930717</v>
      </c>
      <c r="V50" s="91">
        <v>13.97852</v>
      </c>
      <c r="W50" s="91">
        <v>14.261134</v>
      </c>
      <c r="X50" s="91">
        <v>14.30029</v>
      </c>
      <c r="Y50" s="91">
        <v>14.296969000000001</v>
      </c>
      <c r="Z50" s="91">
        <v>14.277528999999999</v>
      </c>
      <c r="AA50" s="91">
        <v>14.328882</v>
      </c>
      <c r="AB50" s="91">
        <v>14.239768</v>
      </c>
      <c r="AC50" s="91">
        <v>14.427329</v>
      </c>
      <c r="AD50" s="91">
        <v>14.57197</v>
      </c>
      <c r="AE50" s="91">
        <v>14.66136</v>
      </c>
      <c r="AF50" s="91">
        <v>14.848314999999999</v>
      </c>
      <c r="AG50" s="91">
        <v>15.050549</v>
      </c>
      <c r="AH50" s="92">
        <v>2.0074999999999999E-2</v>
      </c>
    </row>
    <row r="51" spans="1:34" ht="15" customHeight="1" x14ac:dyDescent="0.35">
      <c r="A51" s="10" t="s">
        <v>472</v>
      </c>
      <c r="B51" s="90" t="s">
        <v>205</v>
      </c>
      <c r="C51" s="91">
        <v>2.4475359999999999</v>
      </c>
      <c r="D51" s="91">
        <v>3.5377540000000001</v>
      </c>
      <c r="E51" s="91">
        <v>3.433262</v>
      </c>
      <c r="F51" s="91">
        <v>3.015679</v>
      </c>
      <c r="G51" s="91">
        <v>2.6849409999999998</v>
      </c>
      <c r="H51" s="91">
        <v>2.64967</v>
      </c>
      <c r="I51" s="91">
        <v>2.6746370000000002</v>
      </c>
      <c r="J51" s="91">
        <v>2.7499859999999998</v>
      </c>
      <c r="K51" s="91">
        <v>2.8047689999999998</v>
      </c>
      <c r="L51" s="91">
        <v>2.9016790000000001</v>
      </c>
      <c r="M51" s="91">
        <v>2.9613369999999999</v>
      </c>
      <c r="N51" s="91">
        <v>2.9948389999999998</v>
      </c>
      <c r="O51" s="91">
        <v>3.0135689999999999</v>
      </c>
      <c r="P51" s="91">
        <v>3.046341</v>
      </c>
      <c r="Q51" s="91">
        <v>3.0397609999999999</v>
      </c>
      <c r="R51" s="91">
        <v>3.0194350000000001</v>
      </c>
      <c r="S51" s="91">
        <v>3.0151469999999998</v>
      </c>
      <c r="T51" s="91">
        <v>2.99057</v>
      </c>
      <c r="U51" s="91">
        <v>2.965697</v>
      </c>
      <c r="V51" s="91">
        <v>2.9375529999999999</v>
      </c>
      <c r="W51" s="91">
        <v>2.921646</v>
      </c>
      <c r="X51" s="91">
        <v>2.9222980000000001</v>
      </c>
      <c r="Y51" s="91">
        <v>2.9232429999999998</v>
      </c>
      <c r="Z51" s="91">
        <v>2.9078240000000002</v>
      </c>
      <c r="AA51" s="91">
        <v>2.9255339999999999</v>
      </c>
      <c r="AB51" s="91">
        <v>2.9019879999999998</v>
      </c>
      <c r="AC51" s="91">
        <v>2.885729</v>
      </c>
      <c r="AD51" s="91">
        <v>2.8889610000000001</v>
      </c>
      <c r="AE51" s="91">
        <v>2.8487960000000001</v>
      </c>
      <c r="AF51" s="91">
        <v>2.8097089999999998</v>
      </c>
      <c r="AG51" s="91">
        <v>2.824214</v>
      </c>
      <c r="AH51" s="92">
        <v>4.7829999999999999E-3</v>
      </c>
    </row>
    <row r="52" spans="1:34" ht="15" customHeight="1" x14ac:dyDescent="0.35">
      <c r="A52" s="10" t="s">
        <v>473</v>
      </c>
      <c r="B52" s="90" t="s">
        <v>339</v>
      </c>
      <c r="C52" s="91">
        <v>1.9139900000000001</v>
      </c>
      <c r="D52" s="91">
        <v>1.992829</v>
      </c>
      <c r="E52" s="91">
        <v>1.9976529999999999</v>
      </c>
      <c r="F52" s="91">
        <v>1.922558</v>
      </c>
      <c r="G52" s="91">
        <v>1.8888240000000001</v>
      </c>
      <c r="H52" s="91">
        <v>1.808135</v>
      </c>
      <c r="I52" s="91">
        <v>1.7887230000000001</v>
      </c>
      <c r="J52" s="91">
        <v>1.771312</v>
      </c>
      <c r="K52" s="91">
        <v>1.730594</v>
      </c>
      <c r="L52" s="91">
        <v>1.7246509999999999</v>
      </c>
      <c r="M52" s="91">
        <v>1.720315</v>
      </c>
      <c r="N52" s="91">
        <v>1.7246379999999999</v>
      </c>
      <c r="O52" s="91">
        <v>1.700455</v>
      </c>
      <c r="P52" s="91">
        <v>1.6854579999999999</v>
      </c>
      <c r="Q52" s="91">
        <v>1.6802440000000001</v>
      </c>
      <c r="R52" s="91">
        <v>1.665702</v>
      </c>
      <c r="S52" s="91">
        <v>1.655894</v>
      </c>
      <c r="T52" s="91">
        <v>1.6545019999999999</v>
      </c>
      <c r="U52" s="91">
        <v>1.6677360000000001</v>
      </c>
      <c r="V52" s="91">
        <v>1.664871</v>
      </c>
      <c r="W52" s="91">
        <v>1.6638310000000001</v>
      </c>
      <c r="X52" s="91">
        <v>1.66272</v>
      </c>
      <c r="Y52" s="91">
        <v>1.6576850000000001</v>
      </c>
      <c r="Z52" s="91">
        <v>1.6561950000000001</v>
      </c>
      <c r="AA52" s="91">
        <v>1.6538379999999999</v>
      </c>
      <c r="AB52" s="91">
        <v>1.64913</v>
      </c>
      <c r="AC52" s="91">
        <v>1.647008</v>
      </c>
      <c r="AD52" s="91">
        <v>1.6447270000000001</v>
      </c>
      <c r="AE52" s="91">
        <v>1.6342840000000001</v>
      </c>
      <c r="AF52" s="91">
        <v>1.631901</v>
      </c>
      <c r="AG52" s="91">
        <v>1.6306769999999999</v>
      </c>
      <c r="AH52" s="92">
        <v>-5.326E-3</v>
      </c>
    </row>
    <row r="53" spans="1:34" ht="15" customHeight="1" x14ac:dyDescent="0.35">
      <c r="A53" s="10" t="s">
        <v>474</v>
      </c>
      <c r="B53" s="24" t="s">
        <v>475</v>
      </c>
      <c r="C53" s="25">
        <v>0.68612300000000004</v>
      </c>
      <c r="D53" s="91">
        <v>0.68712899999999999</v>
      </c>
      <c r="E53" s="91">
        <v>0.68813500000000005</v>
      </c>
      <c r="F53" s="91">
        <v>0.69014699999999995</v>
      </c>
      <c r="G53" s="91">
        <v>0.69115300000000002</v>
      </c>
      <c r="H53" s="91">
        <v>0.69316500000000003</v>
      </c>
      <c r="I53" s="91">
        <v>0.69417099999999998</v>
      </c>
      <c r="J53" s="91">
        <v>0.696183</v>
      </c>
      <c r="K53" s="91">
        <v>0.69718899999999995</v>
      </c>
      <c r="L53" s="91">
        <v>0.69920099999999996</v>
      </c>
      <c r="M53" s="91">
        <v>0.70121299999999998</v>
      </c>
      <c r="N53" s="91">
        <v>0.70221900000000004</v>
      </c>
      <c r="O53" s="91">
        <v>0.70423100000000005</v>
      </c>
      <c r="P53" s="91">
        <v>0.70624299999999995</v>
      </c>
      <c r="Q53" s="91">
        <v>0.70725000000000005</v>
      </c>
      <c r="R53" s="91">
        <v>0.70926199999999995</v>
      </c>
      <c r="S53" s="91">
        <v>0.71127399999999996</v>
      </c>
      <c r="T53" s="91">
        <v>0.71228000000000002</v>
      </c>
      <c r="U53" s="91">
        <v>0.71429200000000004</v>
      </c>
      <c r="V53" s="91">
        <v>0.71630400000000005</v>
      </c>
      <c r="W53" s="91">
        <v>0.71831599999999995</v>
      </c>
      <c r="X53" s="91">
        <v>0.72032799999999997</v>
      </c>
      <c r="Y53" s="91">
        <v>0.72233999999999998</v>
      </c>
      <c r="Z53" s="91">
        <v>0.724352</v>
      </c>
      <c r="AA53" s="91">
        <v>0.72636400000000001</v>
      </c>
      <c r="AB53" s="91">
        <v>0.72837600000000002</v>
      </c>
      <c r="AC53" s="91">
        <v>0.73038899999999995</v>
      </c>
      <c r="AD53" s="91">
        <v>0.73240099999999997</v>
      </c>
      <c r="AE53" s="91">
        <v>0.73441299999999998</v>
      </c>
      <c r="AF53" s="91">
        <v>0.736425</v>
      </c>
      <c r="AG53" s="91">
        <v>0.73843700000000001</v>
      </c>
      <c r="AH53" s="92">
        <v>2.4520000000000002E-3</v>
      </c>
    </row>
    <row r="56" spans="1:34" ht="15" customHeight="1" x14ac:dyDescent="0.3">
      <c r="B56" s="15" t="s">
        <v>476</v>
      </c>
    </row>
    <row r="57" spans="1:34" ht="15" customHeight="1" x14ac:dyDescent="0.35">
      <c r="A57" s="10" t="s">
        <v>477</v>
      </c>
      <c r="B57" s="90" t="s">
        <v>199</v>
      </c>
      <c r="C57" s="91">
        <v>14.345898999999999</v>
      </c>
      <c r="D57" s="91">
        <v>14.713685</v>
      </c>
      <c r="E57" s="91">
        <v>15.243047000000001</v>
      </c>
      <c r="F57" s="91">
        <v>14.460915</v>
      </c>
      <c r="G57" s="91">
        <v>14.477819999999999</v>
      </c>
      <c r="H57" s="91">
        <v>14.54909</v>
      </c>
      <c r="I57" s="91">
        <v>14.412589000000001</v>
      </c>
      <c r="J57" s="91">
        <v>14.35487</v>
      </c>
      <c r="K57" s="91">
        <v>14.495398</v>
      </c>
      <c r="L57" s="91">
        <v>14.655359000000001</v>
      </c>
      <c r="M57" s="91">
        <v>15.206007</v>
      </c>
      <c r="N57" s="91">
        <v>15.418426999999999</v>
      </c>
      <c r="O57" s="91">
        <v>15.603514000000001</v>
      </c>
      <c r="P57" s="91">
        <v>15.762777</v>
      </c>
      <c r="Q57" s="91">
        <v>15.921435000000001</v>
      </c>
      <c r="R57" s="91">
        <v>15.985692</v>
      </c>
      <c r="S57" s="91">
        <v>16.117588000000001</v>
      </c>
      <c r="T57" s="91">
        <v>16.395572999999999</v>
      </c>
      <c r="U57" s="91">
        <v>16.597930999999999</v>
      </c>
      <c r="V57" s="91">
        <v>16.714835999999998</v>
      </c>
      <c r="W57" s="91">
        <v>16.862282</v>
      </c>
      <c r="X57" s="91">
        <v>17.012253000000001</v>
      </c>
      <c r="Y57" s="91">
        <v>17.148232</v>
      </c>
      <c r="Z57" s="91">
        <v>17.174129000000001</v>
      </c>
      <c r="AA57" s="91">
        <v>17.310279999999999</v>
      </c>
      <c r="AB57" s="91">
        <v>17.405563000000001</v>
      </c>
      <c r="AC57" s="91">
        <v>17.561202999999999</v>
      </c>
      <c r="AD57" s="91">
        <v>17.719315000000002</v>
      </c>
      <c r="AE57" s="91">
        <v>17.866385999999999</v>
      </c>
      <c r="AF57" s="91">
        <v>18.056528</v>
      </c>
      <c r="AG57" s="91">
        <v>18.228179999999998</v>
      </c>
      <c r="AH57" s="92">
        <v>8.0149999999999996E-3</v>
      </c>
    </row>
    <row r="58" spans="1:34" ht="15" customHeight="1" x14ac:dyDescent="0.35">
      <c r="A58" s="10" t="s">
        <v>478</v>
      </c>
      <c r="B58" s="90" t="s">
        <v>458</v>
      </c>
      <c r="C58" s="91">
        <v>21.197994000000001</v>
      </c>
      <c r="D58" s="91">
        <v>22.2544</v>
      </c>
      <c r="E58" s="91">
        <v>23.610071000000001</v>
      </c>
      <c r="F58" s="91">
        <v>23.112133</v>
      </c>
      <c r="G58" s="91">
        <v>22.835497</v>
      </c>
      <c r="H58" s="91">
        <v>22.609148000000001</v>
      </c>
      <c r="I58" s="91">
        <v>22.527273000000001</v>
      </c>
      <c r="J58" s="91">
        <v>23.046517999999999</v>
      </c>
      <c r="K58" s="91">
        <v>23.283846</v>
      </c>
      <c r="L58" s="91">
        <v>23.639156</v>
      </c>
      <c r="M58" s="91">
        <v>24.640180999999998</v>
      </c>
      <c r="N58" s="91">
        <v>24.558274999999998</v>
      </c>
      <c r="O58" s="91">
        <v>24.877409</v>
      </c>
      <c r="P58" s="91">
        <v>25.090036000000001</v>
      </c>
      <c r="Q58" s="91">
        <v>25.613430000000001</v>
      </c>
      <c r="R58" s="91">
        <v>25.302700000000002</v>
      </c>
      <c r="S58" s="91">
        <v>25.378855000000001</v>
      </c>
      <c r="T58" s="91">
        <v>25.663869999999999</v>
      </c>
      <c r="U58" s="91">
        <v>25.927429</v>
      </c>
      <c r="V58" s="91">
        <v>25.975618000000001</v>
      </c>
      <c r="W58" s="91">
        <v>26.159890999999998</v>
      </c>
      <c r="X58" s="91">
        <v>26.357863999999999</v>
      </c>
      <c r="Y58" s="91">
        <v>26.34479</v>
      </c>
      <c r="Z58" s="91">
        <v>26.476631000000001</v>
      </c>
      <c r="AA58" s="91">
        <v>26.680527000000001</v>
      </c>
      <c r="AB58" s="91">
        <v>26.959340999999998</v>
      </c>
      <c r="AC58" s="91">
        <v>27.088846</v>
      </c>
      <c r="AD58" s="91">
        <v>27.212554999999998</v>
      </c>
      <c r="AE58" s="91">
        <v>27.351645000000001</v>
      </c>
      <c r="AF58" s="91">
        <v>27.548573000000001</v>
      </c>
      <c r="AG58" s="91">
        <v>27.762180000000001</v>
      </c>
      <c r="AH58" s="92">
        <v>9.0329999999999994E-3</v>
      </c>
    </row>
    <row r="59" spans="1:34" ht="15" customHeight="1" x14ac:dyDescent="0.35">
      <c r="A59" s="10" t="s">
        <v>479</v>
      </c>
      <c r="B59" s="90" t="s">
        <v>460</v>
      </c>
      <c r="C59" s="91">
        <v>18.741726</v>
      </c>
      <c r="D59" s="91">
        <v>19.573618</v>
      </c>
      <c r="E59" s="91">
        <v>19.847180999999999</v>
      </c>
      <c r="F59" s="91">
        <v>19.730119999999999</v>
      </c>
      <c r="G59" s="91">
        <v>19.552361000000001</v>
      </c>
      <c r="H59" s="91">
        <v>19.410413999999999</v>
      </c>
      <c r="I59" s="91">
        <v>19.379324</v>
      </c>
      <c r="J59" s="91">
        <v>19.811895</v>
      </c>
      <c r="K59" s="91">
        <v>19.996117000000002</v>
      </c>
      <c r="L59" s="91">
        <v>20.277868000000002</v>
      </c>
      <c r="M59" s="91">
        <v>21.256985</v>
      </c>
      <c r="N59" s="91">
        <v>21.163912</v>
      </c>
      <c r="O59" s="91">
        <v>21.433541999999999</v>
      </c>
      <c r="P59" s="91">
        <v>21.589587999999999</v>
      </c>
      <c r="Q59" s="91">
        <v>22.011628999999999</v>
      </c>
      <c r="R59" s="91">
        <v>21.731033</v>
      </c>
      <c r="S59" s="91">
        <v>21.780111000000002</v>
      </c>
      <c r="T59" s="91">
        <v>22.012319999999999</v>
      </c>
      <c r="U59" s="91">
        <v>22.22261</v>
      </c>
      <c r="V59" s="91">
        <v>22.25421</v>
      </c>
      <c r="W59" s="91">
        <v>22.401754</v>
      </c>
      <c r="X59" s="91">
        <v>22.555140000000002</v>
      </c>
      <c r="Y59" s="91">
        <v>22.531652000000001</v>
      </c>
      <c r="Z59" s="91">
        <v>22.631084000000001</v>
      </c>
      <c r="AA59" s="91">
        <v>22.791840000000001</v>
      </c>
      <c r="AB59" s="91">
        <v>23.004425000000001</v>
      </c>
      <c r="AC59" s="91">
        <v>23.083075000000001</v>
      </c>
      <c r="AD59" s="91">
        <v>23.182410999999998</v>
      </c>
      <c r="AE59" s="91">
        <v>23.269247</v>
      </c>
      <c r="AF59" s="91">
        <v>23.436558000000002</v>
      </c>
      <c r="AG59" s="91">
        <v>23.606294999999999</v>
      </c>
      <c r="AH59" s="92">
        <v>7.7219999999999997E-3</v>
      </c>
    </row>
    <row r="60" spans="1:34" ht="15" customHeight="1" x14ac:dyDescent="0.35">
      <c r="A60" s="10" t="s">
        <v>480</v>
      </c>
      <c r="B60" s="90" t="s">
        <v>462</v>
      </c>
      <c r="C60" s="91">
        <v>9.5686540000000004</v>
      </c>
      <c r="D60" s="91">
        <v>10.382089000000001</v>
      </c>
      <c r="E60" s="91">
        <v>11.359349</v>
      </c>
      <c r="F60" s="91">
        <v>12.190462</v>
      </c>
      <c r="G60" s="91">
        <v>12.696320999999999</v>
      </c>
      <c r="H60" s="91">
        <v>12.903029999999999</v>
      </c>
      <c r="I60" s="91">
        <v>13.260797</v>
      </c>
      <c r="J60" s="91">
        <v>13.761744</v>
      </c>
      <c r="K60" s="91">
        <v>14.027101</v>
      </c>
      <c r="L60" s="91">
        <v>14.319986</v>
      </c>
      <c r="M60" s="91">
        <v>14.720231999999999</v>
      </c>
      <c r="N60" s="91">
        <v>14.946351</v>
      </c>
      <c r="O60" s="91">
        <v>15.259788</v>
      </c>
      <c r="P60" s="91">
        <v>15.467662000000001</v>
      </c>
      <c r="Q60" s="91">
        <v>15.60177</v>
      </c>
      <c r="R60" s="91">
        <v>15.515354</v>
      </c>
      <c r="S60" s="91">
        <v>15.477219</v>
      </c>
      <c r="T60" s="91">
        <v>15.705437999999999</v>
      </c>
      <c r="U60" s="91">
        <v>15.944727</v>
      </c>
      <c r="V60" s="91">
        <v>15.870374999999999</v>
      </c>
      <c r="W60" s="91">
        <v>16.294031</v>
      </c>
      <c r="X60" s="91">
        <v>16.474257999999999</v>
      </c>
      <c r="Y60" s="91">
        <v>16.612787000000001</v>
      </c>
      <c r="Z60" s="91">
        <v>16.803795000000001</v>
      </c>
      <c r="AA60" s="91">
        <v>17.055935000000002</v>
      </c>
      <c r="AB60" s="91">
        <v>17.333383999999999</v>
      </c>
      <c r="AC60" s="91">
        <v>17.508016999999999</v>
      </c>
      <c r="AD60" s="91">
        <v>17.640877</v>
      </c>
      <c r="AE60" s="91">
        <v>17.718878</v>
      </c>
      <c r="AF60" s="91">
        <v>17.919551999999999</v>
      </c>
      <c r="AG60" s="91">
        <v>18.078150000000001</v>
      </c>
      <c r="AH60" s="92">
        <v>2.1433000000000001E-2</v>
      </c>
    </row>
    <row r="61" spans="1:34" ht="15" customHeight="1" x14ac:dyDescent="0.35">
      <c r="A61" s="10" t="s">
        <v>481</v>
      </c>
      <c r="B61" s="90" t="s">
        <v>223</v>
      </c>
      <c r="C61" s="91">
        <v>18.18478</v>
      </c>
      <c r="D61" s="91">
        <v>18.15044</v>
      </c>
      <c r="E61" s="91">
        <v>18.691106999999999</v>
      </c>
      <c r="F61" s="91">
        <v>19.695511</v>
      </c>
      <c r="G61" s="91">
        <v>19.908745</v>
      </c>
      <c r="H61" s="91">
        <v>19.860835999999999</v>
      </c>
      <c r="I61" s="91">
        <v>19.983017</v>
      </c>
      <c r="J61" s="91">
        <v>20.39817</v>
      </c>
      <c r="K61" s="91">
        <v>20.586687000000001</v>
      </c>
      <c r="L61" s="91">
        <v>20.817989000000001</v>
      </c>
      <c r="M61" s="91">
        <v>21.381784</v>
      </c>
      <c r="N61" s="91">
        <v>21.479427000000001</v>
      </c>
      <c r="O61" s="91">
        <v>21.722721</v>
      </c>
      <c r="P61" s="91">
        <v>21.850819000000001</v>
      </c>
      <c r="Q61" s="91">
        <v>21.951104999999998</v>
      </c>
      <c r="R61" s="91">
        <v>21.765625</v>
      </c>
      <c r="S61" s="91">
        <v>21.643816000000001</v>
      </c>
      <c r="T61" s="91">
        <v>21.794834000000002</v>
      </c>
      <c r="U61" s="91">
        <v>21.965029000000001</v>
      </c>
      <c r="V61" s="91">
        <v>21.811845999999999</v>
      </c>
      <c r="W61" s="91">
        <v>22.161391999999999</v>
      </c>
      <c r="X61" s="91">
        <v>22.279399999999999</v>
      </c>
      <c r="Y61" s="91">
        <v>22.364939</v>
      </c>
      <c r="Z61" s="91">
        <v>22.489794</v>
      </c>
      <c r="AA61" s="91">
        <v>22.653406</v>
      </c>
      <c r="AB61" s="91">
        <v>22.892004</v>
      </c>
      <c r="AC61" s="91">
        <v>23.013697000000001</v>
      </c>
      <c r="AD61" s="91">
        <v>23.111158</v>
      </c>
      <c r="AE61" s="91">
        <v>23.160799000000001</v>
      </c>
      <c r="AF61" s="91">
        <v>23.327538000000001</v>
      </c>
      <c r="AG61" s="91">
        <v>23.461897</v>
      </c>
      <c r="AH61" s="92">
        <v>8.5290000000000001E-3</v>
      </c>
    </row>
    <row r="62" spans="1:34" ht="15" customHeight="1" x14ac:dyDescent="0.35">
      <c r="A62" s="10" t="s">
        <v>482</v>
      </c>
      <c r="B62" s="90" t="s">
        <v>225</v>
      </c>
      <c r="C62" s="91">
        <v>8.8440189999999994</v>
      </c>
      <c r="D62" s="91">
        <v>6.948499</v>
      </c>
      <c r="E62" s="91">
        <v>7.2065910000000004</v>
      </c>
      <c r="F62" s="91">
        <v>8.2569800000000004</v>
      </c>
      <c r="G62" s="91">
        <v>9.4059039999999996</v>
      </c>
      <c r="H62" s="91">
        <v>9.4920840000000002</v>
      </c>
      <c r="I62" s="91">
        <v>9.7995339999999995</v>
      </c>
      <c r="J62" s="91">
        <v>10.292654000000001</v>
      </c>
      <c r="K62" s="91">
        <v>10.398303</v>
      </c>
      <c r="L62" s="91">
        <v>11.087937</v>
      </c>
      <c r="M62" s="91">
        <v>11.440716999999999</v>
      </c>
      <c r="N62" s="91">
        <v>11.198093</v>
      </c>
      <c r="O62" s="91">
        <v>11.482384</v>
      </c>
      <c r="P62" s="91">
        <v>11.61646</v>
      </c>
      <c r="Q62" s="91">
        <v>12.002509</v>
      </c>
      <c r="R62" s="91">
        <v>11.670424000000001</v>
      </c>
      <c r="S62" s="91">
        <v>11.776406</v>
      </c>
      <c r="T62" s="91">
        <v>11.921858</v>
      </c>
      <c r="U62" s="91">
        <v>12.109484</v>
      </c>
      <c r="V62" s="91">
        <v>12.24009</v>
      </c>
      <c r="W62" s="91">
        <v>12.432967</v>
      </c>
      <c r="X62" s="91">
        <v>12.48371</v>
      </c>
      <c r="Y62" s="91">
        <v>12.711926</v>
      </c>
      <c r="Z62" s="91">
        <v>13.016185999999999</v>
      </c>
      <c r="AA62" s="91">
        <v>13.303496000000001</v>
      </c>
      <c r="AB62" s="91">
        <v>13.280557999999999</v>
      </c>
      <c r="AC62" s="91">
        <v>13.835614</v>
      </c>
      <c r="AD62" s="91">
        <v>13.919657000000001</v>
      </c>
      <c r="AE62" s="91">
        <v>13.972842999999999</v>
      </c>
      <c r="AF62" s="91">
        <v>14.140262999999999</v>
      </c>
      <c r="AG62" s="91">
        <v>14.360459000000001</v>
      </c>
      <c r="AH62" s="92">
        <v>1.6289000000000001E-2</v>
      </c>
    </row>
    <row r="63" spans="1:34" ht="15" customHeight="1" x14ac:dyDescent="0.35">
      <c r="A63" s="10" t="s">
        <v>483</v>
      </c>
      <c r="B63" s="90" t="s">
        <v>205</v>
      </c>
      <c r="C63" s="91">
        <v>4.5302720000000001</v>
      </c>
      <c r="D63" s="91">
        <v>5.5292370000000002</v>
      </c>
      <c r="E63" s="91">
        <v>5.4028390000000002</v>
      </c>
      <c r="F63" s="91">
        <v>4.9624069999999998</v>
      </c>
      <c r="G63" s="91">
        <v>4.6136220000000003</v>
      </c>
      <c r="H63" s="91">
        <v>4.5179109999999998</v>
      </c>
      <c r="I63" s="91">
        <v>4.5198349999999996</v>
      </c>
      <c r="J63" s="91">
        <v>4.5829969999999998</v>
      </c>
      <c r="K63" s="91">
        <v>4.6368559999999999</v>
      </c>
      <c r="L63" s="91">
        <v>4.7259060000000002</v>
      </c>
      <c r="M63" s="91">
        <v>4.8611329999999997</v>
      </c>
      <c r="N63" s="91">
        <v>4.8851959999999996</v>
      </c>
      <c r="O63" s="91">
        <v>4.9055540000000004</v>
      </c>
      <c r="P63" s="91">
        <v>4.9442839999999997</v>
      </c>
      <c r="Q63" s="91">
        <v>4.9354050000000003</v>
      </c>
      <c r="R63" s="91">
        <v>4.9149750000000001</v>
      </c>
      <c r="S63" s="91">
        <v>4.9045930000000002</v>
      </c>
      <c r="T63" s="91">
        <v>4.8734120000000001</v>
      </c>
      <c r="U63" s="91">
        <v>4.838724</v>
      </c>
      <c r="V63" s="91">
        <v>4.80314</v>
      </c>
      <c r="W63" s="91">
        <v>4.7789950000000001</v>
      </c>
      <c r="X63" s="91">
        <v>4.7718860000000003</v>
      </c>
      <c r="Y63" s="91">
        <v>4.7653359999999996</v>
      </c>
      <c r="Z63" s="91">
        <v>4.7378220000000004</v>
      </c>
      <c r="AA63" s="91">
        <v>4.7295059999999998</v>
      </c>
      <c r="AB63" s="91">
        <v>4.7014699999999996</v>
      </c>
      <c r="AC63" s="91">
        <v>4.6844190000000001</v>
      </c>
      <c r="AD63" s="91">
        <v>4.6855640000000003</v>
      </c>
      <c r="AE63" s="91">
        <v>4.6444729999999996</v>
      </c>
      <c r="AF63" s="91">
        <v>4.6179170000000003</v>
      </c>
      <c r="AG63" s="91">
        <v>4.6252959999999996</v>
      </c>
      <c r="AH63" s="92">
        <v>6.9200000000000002E-4</v>
      </c>
    </row>
    <row r="64" spans="1:34" ht="15" customHeight="1" x14ac:dyDescent="0.35">
      <c r="A64" s="10" t="s">
        <v>484</v>
      </c>
      <c r="B64" s="90" t="s">
        <v>258</v>
      </c>
      <c r="C64" s="91">
        <v>4.0174000000000003</v>
      </c>
      <c r="D64" s="91">
        <v>3.598935</v>
      </c>
      <c r="E64" s="91">
        <v>3.356058</v>
      </c>
      <c r="F64" s="91">
        <v>3.2078790000000001</v>
      </c>
      <c r="G64" s="91">
        <v>3.117534</v>
      </c>
      <c r="H64" s="91">
        <v>3.070951</v>
      </c>
      <c r="I64" s="91">
        <v>3.0295830000000001</v>
      </c>
      <c r="J64" s="91">
        <v>3.0136099999999999</v>
      </c>
      <c r="K64" s="91">
        <v>3.014059</v>
      </c>
      <c r="L64" s="91">
        <v>3.0367769999999998</v>
      </c>
      <c r="M64" s="91">
        <v>3.0668120000000001</v>
      </c>
      <c r="N64" s="91">
        <v>3.1021339999999999</v>
      </c>
      <c r="O64" s="91">
        <v>3.1370369999999999</v>
      </c>
      <c r="P64" s="91">
        <v>3.1691760000000002</v>
      </c>
      <c r="Q64" s="91">
        <v>3.1995740000000001</v>
      </c>
      <c r="R64" s="91">
        <v>3.23061</v>
      </c>
      <c r="S64" s="91">
        <v>3.2614040000000002</v>
      </c>
      <c r="T64" s="91">
        <v>3.2944689999999999</v>
      </c>
      <c r="U64" s="91">
        <v>3.3282949999999998</v>
      </c>
      <c r="V64" s="91">
        <v>3.36151</v>
      </c>
      <c r="W64" s="91">
        <v>3.3950330000000002</v>
      </c>
      <c r="X64" s="91">
        <v>3.4296359999999999</v>
      </c>
      <c r="Y64" s="91">
        <v>3.4663460000000001</v>
      </c>
      <c r="Z64" s="91">
        <v>3.5055459999999998</v>
      </c>
      <c r="AA64" s="91">
        <v>3.5455589999999999</v>
      </c>
      <c r="AB64" s="91">
        <v>3.5867200000000001</v>
      </c>
      <c r="AC64" s="91">
        <v>3.6247240000000001</v>
      </c>
      <c r="AD64" s="91">
        <v>3.6615160000000002</v>
      </c>
      <c r="AE64" s="91">
        <v>3.6991040000000002</v>
      </c>
      <c r="AF64" s="91">
        <v>3.7375989999999999</v>
      </c>
      <c r="AG64" s="91">
        <v>3.7801840000000002</v>
      </c>
      <c r="AH64" s="92">
        <v>-2.0270000000000002E-3</v>
      </c>
    </row>
    <row r="65" spans="1:34" ht="15" customHeight="1" x14ac:dyDescent="0.35">
      <c r="A65" s="10" t="s">
        <v>485</v>
      </c>
      <c r="B65" s="90" t="s">
        <v>321</v>
      </c>
      <c r="C65" s="91">
        <v>1.9738340000000001</v>
      </c>
      <c r="D65" s="91">
        <v>2.0376210000000001</v>
      </c>
      <c r="E65" s="91">
        <v>2.0439189999999998</v>
      </c>
      <c r="F65" s="91">
        <v>1.983716</v>
      </c>
      <c r="G65" s="91">
        <v>1.96444</v>
      </c>
      <c r="H65" s="91">
        <v>1.912539</v>
      </c>
      <c r="I65" s="91">
        <v>1.892117</v>
      </c>
      <c r="J65" s="91">
        <v>1.877834</v>
      </c>
      <c r="K65" s="91">
        <v>1.838427</v>
      </c>
      <c r="L65" s="91">
        <v>1.831164</v>
      </c>
      <c r="M65" s="91">
        <v>1.826424</v>
      </c>
      <c r="N65" s="91">
        <v>1.8310340000000001</v>
      </c>
      <c r="O65" s="91">
        <v>1.8095950000000001</v>
      </c>
      <c r="P65" s="91">
        <v>1.7954570000000001</v>
      </c>
      <c r="Q65" s="91">
        <v>1.792116</v>
      </c>
      <c r="R65" s="91">
        <v>1.7822800000000001</v>
      </c>
      <c r="S65" s="91">
        <v>1.7752669999999999</v>
      </c>
      <c r="T65" s="91">
        <v>1.77634</v>
      </c>
      <c r="U65" s="91">
        <v>1.7911250000000001</v>
      </c>
      <c r="V65" s="91">
        <v>1.789499</v>
      </c>
      <c r="W65" s="91">
        <v>1.7905279999999999</v>
      </c>
      <c r="X65" s="91">
        <v>1.791391</v>
      </c>
      <c r="Y65" s="91">
        <v>1.7899910000000001</v>
      </c>
      <c r="Z65" s="91">
        <v>1.7912699999999999</v>
      </c>
      <c r="AA65" s="91">
        <v>1.7920750000000001</v>
      </c>
      <c r="AB65" s="91">
        <v>1.7937190000000001</v>
      </c>
      <c r="AC65" s="91">
        <v>1.794313</v>
      </c>
      <c r="AD65" s="91">
        <v>1.7947979999999999</v>
      </c>
      <c r="AE65" s="91">
        <v>1.7898829999999999</v>
      </c>
      <c r="AF65" s="91">
        <v>1.791704</v>
      </c>
      <c r="AG65" s="91">
        <v>1.792621</v>
      </c>
      <c r="AH65" s="92">
        <v>-3.2049999999999999E-3</v>
      </c>
    </row>
    <row r="66" spans="1:34" ht="14.5" customHeight="1" x14ac:dyDescent="0.35">
      <c r="A66" s="10" t="s">
        <v>486</v>
      </c>
      <c r="B66" s="90" t="s">
        <v>453</v>
      </c>
      <c r="C66" s="92" t="s">
        <v>454</v>
      </c>
      <c r="D66" s="92" t="s">
        <v>454</v>
      </c>
      <c r="E66" s="92" t="s">
        <v>454</v>
      </c>
      <c r="F66" s="92" t="s">
        <v>454</v>
      </c>
      <c r="G66" s="92" t="s">
        <v>454</v>
      </c>
      <c r="H66" s="92" t="s">
        <v>454</v>
      </c>
      <c r="I66" s="92" t="s">
        <v>454</v>
      </c>
      <c r="J66" s="92" t="s">
        <v>454</v>
      </c>
      <c r="K66" s="92" t="s">
        <v>454</v>
      </c>
      <c r="L66" s="92" t="s">
        <v>454</v>
      </c>
      <c r="M66" s="92" t="s">
        <v>454</v>
      </c>
      <c r="N66" s="92" t="s">
        <v>454</v>
      </c>
      <c r="O66" s="92" t="s">
        <v>454</v>
      </c>
      <c r="P66" s="92" t="s">
        <v>454</v>
      </c>
      <c r="Q66" s="92" t="s">
        <v>454</v>
      </c>
      <c r="R66" s="92" t="s">
        <v>454</v>
      </c>
      <c r="S66" s="92" t="s">
        <v>454</v>
      </c>
      <c r="T66" s="92" t="s">
        <v>454</v>
      </c>
      <c r="U66" s="92" t="s">
        <v>454</v>
      </c>
      <c r="V66" s="92" t="s">
        <v>454</v>
      </c>
      <c r="W66" s="92" t="s">
        <v>454</v>
      </c>
      <c r="X66" s="92" t="s">
        <v>454</v>
      </c>
      <c r="Y66" s="92" t="s">
        <v>454</v>
      </c>
      <c r="Z66" s="92" t="s">
        <v>454</v>
      </c>
      <c r="AA66" s="92" t="s">
        <v>454</v>
      </c>
      <c r="AB66" s="92" t="s">
        <v>454</v>
      </c>
      <c r="AC66" s="92" t="s">
        <v>454</v>
      </c>
      <c r="AD66" s="92" t="s">
        <v>454</v>
      </c>
      <c r="AE66" s="92" t="s">
        <v>454</v>
      </c>
      <c r="AF66" s="92" t="s">
        <v>454</v>
      </c>
      <c r="AG66" s="92" t="s">
        <v>454</v>
      </c>
      <c r="AH66" s="92" t="s">
        <v>454</v>
      </c>
    </row>
    <row r="67" spans="1:34" ht="15" customHeight="1" x14ac:dyDescent="0.35">
      <c r="A67" s="10" t="s">
        <v>487</v>
      </c>
      <c r="B67" s="90" t="s">
        <v>438</v>
      </c>
      <c r="C67" s="91">
        <v>30.523893000000001</v>
      </c>
      <c r="D67" s="91">
        <v>31.073757000000001</v>
      </c>
      <c r="E67" s="91">
        <v>30.644400000000001</v>
      </c>
      <c r="F67" s="91">
        <v>30.064250999999999</v>
      </c>
      <c r="G67" s="91">
        <v>29.625053000000001</v>
      </c>
      <c r="H67" s="91">
        <v>29.354122</v>
      </c>
      <c r="I67" s="91">
        <v>29.175063999999999</v>
      </c>
      <c r="J67" s="91">
        <v>29.083216</v>
      </c>
      <c r="K67" s="91">
        <v>28.980820000000001</v>
      </c>
      <c r="L67" s="91">
        <v>28.902287999999999</v>
      </c>
      <c r="M67" s="91">
        <v>28.841974</v>
      </c>
      <c r="N67" s="91">
        <v>28.919063999999999</v>
      </c>
      <c r="O67" s="91">
        <v>28.865849999999998</v>
      </c>
      <c r="P67" s="91">
        <v>28.825009999999999</v>
      </c>
      <c r="Q67" s="91">
        <v>28.718841999999999</v>
      </c>
      <c r="R67" s="91">
        <v>28.568573000000001</v>
      </c>
      <c r="S67" s="91">
        <v>28.420290000000001</v>
      </c>
      <c r="T67" s="91">
        <v>28.288022999999999</v>
      </c>
      <c r="U67" s="91">
        <v>28.189094999999998</v>
      </c>
      <c r="V67" s="91">
        <v>28.082899000000001</v>
      </c>
      <c r="W67" s="91">
        <v>27.978746000000001</v>
      </c>
      <c r="X67" s="91">
        <v>27.888967999999998</v>
      </c>
      <c r="Y67" s="91">
        <v>27.78153</v>
      </c>
      <c r="Z67" s="91">
        <v>27.658246999999999</v>
      </c>
      <c r="AA67" s="91">
        <v>27.550391999999999</v>
      </c>
      <c r="AB67" s="91">
        <v>27.461987000000001</v>
      </c>
      <c r="AC67" s="91">
        <v>27.334007</v>
      </c>
      <c r="AD67" s="91">
        <v>27.199771999999999</v>
      </c>
      <c r="AE67" s="91">
        <v>27.024487000000001</v>
      </c>
      <c r="AF67" s="91">
        <v>26.797374999999999</v>
      </c>
      <c r="AG67" s="91">
        <v>26.609511999999999</v>
      </c>
      <c r="AH67" s="92">
        <v>-4.5640000000000003E-3</v>
      </c>
    </row>
    <row r="69" spans="1:34" ht="15" customHeight="1" x14ac:dyDescent="0.3">
      <c r="B69" s="15" t="s">
        <v>488</v>
      </c>
    </row>
    <row r="70" spans="1:34" ht="15" customHeight="1" x14ac:dyDescent="0.3">
      <c r="B70" s="15" t="s">
        <v>489</v>
      </c>
    </row>
    <row r="71" spans="1:34" ht="15" customHeight="1" x14ac:dyDescent="0.35">
      <c r="A71" s="10" t="s">
        <v>490</v>
      </c>
      <c r="B71" s="90" t="s">
        <v>197</v>
      </c>
      <c r="C71" s="19">
        <v>246.62069700000001</v>
      </c>
      <c r="D71" s="19">
        <v>253.130234</v>
      </c>
      <c r="E71" s="19">
        <v>252.01663199999999</v>
      </c>
      <c r="F71" s="19">
        <v>249.833527</v>
      </c>
      <c r="G71" s="19">
        <v>248.12788399999999</v>
      </c>
      <c r="H71" s="19">
        <v>248.284515</v>
      </c>
      <c r="I71" s="19">
        <v>249.34051500000001</v>
      </c>
      <c r="J71" s="19">
        <v>250.656158</v>
      </c>
      <c r="K71" s="19">
        <v>251.75119000000001</v>
      </c>
      <c r="L71" s="19">
        <v>253.27865600000001</v>
      </c>
      <c r="M71" s="19">
        <v>256.011414</v>
      </c>
      <c r="N71" s="19">
        <v>257.78015099999999</v>
      </c>
      <c r="O71" s="19">
        <v>259.22811899999999</v>
      </c>
      <c r="P71" s="19">
        <v>260.54663099999999</v>
      </c>
      <c r="Q71" s="19">
        <v>261.635651</v>
      </c>
      <c r="R71" s="19">
        <v>262.25628699999999</v>
      </c>
      <c r="S71" s="19">
        <v>263.13259900000003</v>
      </c>
      <c r="T71" s="19">
        <v>264.25726300000002</v>
      </c>
      <c r="U71" s="19">
        <v>265.39077800000001</v>
      </c>
      <c r="V71" s="19">
        <v>266.38806199999999</v>
      </c>
      <c r="W71" s="19">
        <v>267.52377300000001</v>
      </c>
      <c r="X71" s="19">
        <v>268.83184799999998</v>
      </c>
      <c r="Y71" s="19">
        <v>270.06149299999998</v>
      </c>
      <c r="Z71" s="19">
        <v>271.15643299999999</v>
      </c>
      <c r="AA71" s="19">
        <v>272.41125499999998</v>
      </c>
      <c r="AB71" s="19">
        <v>273.90283199999999</v>
      </c>
      <c r="AC71" s="19">
        <v>274.91461199999998</v>
      </c>
      <c r="AD71" s="19">
        <v>275.87060500000001</v>
      </c>
      <c r="AE71" s="19">
        <v>276.51177999999999</v>
      </c>
      <c r="AF71" s="19">
        <v>276.92877199999998</v>
      </c>
      <c r="AG71" s="19">
        <v>277.669556</v>
      </c>
      <c r="AH71" s="92">
        <v>3.96E-3</v>
      </c>
    </row>
    <row r="72" spans="1:34" ht="15" customHeight="1" x14ac:dyDescent="0.35">
      <c r="A72" s="10" t="s">
        <v>491</v>
      </c>
      <c r="B72" s="90" t="s">
        <v>216</v>
      </c>
      <c r="C72" s="19">
        <v>173.48147599999999</v>
      </c>
      <c r="D72" s="19">
        <v>181.113373</v>
      </c>
      <c r="E72" s="19">
        <v>182.814392</v>
      </c>
      <c r="F72" s="19">
        <v>182.45297199999999</v>
      </c>
      <c r="G72" s="19">
        <v>182.736572</v>
      </c>
      <c r="H72" s="19">
        <v>184.55038500000001</v>
      </c>
      <c r="I72" s="19">
        <v>184.27929700000001</v>
      </c>
      <c r="J72" s="19">
        <v>184.96017499999999</v>
      </c>
      <c r="K72" s="19">
        <v>185.21028100000001</v>
      </c>
      <c r="L72" s="19">
        <v>185.74584999999999</v>
      </c>
      <c r="M72" s="19">
        <v>187.11746199999999</v>
      </c>
      <c r="N72" s="19">
        <v>187.964935</v>
      </c>
      <c r="O72" s="19">
        <v>188.467331</v>
      </c>
      <c r="P72" s="19">
        <v>189.28500399999999</v>
      </c>
      <c r="Q72" s="19">
        <v>189.63021900000001</v>
      </c>
      <c r="R72" s="19">
        <v>189.46244799999999</v>
      </c>
      <c r="S72" s="19">
        <v>189.41784699999999</v>
      </c>
      <c r="T72" s="19">
        <v>189.78436300000001</v>
      </c>
      <c r="U72" s="19">
        <v>190.24285900000001</v>
      </c>
      <c r="V72" s="19">
        <v>190.58105499999999</v>
      </c>
      <c r="W72" s="19">
        <v>191.092209</v>
      </c>
      <c r="X72" s="19">
        <v>191.863373</v>
      </c>
      <c r="Y72" s="19">
        <v>192.50102200000001</v>
      </c>
      <c r="Z72" s="19">
        <v>193.29667699999999</v>
      </c>
      <c r="AA72" s="19">
        <v>194.11904899999999</v>
      </c>
      <c r="AB72" s="19">
        <v>195.205658</v>
      </c>
      <c r="AC72" s="19">
        <v>196.03663599999999</v>
      </c>
      <c r="AD72" s="19">
        <v>196.93029799999999</v>
      </c>
      <c r="AE72" s="19">
        <v>197.60815400000001</v>
      </c>
      <c r="AF72" s="19">
        <v>198.31926000000001</v>
      </c>
      <c r="AG72" s="19">
        <v>199.38540599999999</v>
      </c>
      <c r="AH72" s="92">
        <v>4.6499999999999996E-3</v>
      </c>
    </row>
    <row r="73" spans="1:34" ht="14.5" customHeight="1" x14ac:dyDescent="0.35">
      <c r="A73" s="10" t="s">
        <v>492</v>
      </c>
      <c r="B73" s="90" t="s">
        <v>444</v>
      </c>
      <c r="C73" s="19">
        <v>151.848038</v>
      </c>
      <c r="D73" s="19">
        <v>165.11462399999999</v>
      </c>
      <c r="E73" s="19">
        <v>170.16429099999999</v>
      </c>
      <c r="F73" s="19">
        <v>170.95889299999999</v>
      </c>
      <c r="G73" s="19">
        <v>172.68073999999999</v>
      </c>
      <c r="H73" s="19">
        <v>175.70645099999999</v>
      </c>
      <c r="I73" s="19">
        <v>177.856247</v>
      </c>
      <c r="J73" s="19">
        <v>181.78732299999999</v>
      </c>
      <c r="K73" s="19">
        <v>185.88343800000001</v>
      </c>
      <c r="L73" s="19">
        <v>190.063965</v>
      </c>
      <c r="M73" s="19">
        <v>195.25730899999999</v>
      </c>
      <c r="N73" s="19">
        <v>199.51869199999999</v>
      </c>
      <c r="O73" s="19">
        <v>203.37735000000001</v>
      </c>
      <c r="P73" s="19">
        <v>206.16082800000001</v>
      </c>
      <c r="Q73" s="19">
        <v>209.285583</v>
      </c>
      <c r="R73" s="19">
        <v>212.13353000000001</v>
      </c>
      <c r="S73" s="19">
        <v>214.53504899999999</v>
      </c>
      <c r="T73" s="19">
        <v>218.42817700000001</v>
      </c>
      <c r="U73" s="19">
        <v>221.85586499999999</v>
      </c>
      <c r="V73" s="19">
        <v>223.43197599999999</v>
      </c>
      <c r="W73" s="19">
        <v>226.55085800000001</v>
      </c>
      <c r="X73" s="19">
        <v>230.105133</v>
      </c>
      <c r="Y73" s="19">
        <v>233.68272400000001</v>
      </c>
      <c r="Z73" s="19">
        <v>237.015839</v>
      </c>
      <c r="AA73" s="19">
        <v>241.07835399999999</v>
      </c>
      <c r="AB73" s="19">
        <v>245.14498900000001</v>
      </c>
      <c r="AC73" s="19">
        <v>248.453461</v>
      </c>
      <c r="AD73" s="19">
        <v>251.573746</v>
      </c>
      <c r="AE73" s="19">
        <v>254.08210800000001</v>
      </c>
      <c r="AF73" s="19">
        <v>258.03216600000002</v>
      </c>
      <c r="AG73" s="19">
        <v>262.57321200000001</v>
      </c>
      <c r="AH73" s="92">
        <v>1.8422999999999998E-2</v>
      </c>
    </row>
    <row r="74" spans="1:34" ht="15" customHeight="1" x14ac:dyDescent="0.35">
      <c r="A74" s="10" t="s">
        <v>493</v>
      </c>
      <c r="B74" s="90" t="s">
        <v>275</v>
      </c>
      <c r="C74" s="19">
        <v>411.84991500000001</v>
      </c>
      <c r="D74" s="19">
        <v>447.95297199999999</v>
      </c>
      <c r="E74" s="19">
        <v>465.37207000000001</v>
      </c>
      <c r="F74" s="19">
        <v>477.469604</v>
      </c>
      <c r="G74" s="19">
        <v>482.10873400000003</v>
      </c>
      <c r="H74" s="19">
        <v>482.54916400000002</v>
      </c>
      <c r="I74" s="19">
        <v>484.44396999999998</v>
      </c>
      <c r="J74" s="19">
        <v>494.09118699999999</v>
      </c>
      <c r="K74" s="19">
        <v>497.25134300000002</v>
      </c>
      <c r="L74" s="19">
        <v>502.08032200000002</v>
      </c>
      <c r="M74" s="19">
        <v>520.23266599999999</v>
      </c>
      <c r="N74" s="19">
        <v>517.75805700000001</v>
      </c>
      <c r="O74" s="19">
        <v>523.00543200000004</v>
      </c>
      <c r="P74" s="19">
        <v>525.63324</v>
      </c>
      <c r="Q74" s="19">
        <v>532.64874299999997</v>
      </c>
      <c r="R74" s="19">
        <v>527.36926300000005</v>
      </c>
      <c r="S74" s="19">
        <v>527.97564699999998</v>
      </c>
      <c r="T74" s="19">
        <v>533.87902799999995</v>
      </c>
      <c r="U74" s="19">
        <v>539.88324</v>
      </c>
      <c r="V74" s="19">
        <v>540.74920699999996</v>
      </c>
      <c r="W74" s="19">
        <v>548.76000999999997</v>
      </c>
      <c r="X74" s="19">
        <v>554.73199499999998</v>
      </c>
      <c r="Y74" s="19">
        <v>558.28698699999995</v>
      </c>
      <c r="Z74" s="19">
        <v>564.58496100000002</v>
      </c>
      <c r="AA74" s="19">
        <v>571.83953899999995</v>
      </c>
      <c r="AB74" s="19">
        <v>580.52154499999995</v>
      </c>
      <c r="AC74" s="19">
        <v>586.19775400000003</v>
      </c>
      <c r="AD74" s="19">
        <v>591.22277799999995</v>
      </c>
      <c r="AE74" s="19">
        <v>595.93066399999998</v>
      </c>
      <c r="AF74" s="19">
        <v>603.30053699999996</v>
      </c>
      <c r="AG74" s="19">
        <v>610.66247599999997</v>
      </c>
      <c r="AH74" s="92">
        <v>1.3216E-2</v>
      </c>
    </row>
    <row r="75" spans="1:34" ht="15" customHeight="1" x14ac:dyDescent="0.35">
      <c r="A75" s="10" t="s">
        <v>494</v>
      </c>
      <c r="B75" s="90" t="s">
        <v>495</v>
      </c>
      <c r="C75" s="19">
        <v>983.80011000000002</v>
      </c>
      <c r="D75" s="19">
        <v>1047.3111570000001</v>
      </c>
      <c r="E75" s="19">
        <v>1070.367432</v>
      </c>
      <c r="F75" s="19">
        <v>1080.714966</v>
      </c>
      <c r="G75" s="19">
        <v>1085.6539310000001</v>
      </c>
      <c r="H75" s="19">
        <v>1091.0905760000001</v>
      </c>
      <c r="I75" s="19">
        <v>1095.920044</v>
      </c>
      <c r="J75" s="19">
        <v>1111.4948730000001</v>
      </c>
      <c r="K75" s="19">
        <v>1120.0961910000001</v>
      </c>
      <c r="L75" s="19">
        <v>1131.168823</v>
      </c>
      <c r="M75" s="19">
        <v>1158.6188959999999</v>
      </c>
      <c r="N75" s="19">
        <v>1163.021851</v>
      </c>
      <c r="O75" s="19">
        <v>1174.078125</v>
      </c>
      <c r="P75" s="19">
        <v>1181.625732</v>
      </c>
      <c r="Q75" s="19">
        <v>1193.2001949999999</v>
      </c>
      <c r="R75" s="19">
        <v>1191.221558</v>
      </c>
      <c r="S75" s="19">
        <v>1195.0611570000001</v>
      </c>
      <c r="T75" s="19">
        <v>1206.3488769999999</v>
      </c>
      <c r="U75" s="19">
        <v>1217.372803</v>
      </c>
      <c r="V75" s="19">
        <v>1221.1503909999999</v>
      </c>
      <c r="W75" s="19">
        <v>1233.9267580000001</v>
      </c>
      <c r="X75" s="19">
        <v>1245.5323490000001</v>
      </c>
      <c r="Y75" s="19">
        <v>1254.5322269999999</v>
      </c>
      <c r="Z75" s="19">
        <v>1266.0539550000001</v>
      </c>
      <c r="AA75" s="19">
        <v>1279.4482419999999</v>
      </c>
      <c r="AB75" s="19">
        <v>1294.775024</v>
      </c>
      <c r="AC75" s="19">
        <v>1305.6024170000001</v>
      </c>
      <c r="AD75" s="19">
        <v>1315.5974120000001</v>
      </c>
      <c r="AE75" s="19">
        <v>1324.1326899999999</v>
      </c>
      <c r="AF75" s="19">
        <v>1336.580811</v>
      </c>
      <c r="AG75" s="19">
        <v>1350.290649</v>
      </c>
      <c r="AH75" s="92">
        <v>1.0611000000000001E-2</v>
      </c>
    </row>
    <row r="76" spans="1:34" ht="15" customHeight="1" x14ac:dyDescent="0.35">
      <c r="A76" s="10" t="s">
        <v>496</v>
      </c>
      <c r="B76" s="90" t="s">
        <v>497</v>
      </c>
      <c r="C76" s="19">
        <v>0.64150499999999999</v>
      </c>
      <c r="D76" s="19">
        <v>0.72432700000000005</v>
      </c>
      <c r="E76" s="19">
        <v>0.7319</v>
      </c>
      <c r="F76" s="19">
        <v>0.74716300000000002</v>
      </c>
      <c r="G76" s="19">
        <v>0.73789499999999997</v>
      </c>
      <c r="H76" s="19">
        <v>0.72590600000000005</v>
      </c>
      <c r="I76" s="19">
        <v>0.71561699999999995</v>
      </c>
      <c r="J76" s="19">
        <v>0.71817699999999995</v>
      </c>
      <c r="K76" s="19">
        <v>0.71192500000000003</v>
      </c>
      <c r="L76" s="19">
        <v>0.70856200000000003</v>
      </c>
      <c r="M76" s="19">
        <v>0.72455599999999998</v>
      </c>
      <c r="N76" s="19">
        <v>0.71118700000000001</v>
      </c>
      <c r="O76" s="19">
        <v>0.70987500000000003</v>
      </c>
      <c r="P76" s="19">
        <v>0.70798099999999997</v>
      </c>
      <c r="Q76" s="19">
        <v>0.71608000000000005</v>
      </c>
      <c r="R76" s="19">
        <v>0.70723599999999998</v>
      </c>
      <c r="S76" s="19">
        <v>0.70961600000000002</v>
      </c>
      <c r="T76" s="19">
        <v>0.71983299999999995</v>
      </c>
      <c r="U76" s="19">
        <v>0.73004999999999998</v>
      </c>
      <c r="V76" s="19">
        <v>0.738035</v>
      </c>
      <c r="W76" s="19">
        <v>0.75117500000000004</v>
      </c>
      <c r="X76" s="19">
        <v>0.76513399999999998</v>
      </c>
      <c r="Y76" s="19">
        <v>0.77443899999999999</v>
      </c>
      <c r="Z76" s="19">
        <v>0.78794600000000004</v>
      </c>
      <c r="AA76" s="19">
        <v>0.80436600000000003</v>
      </c>
      <c r="AB76" s="19">
        <v>0.82130800000000004</v>
      </c>
      <c r="AC76" s="19">
        <v>0.83407200000000004</v>
      </c>
      <c r="AD76" s="19">
        <v>0.85039399999999998</v>
      </c>
      <c r="AE76" s="19">
        <v>0.86407100000000003</v>
      </c>
      <c r="AF76" s="19">
        <v>0.88452600000000003</v>
      </c>
      <c r="AG76" s="19">
        <v>0.904505</v>
      </c>
      <c r="AH76" s="92">
        <v>1.1518E-2</v>
      </c>
    </row>
    <row r="77" spans="1:34" ht="15" customHeight="1" x14ac:dyDescent="0.3">
      <c r="A77" s="10" t="s">
        <v>498</v>
      </c>
      <c r="B77" s="15" t="s">
        <v>499</v>
      </c>
      <c r="C77" s="21">
        <v>984.44158900000002</v>
      </c>
      <c r="D77" s="21">
        <v>1048.0355219999999</v>
      </c>
      <c r="E77" s="21">
        <v>1071.099365</v>
      </c>
      <c r="F77" s="21">
        <v>1081.462158</v>
      </c>
      <c r="G77" s="21">
        <v>1086.391846</v>
      </c>
      <c r="H77" s="21">
        <v>1091.8165280000001</v>
      </c>
      <c r="I77" s="21">
        <v>1096.63562</v>
      </c>
      <c r="J77" s="21">
        <v>1112.213013</v>
      </c>
      <c r="K77" s="21">
        <v>1120.8081050000001</v>
      </c>
      <c r="L77" s="21">
        <v>1131.8774410000001</v>
      </c>
      <c r="M77" s="21">
        <v>1159.3435059999999</v>
      </c>
      <c r="N77" s="21">
        <v>1163.7330320000001</v>
      </c>
      <c r="O77" s="21">
        <v>1174.7879640000001</v>
      </c>
      <c r="P77" s="21">
        <v>1182.33374</v>
      </c>
      <c r="Q77" s="21">
        <v>1193.91626</v>
      </c>
      <c r="R77" s="21">
        <v>1191.9288329999999</v>
      </c>
      <c r="S77" s="21">
        <v>1195.7707519999999</v>
      </c>
      <c r="T77" s="21">
        <v>1207.068726</v>
      </c>
      <c r="U77" s="21">
        <v>1218.102905</v>
      </c>
      <c r="V77" s="21">
        <v>1221.888428</v>
      </c>
      <c r="W77" s="21">
        <v>1234.6779790000001</v>
      </c>
      <c r="X77" s="21">
        <v>1246.2974850000001</v>
      </c>
      <c r="Y77" s="21">
        <v>1255.3066409999999</v>
      </c>
      <c r="Z77" s="21">
        <v>1266.841919</v>
      </c>
      <c r="AA77" s="21">
        <v>1280.252563</v>
      </c>
      <c r="AB77" s="21">
        <v>1295.596313</v>
      </c>
      <c r="AC77" s="21">
        <v>1306.4365230000001</v>
      </c>
      <c r="AD77" s="21">
        <v>1316.447754</v>
      </c>
      <c r="AE77" s="21">
        <v>1324.9967039999999</v>
      </c>
      <c r="AF77" s="21">
        <v>1337.465332</v>
      </c>
      <c r="AG77" s="21">
        <v>1351.1951899999999</v>
      </c>
      <c r="AH77" s="17">
        <v>1.0612E-2</v>
      </c>
    </row>
    <row r="79" spans="1:34" ht="12" customHeight="1" x14ac:dyDescent="0.3"/>
    <row r="80" spans="1:34" ht="15" customHeight="1" x14ac:dyDescent="0.3">
      <c r="B80" s="15" t="s">
        <v>500</v>
      </c>
    </row>
    <row r="81" spans="1:34" ht="12" customHeight="1" x14ac:dyDescent="0.3">
      <c r="B81" s="15" t="s">
        <v>197</v>
      </c>
    </row>
    <row r="82" spans="1:34" ht="15" customHeight="1" x14ac:dyDescent="0.35">
      <c r="A82" s="10" t="s">
        <v>501</v>
      </c>
      <c r="B82" s="90" t="s">
        <v>199</v>
      </c>
      <c r="C82" s="91">
        <v>17.296467</v>
      </c>
      <c r="D82" s="91">
        <v>17.364542</v>
      </c>
      <c r="E82" s="91">
        <v>17.773216000000001</v>
      </c>
      <c r="F82" s="91">
        <v>17.895593999999999</v>
      </c>
      <c r="G82" s="91">
        <v>18.205120000000001</v>
      </c>
      <c r="H82" s="91">
        <v>18.688912999999999</v>
      </c>
      <c r="I82" s="91">
        <v>19.072323000000001</v>
      </c>
      <c r="J82" s="91">
        <v>19.563379000000001</v>
      </c>
      <c r="K82" s="91">
        <v>20.288091999999999</v>
      </c>
      <c r="L82" s="91">
        <v>21.121528999999999</v>
      </c>
      <c r="M82" s="91">
        <v>22.49015</v>
      </c>
      <c r="N82" s="91">
        <v>23.541407</v>
      </c>
      <c r="O82" s="91">
        <v>24.573855999999999</v>
      </c>
      <c r="P82" s="91">
        <v>25.557503000000001</v>
      </c>
      <c r="Q82" s="91">
        <v>26.529509999999998</v>
      </c>
      <c r="R82" s="91">
        <v>27.389928999999999</v>
      </c>
      <c r="S82" s="91">
        <v>28.309729000000001</v>
      </c>
      <c r="T82" s="91">
        <v>29.424144999999999</v>
      </c>
      <c r="U82" s="91">
        <v>30.513109</v>
      </c>
      <c r="V82" s="91">
        <v>31.496549999999999</v>
      </c>
      <c r="W82" s="91">
        <v>32.537384000000003</v>
      </c>
      <c r="X82" s="91">
        <v>33.617427999999997</v>
      </c>
      <c r="Y82" s="91">
        <v>34.722183000000001</v>
      </c>
      <c r="Z82" s="91">
        <v>35.721493000000002</v>
      </c>
      <c r="AA82" s="91">
        <v>36.903725000000001</v>
      </c>
      <c r="AB82" s="91">
        <v>38.092830999999997</v>
      </c>
      <c r="AC82" s="91">
        <v>39.457756000000003</v>
      </c>
      <c r="AD82" s="91">
        <v>40.901833000000003</v>
      </c>
      <c r="AE82" s="91">
        <v>42.397967999999999</v>
      </c>
      <c r="AF82" s="91">
        <v>44.048859</v>
      </c>
      <c r="AG82" s="91">
        <v>45.773941000000001</v>
      </c>
      <c r="AH82" s="92">
        <v>3.2972000000000001E-2</v>
      </c>
    </row>
    <row r="83" spans="1:34" ht="15" customHeight="1" x14ac:dyDescent="0.35">
      <c r="A83" s="10" t="s">
        <v>502</v>
      </c>
      <c r="B83" s="90" t="s">
        <v>223</v>
      </c>
      <c r="C83" s="91">
        <v>17.748362</v>
      </c>
      <c r="D83" s="91">
        <v>17.966434</v>
      </c>
      <c r="E83" s="91">
        <v>19.259716000000001</v>
      </c>
      <c r="F83" s="91">
        <v>20.916284999999998</v>
      </c>
      <c r="G83" s="91">
        <v>22.016247</v>
      </c>
      <c r="H83" s="91">
        <v>22.974073000000001</v>
      </c>
      <c r="I83" s="91">
        <v>24.235168000000002</v>
      </c>
      <c r="J83" s="91">
        <v>25.399334</v>
      </c>
      <c r="K83" s="91">
        <v>26.390613999999999</v>
      </c>
      <c r="L83" s="91">
        <v>27.482574</v>
      </c>
      <c r="M83" s="91">
        <v>28.736801</v>
      </c>
      <c r="N83" s="91">
        <v>29.729196999999999</v>
      </c>
      <c r="O83" s="91">
        <v>30.882408000000002</v>
      </c>
      <c r="P83" s="91">
        <v>31.928685999999999</v>
      </c>
      <c r="Q83" s="91">
        <v>32.905087000000002</v>
      </c>
      <c r="R83" s="91">
        <v>33.503971</v>
      </c>
      <c r="S83" s="91">
        <v>34.167160000000003</v>
      </c>
      <c r="T83" s="91">
        <v>35.212048000000003</v>
      </c>
      <c r="U83" s="91">
        <v>36.301605000000002</v>
      </c>
      <c r="V83" s="91">
        <v>36.896996000000001</v>
      </c>
      <c r="W83" s="91">
        <v>38.326675000000002</v>
      </c>
      <c r="X83" s="91">
        <v>39.418179000000002</v>
      </c>
      <c r="Y83" s="91">
        <v>40.484431999999998</v>
      </c>
      <c r="Z83" s="91">
        <v>41.665267999999998</v>
      </c>
      <c r="AA83" s="91">
        <v>42.998382999999997</v>
      </c>
      <c r="AB83" s="91">
        <v>44.508552999999999</v>
      </c>
      <c r="AC83" s="91">
        <v>45.914009</v>
      </c>
      <c r="AD83" s="91">
        <v>47.318893000000003</v>
      </c>
      <c r="AE83" s="91">
        <v>48.675185999999997</v>
      </c>
      <c r="AF83" s="91">
        <v>50.354438999999999</v>
      </c>
      <c r="AG83" s="91">
        <v>52.064827000000001</v>
      </c>
      <c r="AH83" s="92">
        <v>3.6524000000000001E-2</v>
      </c>
    </row>
    <row r="84" spans="1:34" ht="15" customHeight="1" x14ac:dyDescent="0.35">
      <c r="A84" s="10" t="s">
        <v>503</v>
      </c>
      <c r="B84" s="90" t="s">
        <v>205</v>
      </c>
      <c r="C84" s="91">
        <v>10.141716000000001</v>
      </c>
      <c r="D84" s="91">
        <v>10.625045999999999</v>
      </c>
      <c r="E84" s="91">
        <v>10.428921000000001</v>
      </c>
      <c r="F84" s="91">
        <v>10.267519</v>
      </c>
      <c r="G84" s="91">
        <v>10.164536</v>
      </c>
      <c r="H84" s="91">
        <v>10.396891</v>
      </c>
      <c r="I84" s="91">
        <v>10.746409999999999</v>
      </c>
      <c r="J84" s="91">
        <v>11.182247</v>
      </c>
      <c r="K84" s="91">
        <v>11.60196</v>
      </c>
      <c r="L84" s="91">
        <v>12.131678000000001</v>
      </c>
      <c r="M84" s="91">
        <v>12.946251</v>
      </c>
      <c r="N84" s="91">
        <v>13.433337999999999</v>
      </c>
      <c r="O84" s="91">
        <v>13.929442</v>
      </c>
      <c r="P84" s="91">
        <v>14.423272000000001</v>
      </c>
      <c r="Q84" s="91">
        <v>14.851998999999999</v>
      </c>
      <c r="R84" s="91">
        <v>15.235919000000001</v>
      </c>
      <c r="S84" s="91">
        <v>15.627309</v>
      </c>
      <c r="T84" s="91">
        <v>16.018497</v>
      </c>
      <c r="U84" s="91">
        <v>16.378679000000002</v>
      </c>
      <c r="V84" s="91">
        <v>16.725304000000001</v>
      </c>
      <c r="W84" s="91">
        <v>17.100847000000002</v>
      </c>
      <c r="X84" s="91">
        <v>17.530432000000001</v>
      </c>
      <c r="Y84" s="91">
        <v>17.981055999999999</v>
      </c>
      <c r="Z84" s="91">
        <v>18.441963000000001</v>
      </c>
      <c r="AA84" s="91">
        <v>18.947731000000001</v>
      </c>
      <c r="AB84" s="91">
        <v>19.460142000000001</v>
      </c>
      <c r="AC84" s="91">
        <v>19.991085000000002</v>
      </c>
      <c r="AD84" s="91">
        <v>20.545117999999999</v>
      </c>
      <c r="AE84" s="91">
        <v>21.063739999999999</v>
      </c>
      <c r="AF84" s="91">
        <v>21.659649000000002</v>
      </c>
      <c r="AG84" s="91">
        <v>22.326521</v>
      </c>
      <c r="AH84" s="92">
        <v>2.6653E-2</v>
      </c>
    </row>
    <row r="85" spans="1:34" ht="15" customHeight="1" x14ac:dyDescent="0.35">
      <c r="A85" s="10" t="s">
        <v>504</v>
      </c>
      <c r="B85" s="90" t="s">
        <v>438</v>
      </c>
      <c r="C85" s="91">
        <v>35.768967000000004</v>
      </c>
      <c r="D85" s="91">
        <v>36.958694000000001</v>
      </c>
      <c r="E85" s="91">
        <v>37.005428000000002</v>
      </c>
      <c r="F85" s="91">
        <v>37.129111999999999</v>
      </c>
      <c r="G85" s="91">
        <v>37.453620999999998</v>
      </c>
      <c r="H85" s="91">
        <v>38.064835000000002</v>
      </c>
      <c r="I85" s="91">
        <v>38.925761999999999</v>
      </c>
      <c r="J85" s="91">
        <v>39.997340999999999</v>
      </c>
      <c r="K85" s="91">
        <v>41.131058000000003</v>
      </c>
      <c r="L85" s="91">
        <v>42.347912000000001</v>
      </c>
      <c r="M85" s="91">
        <v>43.617919999999998</v>
      </c>
      <c r="N85" s="91">
        <v>45.059520999999997</v>
      </c>
      <c r="O85" s="91">
        <v>46.362288999999997</v>
      </c>
      <c r="P85" s="91">
        <v>47.614604999999997</v>
      </c>
      <c r="Q85" s="91">
        <v>48.764800999999999</v>
      </c>
      <c r="R85" s="91">
        <v>49.783447000000002</v>
      </c>
      <c r="S85" s="91">
        <v>50.813431000000001</v>
      </c>
      <c r="T85" s="91">
        <v>51.841217</v>
      </c>
      <c r="U85" s="91">
        <v>52.915725999999999</v>
      </c>
      <c r="V85" s="91">
        <v>53.969807000000003</v>
      </c>
      <c r="W85" s="91">
        <v>55.068424</v>
      </c>
      <c r="X85" s="91">
        <v>56.238846000000002</v>
      </c>
      <c r="Y85" s="91">
        <v>57.424132999999998</v>
      </c>
      <c r="Z85" s="91">
        <v>58.644145999999999</v>
      </c>
      <c r="AA85" s="91">
        <v>59.952781999999999</v>
      </c>
      <c r="AB85" s="91">
        <v>61.380294999999997</v>
      </c>
      <c r="AC85" s="91">
        <v>62.780963999999997</v>
      </c>
      <c r="AD85" s="91">
        <v>64.219397999999998</v>
      </c>
      <c r="AE85" s="91">
        <v>65.604782</v>
      </c>
      <c r="AF85" s="91">
        <v>66.922248999999994</v>
      </c>
      <c r="AG85" s="91">
        <v>68.370925999999997</v>
      </c>
      <c r="AH85" s="92">
        <v>2.1829999999999999E-2</v>
      </c>
    </row>
    <row r="87" spans="1:34" ht="15" customHeight="1" x14ac:dyDescent="0.3">
      <c r="B87" s="15" t="s">
        <v>216</v>
      </c>
    </row>
    <row r="88" spans="1:34" ht="15" customHeight="1" x14ac:dyDescent="0.35">
      <c r="A88" s="10" t="s">
        <v>505</v>
      </c>
      <c r="B88" s="90" t="s">
        <v>199</v>
      </c>
      <c r="C88" s="91">
        <v>12.770180999999999</v>
      </c>
      <c r="D88" s="91">
        <v>13.739795000000001</v>
      </c>
      <c r="E88" s="91">
        <v>14.44624</v>
      </c>
      <c r="F88" s="91">
        <v>14.444917999999999</v>
      </c>
      <c r="G88" s="91">
        <v>14.740237</v>
      </c>
      <c r="H88" s="91">
        <v>15.184672000000001</v>
      </c>
      <c r="I88" s="91">
        <v>15.405874000000001</v>
      </c>
      <c r="J88" s="91">
        <v>15.808756000000001</v>
      </c>
      <c r="K88" s="91">
        <v>16.502459999999999</v>
      </c>
      <c r="L88" s="91">
        <v>17.228307999999998</v>
      </c>
      <c r="M88" s="91">
        <v>18.591069999999998</v>
      </c>
      <c r="N88" s="91">
        <v>19.380161000000001</v>
      </c>
      <c r="O88" s="91">
        <v>20.164705000000001</v>
      </c>
      <c r="P88" s="91">
        <v>20.914408000000002</v>
      </c>
      <c r="Q88" s="91">
        <v>21.670684999999999</v>
      </c>
      <c r="R88" s="91">
        <v>22.283957999999998</v>
      </c>
      <c r="S88" s="91">
        <v>23.028175000000001</v>
      </c>
      <c r="T88" s="91">
        <v>24.014372000000002</v>
      </c>
      <c r="U88" s="91">
        <v>24.860586000000001</v>
      </c>
      <c r="V88" s="91">
        <v>25.563794999999999</v>
      </c>
      <c r="W88" s="91">
        <v>26.372150000000001</v>
      </c>
      <c r="X88" s="91">
        <v>27.219159999999999</v>
      </c>
      <c r="Y88" s="91">
        <v>28.073461999999999</v>
      </c>
      <c r="Z88" s="91">
        <v>28.766537</v>
      </c>
      <c r="AA88" s="91">
        <v>29.744672999999999</v>
      </c>
      <c r="AB88" s="91">
        <v>30.668355999999999</v>
      </c>
      <c r="AC88" s="91">
        <v>31.786650000000002</v>
      </c>
      <c r="AD88" s="91">
        <v>32.939011000000001</v>
      </c>
      <c r="AE88" s="91">
        <v>34.110698999999997</v>
      </c>
      <c r="AF88" s="91">
        <v>35.441875000000003</v>
      </c>
      <c r="AG88" s="91">
        <v>36.791409000000002</v>
      </c>
      <c r="AH88" s="92">
        <v>3.5901000000000002E-2</v>
      </c>
    </row>
    <row r="89" spans="1:34" ht="15" customHeight="1" x14ac:dyDescent="0.35">
      <c r="A89" s="10" t="s">
        <v>506</v>
      </c>
      <c r="B89" s="90" t="s">
        <v>223</v>
      </c>
      <c r="C89" s="91">
        <v>17.825056</v>
      </c>
      <c r="D89" s="91">
        <v>18.093426000000001</v>
      </c>
      <c r="E89" s="91">
        <v>18.315351</v>
      </c>
      <c r="F89" s="91">
        <v>18.926200999999999</v>
      </c>
      <c r="G89" s="91">
        <v>18.937215999999999</v>
      </c>
      <c r="H89" s="91">
        <v>18.747388999999998</v>
      </c>
      <c r="I89" s="91">
        <v>18.800863</v>
      </c>
      <c r="J89" s="91">
        <v>19.811499000000001</v>
      </c>
      <c r="K89" s="91">
        <v>20.634888</v>
      </c>
      <c r="L89" s="91">
        <v>21.550405999999999</v>
      </c>
      <c r="M89" s="91">
        <v>22.952717</v>
      </c>
      <c r="N89" s="91">
        <v>23.777868000000002</v>
      </c>
      <c r="O89" s="91">
        <v>24.805574</v>
      </c>
      <c r="P89" s="91">
        <v>25.688956999999998</v>
      </c>
      <c r="Q89" s="91">
        <v>26.508257</v>
      </c>
      <c r="R89" s="91">
        <v>26.943041000000001</v>
      </c>
      <c r="S89" s="91">
        <v>27.453496999999999</v>
      </c>
      <c r="T89" s="91">
        <v>28.341854000000001</v>
      </c>
      <c r="U89" s="91">
        <v>29.279222000000001</v>
      </c>
      <c r="V89" s="91">
        <v>29.723133000000001</v>
      </c>
      <c r="W89" s="91">
        <v>30.995951000000002</v>
      </c>
      <c r="X89" s="91">
        <v>31.923767000000002</v>
      </c>
      <c r="Y89" s="91">
        <v>32.816875000000003</v>
      </c>
      <c r="Z89" s="91">
        <v>33.830505000000002</v>
      </c>
      <c r="AA89" s="91">
        <v>34.985626000000003</v>
      </c>
      <c r="AB89" s="91">
        <v>36.306683</v>
      </c>
      <c r="AC89" s="91">
        <v>37.508560000000003</v>
      </c>
      <c r="AD89" s="91">
        <v>38.701534000000002</v>
      </c>
      <c r="AE89" s="91">
        <v>39.855164000000002</v>
      </c>
      <c r="AF89" s="91">
        <v>41.303359999999998</v>
      </c>
      <c r="AG89" s="91">
        <v>42.757435000000001</v>
      </c>
      <c r="AH89" s="92">
        <v>2.9593999999999999E-2</v>
      </c>
    </row>
    <row r="90" spans="1:34" ht="15" customHeight="1" x14ac:dyDescent="0.35">
      <c r="A90" s="10" t="s">
        <v>507</v>
      </c>
      <c r="B90" s="90" t="s">
        <v>225</v>
      </c>
      <c r="C90" s="91">
        <v>5.2465200000000003</v>
      </c>
      <c r="D90" s="91">
        <v>4.1374570000000004</v>
      </c>
      <c r="E90" s="91">
        <v>5.2700870000000002</v>
      </c>
      <c r="F90" s="91">
        <v>6.6171170000000004</v>
      </c>
      <c r="G90" s="91">
        <v>7.8136460000000003</v>
      </c>
      <c r="H90" s="91">
        <v>8.7000630000000001</v>
      </c>
      <c r="I90" s="91">
        <v>9.7092659999999995</v>
      </c>
      <c r="J90" s="91">
        <v>10.525226</v>
      </c>
      <c r="K90" s="91">
        <v>10.966917</v>
      </c>
      <c r="L90" s="91">
        <v>11.607101</v>
      </c>
      <c r="M90" s="91">
        <v>12.393723</v>
      </c>
      <c r="N90" s="91">
        <v>12.868309999999999</v>
      </c>
      <c r="O90" s="91">
        <v>13.590438000000001</v>
      </c>
      <c r="P90" s="91">
        <v>14.201473</v>
      </c>
      <c r="Q90" s="91">
        <v>14.803964000000001</v>
      </c>
      <c r="R90" s="91">
        <v>15.042674</v>
      </c>
      <c r="S90" s="91">
        <v>15.423155</v>
      </c>
      <c r="T90" s="91">
        <v>16.058147000000002</v>
      </c>
      <c r="U90" s="91">
        <v>16.700855000000001</v>
      </c>
      <c r="V90" s="91">
        <v>17.063044000000001</v>
      </c>
      <c r="W90" s="91">
        <v>17.975677000000001</v>
      </c>
      <c r="X90" s="91">
        <v>18.618504999999999</v>
      </c>
      <c r="Y90" s="91">
        <v>19.266331000000001</v>
      </c>
      <c r="Z90" s="91">
        <v>19.944061000000001</v>
      </c>
      <c r="AA90" s="91">
        <v>20.865662</v>
      </c>
      <c r="AB90" s="91">
        <v>21.718767</v>
      </c>
      <c r="AC90" s="91">
        <v>22.665752000000001</v>
      </c>
      <c r="AD90" s="91">
        <v>23.490469000000001</v>
      </c>
      <c r="AE90" s="91">
        <v>24.193407000000001</v>
      </c>
      <c r="AF90" s="91">
        <v>25.147209</v>
      </c>
      <c r="AG90" s="91">
        <v>26.069181</v>
      </c>
      <c r="AH90" s="92">
        <v>5.4892999999999997E-2</v>
      </c>
    </row>
    <row r="91" spans="1:34" ht="15" customHeight="1" x14ac:dyDescent="0.35">
      <c r="A91" s="10" t="s">
        <v>508</v>
      </c>
      <c r="B91" s="90" t="s">
        <v>205</v>
      </c>
      <c r="C91" s="91">
        <v>7.2274659999999997</v>
      </c>
      <c r="D91" s="91">
        <v>7.8390149999999998</v>
      </c>
      <c r="E91" s="91">
        <v>7.9308610000000002</v>
      </c>
      <c r="F91" s="91">
        <v>7.6986189999999999</v>
      </c>
      <c r="G91" s="91">
        <v>7.5357079999999996</v>
      </c>
      <c r="H91" s="91">
        <v>7.6848780000000003</v>
      </c>
      <c r="I91" s="91">
        <v>7.9318429999999998</v>
      </c>
      <c r="J91" s="91">
        <v>8.2443770000000001</v>
      </c>
      <c r="K91" s="91">
        <v>8.5392189999999992</v>
      </c>
      <c r="L91" s="91">
        <v>8.9388699999999996</v>
      </c>
      <c r="M91" s="91">
        <v>9.5254960000000004</v>
      </c>
      <c r="N91" s="91">
        <v>9.8646720000000006</v>
      </c>
      <c r="O91" s="91">
        <v>10.212051000000001</v>
      </c>
      <c r="P91" s="91">
        <v>10.574384</v>
      </c>
      <c r="Q91" s="91">
        <v>10.876677000000001</v>
      </c>
      <c r="R91" s="91">
        <v>11.138861</v>
      </c>
      <c r="S91" s="91">
        <v>11.410228</v>
      </c>
      <c r="T91" s="91">
        <v>11.681153999999999</v>
      </c>
      <c r="U91" s="91">
        <v>11.921187</v>
      </c>
      <c r="V91" s="91">
        <v>12.14992</v>
      </c>
      <c r="W91" s="91">
        <v>12.406116000000001</v>
      </c>
      <c r="X91" s="91">
        <v>12.713490999999999</v>
      </c>
      <c r="Y91" s="91">
        <v>13.036792</v>
      </c>
      <c r="Z91" s="91">
        <v>13.364729000000001</v>
      </c>
      <c r="AA91" s="91">
        <v>13.730934</v>
      </c>
      <c r="AB91" s="91">
        <v>14.098891</v>
      </c>
      <c r="AC91" s="91">
        <v>14.475825</v>
      </c>
      <c r="AD91" s="91">
        <v>14.866690999999999</v>
      </c>
      <c r="AE91" s="91">
        <v>15.214554</v>
      </c>
      <c r="AF91" s="91">
        <v>15.629021</v>
      </c>
      <c r="AG91" s="91">
        <v>16.106097999999999</v>
      </c>
      <c r="AH91" s="92">
        <v>2.707E-2</v>
      </c>
    </row>
    <row r="92" spans="1:34" ht="14.5" customHeight="1" x14ac:dyDescent="0.35">
      <c r="A92" s="10" t="s">
        <v>509</v>
      </c>
      <c r="B92" s="90" t="s">
        <v>438</v>
      </c>
      <c r="C92" s="91">
        <v>31.322282999999999</v>
      </c>
      <c r="D92" s="91">
        <v>32.086353000000003</v>
      </c>
      <c r="E92" s="91">
        <v>32.066811000000001</v>
      </c>
      <c r="F92" s="91">
        <v>31.870663</v>
      </c>
      <c r="G92" s="91">
        <v>31.975525000000001</v>
      </c>
      <c r="H92" s="91">
        <v>32.408690999999997</v>
      </c>
      <c r="I92" s="91">
        <v>32.988791999999997</v>
      </c>
      <c r="J92" s="91">
        <v>33.828212999999998</v>
      </c>
      <c r="K92" s="91">
        <v>34.687373999999998</v>
      </c>
      <c r="L92" s="91">
        <v>35.603915999999998</v>
      </c>
      <c r="M92" s="91">
        <v>36.579318999999998</v>
      </c>
      <c r="N92" s="91">
        <v>37.768948000000002</v>
      </c>
      <c r="O92" s="91">
        <v>38.715564999999998</v>
      </c>
      <c r="P92" s="91">
        <v>39.733307000000003</v>
      </c>
      <c r="Q92" s="91">
        <v>40.563960999999999</v>
      </c>
      <c r="R92" s="91">
        <v>41.309269</v>
      </c>
      <c r="S92" s="91">
        <v>42.007129999999997</v>
      </c>
      <c r="T92" s="91">
        <v>42.720233999999998</v>
      </c>
      <c r="U92" s="91">
        <v>43.488796000000001</v>
      </c>
      <c r="V92" s="91">
        <v>44.238425999999997</v>
      </c>
      <c r="W92" s="91">
        <v>45.010627999999997</v>
      </c>
      <c r="X92" s="91">
        <v>45.822861000000003</v>
      </c>
      <c r="Y92" s="91">
        <v>46.626328000000001</v>
      </c>
      <c r="Z92" s="91">
        <v>47.491954999999997</v>
      </c>
      <c r="AA92" s="91">
        <v>48.364852999999997</v>
      </c>
      <c r="AB92" s="91">
        <v>49.332256000000001</v>
      </c>
      <c r="AC92" s="91">
        <v>50.317883000000002</v>
      </c>
      <c r="AD92" s="91">
        <v>51.291096000000003</v>
      </c>
      <c r="AE92" s="91">
        <v>52.220596</v>
      </c>
      <c r="AF92" s="91">
        <v>53.113723999999998</v>
      </c>
      <c r="AG92" s="91">
        <v>54.145847000000003</v>
      </c>
      <c r="AH92" s="92">
        <v>1.8412000000000001E-2</v>
      </c>
    </row>
    <row r="94" spans="1:34" ht="15" customHeight="1" x14ac:dyDescent="0.3">
      <c r="B94" s="15" t="s">
        <v>444</v>
      </c>
    </row>
    <row r="95" spans="1:34" ht="15" customHeight="1" x14ac:dyDescent="0.35">
      <c r="A95" s="10" t="s">
        <v>510</v>
      </c>
      <c r="B95" s="90" t="s">
        <v>199</v>
      </c>
      <c r="C95" s="91">
        <v>7.6224270000000001</v>
      </c>
      <c r="D95" s="91">
        <v>8.5857550000000007</v>
      </c>
      <c r="E95" s="91">
        <v>9.1950730000000007</v>
      </c>
      <c r="F95" s="91">
        <v>9.105658</v>
      </c>
      <c r="G95" s="91">
        <v>9.3134800000000002</v>
      </c>
      <c r="H95" s="91">
        <v>9.6361939999999997</v>
      </c>
      <c r="I95" s="91">
        <v>9.7164590000000004</v>
      </c>
      <c r="J95" s="91">
        <v>9.9642320000000009</v>
      </c>
      <c r="K95" s="91">
        <v>10.478424</v>
      </c>
      <c r="L95" s="91">
        <v>11.003137000000001</v>
      </c>
      <c r="M95" s="91">
        <v>11.877894</v>
      </c>
      <c r="N95" s="91">
        <v>12.436106000000001</v>
      </c>
      <c r="O95" s="91">
        <v>12.964437</v>
      </c>
      <c r="P95" s="91">
        <v>13.503829</v>
      </c>
      <c r="Q95" s="91">
        <v>14.056269</v>
      </c>
      <c r="R95" s="91">
        <v>14.46874</v>
      </c>
      <c r="S95" s="91">
        <v>15.020927</v>
      </c>
      <c r="T95" s="91">
        <v>15.816492</v>
      </c>
      <c r="U95" s="91">
        <v>16.458099000000001</v>
      </c>
      <c r="V95" s="91">
        <v>16.961690999999998</v>
      </c>
      <c r="W95" s="91">
        <v>17.571985000000002</v>
      </c>
      <c r="X95" s="91">
        <v>18.214462000000001</v>
      </c>
      <c r="Y95" s="91">
        <v>18.855173000000001</v>
      </c>
      <c r="Z95" s="91">
        <v>19.31757</v>
      </c>
      <c r="AA95" s="91">
        <v>20.069984000000002</v>
      </c>
      <c r="AB95" s="91">
        <v>20.747752999999999</v>
      </c>
      <c r="AC95" s="91">
        <v>21.610123000000002</v>
      </c>
      <c r="AD95" s="91">
        <v>22.491508</v>
      </c>
      <c r="AE95" s="91">
        <v>23.381889000000001</v>
      </c>
      <c r="AF95" s="91">
        <v>24.425052999999998</v>
      </c>
      <c r="AG95" s="91">
        <v>25.466816000000001</v>
      </c>
      <c r="AH95" s="92">
        <v>4.1029000000000003E-2</v>
      </c>
    </row>
    <row r="96" spans="1:34" ht="15" customHeight="1" x14ac:dyDescent="0.35">
      <c r="A96" s="10" t="s">
        <v>511</v>
      </c>
      <c r="B96" s="90" t="s">
        <v>223</v>
      </c>
      <c r="C96" s="91">
        <v>17.750837000000001</v>
      </c>
      <c r="D96" s="91">
        <v>17.971844000000001</v>
      </c>
      <c r="E96" s="91">
        <v>18.228767000000001</v>
      </c>
      <c r="F96" s="91">
        <v>18.908208999999999</v>
      </c>
      <c r="G96" s="91">
        <v>18.924596999999999</v>
      </c>
      <c r="H96" s="91">
        <v>18.745190000000001</v>
      </c>
      <c r="I96" s="91">
        <v>18.809263000000001</v>
      </c>
      <c r="J96" s="91">
        <v>19.826264999999999</v>
      </c>
      <c r="K96" s="91">
        <v>20.653815999999999</v>
      </c>
      <c r="L96" s="91">
        <v>21.577911</v>
      </c>
      <c r="M96" s="91">
        <v>22.642855000000001</v>
      </c>
      <c r="N96" s="91">
        <v>23.474722</v>
      </c>
      <c r="O96" s="91">
        <v>24.441144999999999</v>
      </c>
      <c r="P96" s="91">
        <v>25.320295000000002</v>
      </c>
      <c r="Q96" s="91">
        <v>26.142385000000001</v>
      </c>
      <c r="R96" s="91">
        <v>26.564394</v>
      </c>
      <c r="S96" s="91">
        <v>27.064281000000001</v>
      </c>
      <c r="T96" s="91">
        <v>27.944524999999999</v>
      </c>
      <c r="U96" s="91">
        <v>28.875128</v>
      </c>
      <c r="V96" s="91">
        <v>29.305320999999999</v>
      </c>
      <c r="W96" s="91">
        <v>30.566803</v>
      </c>
      <c r="X96" s="91">
        <v>31.488558000000001</v>
      </c>
      <c r="Y96" s="91">
        <v>32.374752000000001</v>
      </c>
      <c r="Z96" s="91">
        <v>33.386532000000003</v>
      </c>
      <c r="AA96" s="91">
        <v>34.533225999999999</v>
      </c>
      <c r="AB96" s="91">
        <v>35.851813999999997</v>
      </c>
      <c r="AC96" s="91">
        <v>37.046463000000003</v>
      </c>
      <c r="AD96" s="91">
        <v>38.240195999999997</v>
      </c>
      <c r="AE96" s="91">
        <v>39.394962</v>
      </c>
      <c r="AF96" s="91">
        <v>40.843707999999999</v>
      </c>
      <c r="AG96" s="91">
        <v>42.291260000000001</v>
      </c>
      <c r="AH96" s="92">
        <v>2.9361000000000002E-2</v>
      </c>
    </row>
    <row r="97" spans="1:34" ht="15" customHeight="1" x14ac:dyDescent="0.35">
      <c r="A97" s="10" t="s">
        <v>512</v>
      </c>
      <c r="B97" s="90" t="s">
        <v>225</v>
      </c>
      <c r="C97" s="91">
        <v>5.4227400000000001</v>
      </c>
      <c r="D97" s="91">
        <v>4.4780959999999999</v>
      </c>
      <c r="E97" s="91">
        <v>5.9356929999999997</v>
      </c>
      <c r="F97" s="91">
        <v>7.6157570000000003</v>
      </c>
      <c r="G97" s="91">
        <v>9.0634119999999996</v>
      </c>
      <c r="H97" s="91">
        <v>10.318466000000001</v>
      </c>
      <c r="I97" s="91">
        <v>11.784514</v>
      </c>
      <c r="J97" s="91">
        <v>12.62663</v>
      </c>
      <c r="K97" s="91">
        <v>13.233867</v>
      </c>
      <c r="L97" s="91">
        <v>13.933396999999999</v>
      </c>
      <c r="M97" s="91">
        <v>14.765164</v>
      </c>
      <c r="N97" s="91">
        <v>15.340495000000001</v>
      </c>
      <c r="O97" s="91">
        <v>16.080995999999999</v>
      </c>
      <c r="P97" s="91">
        <v>16.774211999999999</v>
      </c>
      <c r="Q97" s="91">
        <v>17.417721</v>
      </c>
      <c r="R97" s="91">
        <v>17.714137999999998</v>
      </c>
      <c r="S97" s="91">
        <v>18.1371</v>
      </c>
      <c r="T97" s="91">
        <v>18.836687000000001</v>
      </c>
      <c r="U97" s="91">
        <v>19.575223999999999</v>
      </c>
      <c r="V97" s="91">
        <v>19.983975999999998</v>
      </c>
      <c r="W97" s="91">
        <v>20.962624000000002</v>
      </c>
      <c r="X97" s="91">
        <v>21.686934999999998</v>
      </c>
      <c r="Y97" s="91">
        <v>22.380941</v>
      </c>
      <c r="Z97" s="91">
        <v>23.103829999999999</v>
      </c>
      <c r="AA97" s="91">
        <v>24.086798000000002</v>
      </c>
      <c r="AB97" s="91">
        <v>25.05735</v>
      </c>
      <c r="AC97" s="91">
        <v>25.998363000000001</v>
      </c>
      <c r="AD97" s="91">
        <v>26.868773000000001</v>
      </c>
      <c r="AE97" s="91">
        <v>27.697334000000001</v>
      </c>
      <c r="AF97" s="91">
        <v>28.733340999999999</v>
      </c>
      <c r="AG97" s="91">
        <v>29.875240000000002</v>
      </c>
      <c r="AH97" s="92">
        <v>5.8529999999999999E-2</v>
      </c>
    </row>
    <row r="98" spans="1:34" ht="15" customHeight="1" x14ac:dyDescent="0.35">
      <c r="A98" s="10" t="s">
        <v>513</v>
      </c>
      <c r="B98" s="90" t="s">
        <v>449</v>
      </c>
      <c r="C98" s="91">
        <v>3.0584310000000001</v>
      </c>
      <c r="D98" s="91">
        <v>4.0877359999999996</v>
      </c>
      <c r="E98" s="91">
        <v>4.067672</v>
      </c>
      <c r="F98" s="91">
        <v>3.6914660000000001</v>
      </c>
      <c r="G98" s="91">
        <v>3.3947889999999998</v>
      </c>
      <c r="H98" s="91">
        <v>3.4083899999999998</v>
      </c>
      <c r="I98" s="91">
        <v>3.527498</v>
      </c>
      <c r="J98" s="91">
        <v>3.739697</v>
      </c>
      <c r="K98" s="91">
        <v>3.9261089999999998</v>
      </c>
      <c r="L98" s="91">
        <v>4.1735300000000004</v>
      </c>
      <c r="M98" s="91">
        <v>4.3676500000000003</v>
      </c>
      <c r="N98" s="91">
        <v>4.5360040000000001</v>
      </c>
      <c r="O98" s="91">
        <v>4.6971499999999997</v>
      </c>
      <c r="P98" s="91">
        <v>4.8899650000000001</v>
      </c>
      <c r="Q98" s="91">
        <v>5.0197260000000004</v>
      </c>
      <c r="R98" s="91">
        <v>5.1177450000000002</v>
      </c>
      <c r="S98" s="91">
        <v>5.2326360000000003</v>
      </c>
      <c r="T98" s="91">
        <v>5.3363680000000002</v>
      </c>
      <c r="U98" s="91">
        <v>5.4326759999999998</v>
      </c>
      <c r="V98" s="91">
        <v>5.5142879999999996</v>
      </c>
      <c r="W98" s="91">
        <v>5.6078900000000003</v>
      </c>
      <c r="X98" s="91">
        <v>5.7370489999999998</v>
      </c>
      <c r="Y98" s="91">
        <v>5.8752420000000001</v>
      </c>
      <c r="Z98" s="91">
        <v>5.9981920000000004</v>
      </c>
      <c r="AA98" s="91">
        <v>6.1691339999999997</v>
      </c>
      <c r="AB98" s="91">
        <v>6.2912670000000004</v>
      </c>
      <c r="AC98" s="91">
        <v>6.4332250000000002</v>
      </c>
      <c r="AD98" s="91">
        <v>6.630484</v>
      </c>
      <c r="AE98" s="91">
        <v>6.7498300000000002</v>
      </c>
      <c r="AF98" s="91">
        <v>6.888884</v>
      </c>
      <c r="AG98" s="91">
        <v>7.1171569999999997</v>
      </c>
      <c r="AH98" s="92">
        <v>2.8554E-2</v>
      </c>
    </row>
    <row r="99" spans="1:34" ht="15" customHeight="1" x14ac:dyDescent="0.35">
      <c r="A99" s="10" t="s">
        <v>514</v>
      </c>
      <c r="B99" s="90" t="s">
        <v>258</v>
      </c>
      <c r="C99" s="91">
        <v>4.0174000000000003</v>
      </c>
      <c r="D99" s="91">
        <v>3.6369050000000001</v>
      </c>
      <c r="E99" s="91">
        <v>3.4306429999999999</v>
      </c>
      <c r="F99" s="91">
        <v>3.3225259999999999</v>
      </c>
      <c r="G99" s="91">
        <v>3.2839369999999999</v>
      </c>
      <c r="H99" s="91">
        <v>3.3048980000000001</v>
      </c>
      <c r="I99" s="91">
        <v>3.3434870000000001</v>
      </c>
      <c r="J99" s="91">
        <v>3.4211800000000001</v>
      </c>
      <c r="K99" s="91">
        <v>3.5239240000000001</v>
      </c>
      <c r="L99" s="91">
        <v>3.6599599999999999</v>
      </c>
      <c r="M99" s="91">
        <v>3.8095210000000002</v>
      </c>
      <c r="N99" s="91">
        <v>3.9694959999999999</v>
      </c>
      <c r="O99" s="91">
        <v>4.1300129999999999</v>
      </c>
      <c r="P99" s="91">
        <v>4.2884950000000002</v>
      </c>
      <c r="Q99" s="91">
        <v>4.4437040000000003</v>
      </c>
      <c r="R99" s="91">
        <v>4.5997649999999997</v>
      </c>
      <c r="S99" s="91">
        <v>4.7565150000000003</v>
      </c>
      <c r="T99" s="91">
        <v>4.9175829999999996</v>
      </c>
      <c r="U99" s="91">
        <v>5.0830500000000001</v>
      </c>
      <c r="V99" s="91">
        <v>5.2483069999999996</v>
      </c>
      <c r="W99" s="91">
        <v>5.4215150000000003</v>
      </c>
      <c r="X99" s="91">
        <v>5.6022369999999997</v>
      </c>
      <c r="Y99" s="91">
        <v>5.7939860000000003</v>
      </c>
      <c r="Z99" s="91">
        <v>5.9997759999999998</v>
      </c>
      <c r="AA99" s="91">
        <v>6.218966</v>
      </c>
      <c r="AB99" s="91">
        <v>6.4488289999999999</v>
      </c>
      <c r="AC99" s="91">
        <v>6.6890320000000001</v>
      </c>
      <c r="AD99" s="91">
        <v>6.9374320000000003</v>
      </c>
      <c r="AE99" s="91">
        <v>7.1975020000000001</v>
      </c>
      <c r="AF99" s="91">
        <v>7.4734619999999996</v>
      </c>
      <c r="AG99" s="91">
        <v>7.7718850000000002</v>
      </c>
      <c r="AH99" s="92">
        <v>2.2239999999999999E-2</v>
      </c>
    </row>
    <row r="100" spans="1:34" ht="15" customHeight="1" x14ac:dyDescent="0.35">
      <c r="A100" s="10" t="s">
        <v>515</v>
      </c>
      <c r="B100" s="90" t="s">
        <v>260</v>
      </c>
      <c r="C100" s="91">
        <v>2.815477</v>
      </c>
      <c r="D100" s="91">
        <v>2.8576999999999999</v>
      </c>
      <c r="E100" s="91">
        <v>2.948766</v>
      </c>
      <c r="F100" s="91">
        <v>2.976388</v>
      </c>
      <c r="G100" s="91">
        <v>3.0269430000000002</v>
      </c>
      <c r="H100" s="91">
        <v>3.079853</v>
      </c>
      <c r="I100" s="91">
        <v>3.144352</v>
      </c>
      <c r="J100" s="91">
        <v>3.2211210000000001</v>
      </c>
      <c r="K100" s="91">
        <v>3.303776</v>
      </c>
      <c r="L100" s="91">
        <v>3.3994840000000002</v>
      </c>
      <c r="M100" s="91">
        <v>3.5156779999999999</v>
      </c>
      <c r="N100" s="91">
        <v>3.61999</v>
      </c>
      <c r="O100" s="91">
        <v>3.7069960000000002</v>
      </c>
      <c r="P100" s="91">
        <v>3.8111790000000001</v>
      </c>
      <c r="Q100" s="91">
        <v>3.9124880000000002</v>
      </c>
      <c r="R100" s="91">
        <v>4.016845</v>
      </c>
      <c r="S100" s="91">
        <v>4.1175959999999998</v>
      </c>
      <c r="T100" s="91">
        <v>4.2210140000000003</v>
      </c>
      <c r="U100" s="91">
        <v>4.3177849999999998</v>
      </c>
      <c r="V100" s="91">
        <v>4.4172770000000003</v>
      </c>
      <c r="W100" s="91">
        <v>4.5314300000000003</v>
      </c>
      <c r="X100" s="91">
        <v>4.640117</v>
      </c>
      <c r="Y100" s="91">
        <v>4.7548139999999997</v>
      </c>
      <c r="Z100" s="91">
        <v>4.8773419999999996</v>
      </c>
      <c r="AA100" s="91">
        <v>4.9927279999999996</v>
      </c>
      <c r="AB100" s="91">
        <v>5.1384359999999996</v>
      </c>
      <c r="AC100" s="91">
        <v>5.2794889999999999</v>
      </c>
      <c r="AD100" s="91">
        <v>5.4373670000000001</v>
      </c>
      <c r="AE100" s="91">
        <v>5.602487</v>
      </c>
      <c r="AF100" s="91">
        <v>5.77569</v>
      </c>
      <c r="AG100" s="91">
        <v>5.9638689999999999</v>
      </c>
      <c r="AH100" s="92">
        <v>2.5335E-2</v>
      </c>
    </row>
    <row r="101" spans="1:34" ht="14.5" customHeight="1" x14ac:dyDescent="0.35">
      <c r="A101" s="10" t="s">
        <v>516</v>
      </c>
      <c r="B101" s="90" t="s">
        <v>453</v>
      </c>
      <c r="C101" s="92" t="s">
        <v>454</v>
      </c>
      <c r="D101" s="92" t="s">
        <v>454</v>
      </c>
      <c r="E101" s="92" t="s">
        <v>454</v>
      </c>
      <c r="F101" s="92" t="s">
        <v>454</v>
      </c>
      <c r="G101" s="92" t="s">
        <v>454</v>
      </c>
      <c r="H101" s="92" t="s">
        <v>454</v>
      </c>
      <c r="I101" s="92" t="s">
        <v>454</v>
      </c>
      <c r="J101" s="92" t="s">
        <v>454</v>
      </c>
      <c r="K101" s="92" t="s">
        <v>454</v>
      </c>
      <c r="L101" s="92" t="s">
        <v>454</v>
      </c>
      <c r="M101" s="92" t="s">
        <v>454</v>
      </c>
      <c r="N101" s="92" t="s">
        <v>454</v>
      </c>
      <c r="O101" s="92" t="s">
        <v>454</v>
      </c>
      <c r="P101" s="92" t="s">
        <v>454</v>
      </c>
      <c r="Q101" s="92" t="s">
        <v>454</v>
      </c>
      <c r="R101" s="92" t="s">
        <v>454</v>
      </c>
      <c r="S101" s="92" t="s">
        <v>454</v>
      </c>
      <c r="T101" s="92" t="s">
        <v>454</v>
      </c>
      <c r="U101" s="92" t="s">
        <v>454</v>
      </c>
      <c r="V101" s="92" t="s">
        <v>454</v>
      </c>
      <c r="W101" s="92" t="s">
        <v>454</v>
      </c>
      <c r="X101" s="92" t="s">
        <v>454</v>
      </c>
      <c r="Y101" s="92" t="s">
        <v>454</v>
      </c>
      <c r="Z101" s="92" t="s">
        <v>454</v>
      </c>
      <c r="AA101" s="92" t="s">
        <v>454</v>
      </c>
      <c r="AB101" s="92" t="s">
        <v>454</v>
      </c>
      <c r="AC101" s="92" t="s">
        <v>454</v>
      </c>
      <c r="AD101" s="92" t="s">
        <v>454</v>
      </c>
      <c r="AE101" s="92" t="s">
        <v>454</v>
      </c>
      <c r="AF101" s="92" t="s">
        <v>454</v>
      </c>
      <c r="AG101" s="92" t="s">
        <v>454</v>
      </c>
      <c r="AH101" s="92" t="s">
        <v>454</v>
      </c>
    </row>
    <row r="102" spans="1:34" ht="14.5" customHeight="1" x14ac:dyDescent="0.35">
      <c r="A102" s="10" t="s">
        <v>517</v>
      </c>
      <c r="B102" s="90" t="s">
        <v>438</v>
      </c>
      <c r="C102" s="91">
        <v>20.703951</v>
      </c>
      <c r="D102" s="91">
        <v>21.184431</v>
      </c>
      <c r="E102" s="91">
        <v>20.922765999999999</v>
      </c>
      <c r="F102" s="91">
        <v>20.490691999999999</v>
      </c>
      <c r="G102" s="91">
        <v>20.390978</v>
      </c>
      <c r="H102" s="91">
        <v>20.561810000000001</v>
      </c>
      <c r="I102" s="91">
        <v>20.928826999999998</v>
      </c>
      <c r="J102" s="91">
        <v>21.389219000000001</v>
      </c>
      <c r="K102" s="91">
        <v>21.904938000000001</v>
      </c>
      <c r="L102" s="91">
        <v>22.493555000000001</v>
      </c>
      <c r="M102" s="91">
        <v>23.126232000000002</v>
      </c>
      <c r="N102" s="91">
        <v>23.898823</v>
      </c>
      <c r="O102" s="91">
        <v>24.533017999999998</v>
      </c>
      <c r="P102" s="91">
        <v>25.095576999999999</v>
      </c>
      <c r="Q102" s="91">
        <v>25.619420999999999</v>
      </c>
      <c r="R102" s="91">
        <v>26.129231999999998</v>
      </c>
      <c r="S102" s="91">
        <v>26.601374</v>
      </c>
      <c r="T102" s="91">
        <v>27.053902000000001</v>
      </c>
      <c r="U102" s="91">
        <v>27.557925999999998</v>
      </c>
      <c r="V102" s="91">
        <v>28.009595999999998</v>
      </c>
      <c r="W102" s="91">
        <v>28.483612000000001</v>
      </c>
      <c r="X102" s="91">
        <v>28.995356000000001</v>
      </c>
      <c r="Y102" s="91">
        <v>29.524231</v>
      </c>
      <c r="Z102" s="91">
        <v>30.040479999999999</v>
      </c>
      <c r="AA102" s="91">
        <v>30.675072</v>
      </c>
      <c r="AB102" s="91">
        <v>31.286566000000001</v>
      </c>
      <c r="AC102" s="91">
        <v>31.906497999999999</v>
      </c>
      <c r="AD102" s="91">
        <v>32.552177</v>
      </c>
      <c r="AE102" s="91">
        <v>33.172356000000001</v>
      </c>
      <c r="AF102" s="91">
        <v>33.776854999999998</v>
      </c>
      <c r="AG102" s="91">
        <v>34.495876000000003</v>
      </c>
      <c r="AH102" s="92">
        <v>1.7163000000000001E-2</v>
      </c>
    </row>
    <row r="105" spans="1:34" ht="15" customHeight="1" x14ac:dyDescent="0.3">
      <c r="B105" s="15" t="s">
        <v>275</v>
      </c>
    </row>
    <row r="106" spans="1:34" ht="15" customHeight="1" x14ac:dyDescent="0.35">
      <c r="A106" s="10" t="s">
        <v>518</v>
      </c>
      <c r="B106" s="90" t="s">
        <v>199</v>
      </c>
      <c r="C106" s="91">
        <v>11.989126000000001</v>
      </c>
      <c r="D106" s="91">
        <v>13.055498</v>
      </c>
      <c r="E106" s="91">
        <v>13.684998</v>
      </c>
      <c r="F106" s="91">
        <v>13.646471999999999</v>
      </c>
      <c r="G106" s="91">
        <v>13.932608999999999</v>
      </c>
      <c r="H106" s="91">
        <v>14.35027</v>
      </c>
      <c r="I106" s="91">
        <v>14.551660999999999</v>
      </c>
      <c r="J106" s="91">
        <v>14.940968</v>
      </c>
      <c r="K106" s="91">
        <v>15.597754</v>
      </c>
      <c r="L106" s="91">
        <v>16.266991000000001</v>
      </c>
      <c r="M106" s="91">
        <v>17.803008999999999</v>
      </c>
      <c r="N106" s="91">
        <v>18.508292999999998</v>
      </c>
      <c r="O106" s="91">
        <v>19.266905000000001</v>
      </c>
      <c r="P106" s="91">
        <v>19.957550000000001</v>
      </c>
      <c r="Q106" s="91">
        <v>20.655187999999999</v>
      </c>
      <c r="R106" s="91">
        <v>21.217950999999999</v>
      </c>
      <c r="S106" s="91">
        <v>21.911341</v>
      </c>
      <c r="T106" s="91">
        <v>22.821793</v>
      </c>
      <c r="U106" s="91">
        <v>23.585032000000002</v>
      </c>
      <c r="V106" s="91">
        <v>24.222187000000002</v>
      </c>
      <c r="W106" s="91">
        <v>24.967777000000002</v>
      </c>
      <c r="X106" s="91">
        <v>25.745121000000001</v>
      </c>
      <c r="Y106" s="91">
        <v>26.527177999999999</v>
      </c>
      <c r="Z106" s="91">
        <v>27.162399000000001</v>
      </c>
      <c r="AA106" s="91">
        <v>28.074911</v>
      </c>
      <c r="AB106" s="91">
        <v>28.923811000000001</v>
      </c>
      <c r="AC106" s="91">
        <v>29.956638000000002</v>
      </c>
      <c r="AD106" s="91">
        <v>31.013227000000001</v>
      </c>
      <c r="AE106" s="91">
        <v>32.086063000000003</v>
      </c>
      <c r="AF106" s="91">
        <v>33.307343000000003</v>
      </c>
      <c r="AG106" s="91">
        <v>34.538722999999997</v>
      </c>
      <c r="AH106" s="92">
        <v>3.5899E-2</v>
      </c>
    </row>
    <row r="107" spans="1:34" ht="15" customHeight="1" x14ac:dyDescent="0.35">
      <c r="A107" s="10" t="s">
        <v>519</v>
      </c>
      <c r="B107" s="90" t="s">
        <v>458</v>
      </c>
      <c r="C107" s="91">
        <v>21.197994000000001</v>
      </c>
      <c r="D107" s="91">
        <v>22.489187000000001</v>
      </c>
      <c r="E107" s="91">
        <v>24.134782999999999</v>
      </c>
      <c r="F107" s="91">
        <v>23.938148000000002</v>
      </c>
      <c r="G107" s="91">
        <v>24.054376999999999</v>
      </c>
      <c r="H107" s="91">
        <v>24.331526</v>
      </c>
      <c r="I107" s="91">
        <v>24.861383</v>
      </c>
      <c r="J107" s="91">
        <v>26.163397</v>
      </c>
      <c r="K107" s="91">
        <v>27.222588999999999</v>
      </c>
      <c r="L107" s="91">
        <v>28.490193999999999</v>
      </c>
      <c r="M107" s="91">
        <v>30.607447000000001</v>
      </c>
      <c r="N107" s="91">
        <v>31.424811999999999</v>
      </c>
      <c r="O107" s="91">
        <v>32.751942</v>
      </c>
      <c r="P107" s="91">
        <v>33.951576000000003</v>
      </c>
      <c r="Q107" s="91">
        <v>35.573013000000003</v>
      </c>
      <c r="R107" s="91">
        <v>36.026156999999998</v>
      </c>
      <c r="S107" s="91">
        <v>37.013168</v>
      </c>
      <c r="T107" s="91">
        <v>38.307907</v>
      </c>
      <c r="U107" s="91">
        <v>39.596972999999998</v>
      </c>
      <c r="V107" s="91">
        <v>40.555588</v>
      </c>
      <c r="W107" s="91">
        <v>41.774628</v>
      </c>
      <c r="X107" s="91">
        <v>43.055011999999998</v>
      </c>
      <c r="Y107" s="91">
        <v>44.035229000000001</v>
      </c>
      <c r="Z107" s="91">
        <v>45.315018000000002</v>
      </c>
      <c r="AA107" s="91">
        <v>46.798065000000001</v>
      </c>
      <c r="AB107" s="91">
        <v>48.472186999999998</v>
      </c>
      <c r="AC107" s="91">
        <v>49.989505999999999</v>
      </c>
      <c r="AD107" s="91">
        <v>51.559319000000002</v>
      </c>
      <c r="AE107" s="91">
        <v>53.219242000000001</v>
      </c>
      <c r="AF107" s="91">
        <v>55.084353999999998</v>
      </c>
      <c r="AG107" s="91">
        <v>57.077778000000002</v>
      </c>
      <c r="AH107" s="92">
        <v>3.3568000000000001E-2</v>
      </c>
    </row>
    <row r="108" spans="1:34" ht="15" customHeight="1" x14ac:dyDescent="0.35">
      <c r="A108" s="10" t="s">
        <v>520</v>
      </c>
      <c r="B108" s="90" t="s">
        <v>460</v>
      </c>
      <c r="C108" s="91">
        <v>18.753328</v>
      </c>
      <c r="D108" s="91">
        <v>19.788212000000001</v>
      </c>
      <c r="E108" s="91">
        <v>20.293282000000001</v>
      </c>
      <c r="F108" s="91">
        <v>20.436584</v>
      </c>
      <c r="G108" s="91">
        <v>20.593464000000001</v>
      </c>
      <c r="H108" s="91">
        <v>20.882581999999999</v>
      </c>
      <c r="I108" s="91">
        <v>21.376519999999999</v>
      </c>
      <c r="J108" s="91">
        <v>22.48011</v>
      </c>
      <c r="K108" s="91">
        <v>23.366942999999999</v>
      </c>
      <c r="L108" s="91">
        <v>24.426805000000002</v>
      </c>
      <c r="M108" s="91">
        <v>26.396180999999999</v>
      </c>
      <c r="N108" s="91">
        <v>27.072281</v>
      </c>
      <c r="O108" s="91">
        <v>28.209209000000001</v>
      </c>
      <c r="P108" s="91">
        <v>29.205608000000002</v>
      </c>
      <c r="Q108" s="91">
        <v>30.561083</v>
      </c>
      <c r="R108" s="91">
        <v>30.930744000000001</v>
      </c>
      <c r="S108" s="91">
        <v>31.754170999999999</v>
      </c>
      <c r="T108" s="91">
        <v>32.846404999999997</v>
      </c>
      <c r="U108" s="91">
        <v>33.927546999999997</v>
      </c>
      <c r="V108" s="91">
        <v>34.733677</v>
      </c>
      <c r="W108" s="91">
        <v>35.761009000000001</v>
      </c>
      <c r="X108" s="91">
        <v>36.830620000000003</v>
      </c>
      <c r="Y108" s="91">
        <v>37.648448999999999</v>
      </c>
      <c r="Z108" s="91">
        <v>38.719551000000003</v>
      </c>
      <c r="AA108" s="91">
        <v>39.962944</v>
      </c>
      <c r="AB108" s="91">
        <v>41.346457999999998</v>
      </c>
      <c r="AC108" s="91">
        <v>42.581744999999998</v>
      </c>
      <c r="AD108" s="91">
        <v>43.907246000000001</v>
      </c>
      <c r="AE108" s="91">
        <v>45.259014000000001</v>
      </c>
      <c r="AF108" s="91">
        <v>46.844619999999999</v>
      </c>
      <c r="AG108" s="91">
        <v>48.515076000000001</v>
      </c>
      <c r="AH108" s="92">
        <v>3.2190999999999997E-2</v>
      </c>
    </row>
    <row r="109" spans="1:34" ht="15" customHeight="1" x14ac:dyDescent="0.35">
      <c r="A109" s="10" t="s">
        <v>521</v>
      </c>
      <c r="B109" s="90" t="s">
        <v>462</v>
      </c>
      <c r="C109" s="91">
        <v>9.5686540000000004</v>
      </c>
      <c r="D109" s="91">
        <v>10.491621</v>
      </c>
      <c r="E109" s="91">
        <v>11.611799</v>
      </c>
      <c r="F109" s="91">
        <v>12.626143000000001</v>
      </c>
      <c r="G109" s="91">
        <v>13.374006</v>
      </c>
      <c r="H109" s="91">
        <v>13.885991000000001</v>
      </c>
      <c r="I109" s="91">
        <v>14.634782</v>
      </c>
      <c r="J109" s="91">
        <v>15.622922000000001</v>
      </c>
      <c r="K109" s="91">
        <v>16.399954000000001</v>
      </c>
      <c r="L109" s="91">
        <v>17.258618999999999</v>
      </c>
      <c r="M109" s="91">
        <v>18.285124</v>
      </c>
      <c r="N109" s="91">
        <v>19.125378000000001</v>
      </c>
      <c r="O109" s="91">
        <v>20.090021</v>
      </c>
      <c r="P109" s="91">
        <v>20.930676999999999</v>
      </c>
      <c r="Q109" s="91">
        <v>21.668398</v>
      </c>
      <c r="R109" s="91">
        <v>22.090868</v>
      </c>
      <c r="S109" s="91">
        <v>22.572368999999998</v>
      </c>
      <c r="T109" s="91">
        <v>23.443169000000001</v>
      </c>
      <c r="U109" s="91">
        <v>24.351158000000002</v>
      </c>
      <c r="V109" s="91">
        <v>24.778327999999998</v>
      </c>
      <c r="W109" s="91">
        <v>26.019874999999999</v>
      </c>
      <c r="X109" s="91">
        <v>26.910350999999999</v>
      </c>
      <c r="Y109" s="91">
        <v>27.768221</v>
      </c>
      <c r="Z109" s="91">
        <v>28.759862999999999</v>
      </c>
      <c r="AA109" s="91">
        <v>29.916378000000002</v>
      </c>
      <c r="AB109" s="91">
        <v>31.164967999999998</v>
      </c>
      <c r="AC109" s="91">
        <v>32.309131999999998</v>
      </c>
      <c r="AD109" s="91">
        <v>33.423969</v>
      </c>
      <c r="AE109" s="91">
        <v>34.476363999999997</v>
      </c>
      <c r="AF109" s="91">
        <v>35.830787999999998</v>
      </c>
      <c r="AG109" s="91">
        <v>37.167850000000001</v>
      </c>
      <c r="AH109" s="92">
        <v>4.6269999999999999E-2</v>
      </c>
    </row>
    <row r="110" spans="1:34" ht="15" customHeight="1" x14ac:dyDescent="0.35">
      <c r="A110" s="10" t="s">
        <v>522</v>
      </c>
      <c r="B110" s="90" t="s">
        <v>464</v>
      </c>
      <c r="C110" s="91">
        <v>18.329231</v>
      </c>
      <c r="D110" s="91">
        <v>18.466090999999999</v>
      </c>
      <c r="E110" s="91">
        <v>19.441296000000001</v>
      </c>
      <c r="F110" s="91">
        <v>20.906368000000001</v>
      </c>
      <c r="G110" s="91">
        <v>21.550484000000001</v>
      </c>
      <c r="H110" s="91">
        <v>22.240687999999999</v>
      </c>
      <c r="I110" s="91">
        <v>22.925701</v>
      </c>
      <c r="J110" s="91">
        <v>24.184678999999999</v>
      </c>
      <c r="K110" s="91">
        <v>25.177447999999998</v>
      </c>
      <c r="L110" s="91">
        <v>26.206683999999999</v>
      </c>
      <c r="M110" s="91">
        <v>27.881654999999999</v>
      </c>
      <c r="N110" s="91">
        <v>28.911507</v>
      </c>
      <c r="O110" s="91">
        <v>30.105221</v>
      </c>
      <c r="P110" s="91">
        <v>31.156676999999998</v>
      </c>
      <c r="Q110" s="91">
        <v>32.130553999999997</v>
      </c>
      <c r="R110" s="91">
        <v>32.564861000000001</v>
      </c>
      <c r="S110" s="91">
        <v>33.237152000000002</v>
      </c>
      <c r="T110" s="91">
        <v>34.297997000000002</v>
      </c>
      <c r="U110" s="91">
        <v>35.361176</v>
      </c>
      <c r="V110" s="91">
        <v>35.931491999999999</v>
      </c>
      <c r="W110" s="91">
        <v>37.292427000000004</v>
      </c>
      <c r="X110" s="91">
        <v>38.340877999999996</v>
      </c>
      <c r="Y110" s="91">
        <v>39.357944000000003</v>
      </c>
      <c r="Z110" s="91">
        <v>40.492893000000002</v>
      </c>
      <c r="AA110" s="91">
        <v>41.785235999999998</v>
      </c>
      <c r="AB110" s="91">
        <v>43.214019999999998</v>
      </c>
      <c r="AC110" s="91">
        <v>44.615161999999998</v>
      </c>
      <c r="AD110" s="91">
        <v>46.015656</v>
      </c>
      <c r="AE110" s="91">
        <v>47.406441000000001</v>
      </c>
      <c r="AF110" s="91">
        <v>49.013824</v>
      </c>
      <c r="AG110" s="91">
        <v>50.694831999999998</v>
      </c>
      <c r="AH110" s="92">
        <v>3.4492000000000002E-2</v>
      </c>
    </row>
    <row r="111" spans="1:34" ht="15" customHeight="1" x14ac:dyDescent="0.35">
      <c r="A111" s="10" t="s">
        <v>523</v>
      </c>
      <c r="B111" s="90" t="s">
        <v>225</v>
      </c>
      <c r="C111" s="91">
        <v>9.2080660000000005</v>
      </c>
      <c r="D111" s="91">
        <v>7.0633520000000001</v>
      </c>
      <c r="E111" s="91">
        <v>7.302988</v>
      </c>
      <c r="F111" s="91">
        <v>8.4810619999999997</v>
      </c>
      <c r="G111" s="91">
        <v>9.8490350000000007</v>
      </c>
      <c r="H111" s="91">
        <v>10.089943</v>
      </c>
      <c r="I111" s="91">
        <v>10.639123</v>
      </c>
      <c r="J111" s="91">
        <v>11.495901</v>
      </c>
      <c r="K111" s="91">
        <v>11.956232999999999</v>
      </c>
      <c r="L111" s="91">
        <v>13.219588</v>
      </c>
      <c r="M111" s="91">
        <v>14.070411999999999</v>
      </c>
      <c r="N111" s="91">
        <v>14.140808</v>
      </c>
      <c r="O111" s="91">
        <v>14.921721</v>
      </c>
      <c r="P111" s="91">
        <v>15.509969</v>
      </c>
      <c r="Q111" s="91">
        <v>16.500456</v>
      </c>
      <c r="R111" s="91">
        <v>16.410965000000001</v>
      </c>
      <c r="S111" s="91">
        <v>16.978366999999999</v>
      </c>
      <c r="T111" s="91">
        <v>17.589258000000001</v>
      </c>
      <c r="U111" s="91">
        <v>18.293513999999998</v>
      </c>
      <c r="V111" s="91">
        <v>18.921209000000001</v>
      </c>
      <c r="W111" s="91">
        <v>19.635922999999998</v>
      </c>
      <c r="X111" s="91">
        <v>20.176897</v>
      </c>
      <c r="Y111" s="91">
        <v>21.054981000000002</v>
      </c>
      <c r="Z111" s="91">
        <v>22.139012999999998</v>
      </c>
      <c r="AA111" s="91">
        <v>23.220078999999998</v>
      </c>
      <c r="AB111" s="91">
        <v>23.7334</v>
      </c>
      <c r="AC111" s="91">
        <v>25.473278000000001</v>
      </c>
      <c r="AD111" s="91">
        <v>26.305942999999999</v>
      </c>
      <c r="AE111" s="91">
        <v>27.115713</v>
      </c>
      <c r="AF111" s="91">
        <v>28.203956999999999</v>
      </c>
      <c r="AG111" s="91">
        <v>29.465541999999999</v>
      </c>
      <c r="AH111" s="92">
        <v>3.9532999999999999E-2</v>
      </c>
    </row>
    <row r="112" spans="1:34" ht="15" customHeight="1" x14ac:dyDescent="0.35">
      <c r="A112" s="10" t="s">
        <v>524</v>
      </c>
      <c r="B112" s="110" t="s">
        <v>467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35">
      <c r="A113" s="10" t="s">
        <v>525</v>
      </c>
      <c r="B113" s="90" t="s">
        <v>438</v>
      </c>
      <c r="C113" s="91">
        <v>34.881683000000002</v>
      </c>
      <c r="D113" s="91">
        <v>36.816513</v>
      </c>
      <c r="E113" s="91">
        <v>36.169002999999996</v>
      </c>
      <c r="F113" s="91">
        <v>35.738602</v>
      </c>
      <c r="G113" s="91">
        <v>35.579833999999998</v>
      </c>
      <c r="H113" s="91">
        <v>36.129081999999997</v>
      </c>
      <c r="I113" s="91">
        <v>36.963622999999998</v>
      </c>
      <c r="J113" s="91">
        <v>37.989131999999998</v>
      </c>
      <c r="K113" s="91">
        <v>39.081032</v>
      </c>
      <c r="L113" s="91">
        <v>40.300075999999997</v>
      </c>
      <c r="M113" s="91">
        <v>41.404995</v>
      </c>
      <c r="N113" s="91">
        <v>42.946102000000003</v>
      </c>
      <c r="O113" s="91">
        <v>44.248558000000003</v>
      </c>
      <c r="P113" s="91">
        <v>45.525314000000002</v>
      </c>
      <c r="Q113" s="91">
        <v>46.634273999999998</v>
      </c>
      <c r="R113" s="91">
        <v>47.531353000000003</v>
      </c>
      <c r="S113" s="91">
        <v>48.472499999999997</v>
      </c>
      <c r="T113" s="91">
        <v>49.432986999999997</v>
      </c>
      <c r="U113" s="91">
        <v>50.387675999999999</v>
      </c>
      <c r="V113" s="91">
        <v>51.286388000000002</v>
      </c>
      <c r="W113" s="91">
        <v>52.214260000000003</v>
      </c>
      <c r="X113" s="91">
        <v>53.183109000000002</v>
      </c>
      <c r="Y113" s="91">
        <v>54.169322999999999</v>
      </c>
      <c r="Z113" s="91">
        <v>55.113655000000001</v>
      </c>
      <c r="AA113" s="91">
        <v>56.153427000000001</v>
      </c>
      <c r="AB113" s="91">
        <v>57.276477999999997</v>
      </c>
      <c r="AC113" s="91">
        <v>58.393307</v>
      </c>
      <c r="AD113" s="91">
        <v>59.578139999999998</v>
      </c>
      <c r="AE113" s="91">
        <v>60.672660999999998</v>
      </c>
      <c r="AF113" s="91">
        <v>61.720840000000003</v>
      </c>
      <c r="AG113" s="91">
        <v>62.874915999999999</v>
      </c>
      <c r="AH113" s="92">
        <v>1.9834000000000001E-2</v>
      </c>
    </row>
    <row r="115" spans="1:34" ht="15" customHeight="1" x14ac:dyDescent="0.3">
      <c r="B115" s="15" t="s">
        <v>469</v>
      </c>
    </row>
    <row r="116" spans="1:34" ht="15" customHeight="1" x14ac:dyDescent="0.35">
      <c r="A116" s="10" t="s">
        <v>526</v>
      </c>
      <c r="B116" s="90" t="s">
        <v>223</v>
      </c>
      <c r="C116" s="91">
        <v>17.708587999999999</v>
      </c>
      <c r="D116" s="91">
        <v>17.922906999999999</v>
      </c>
      <c r="E116" s="91">
        <v>18.167338999999998</v>
      </c>
      <c r="F116" s="91">
        <v>18.391798000000001</v>
      </c>
      <c r="G116" s="91">
        <v>18.371428000000002</v>
      </c>
      <c r="H116" s="91">
        <v>18.194514999999999</v>
      </c>
      <c r="I116" s="91">
        <v>18.012846</v>
      </c>
      <c r="J116" s="91">
        <v>19.005011</v>
      </c>
      <c r="K116" s="91">
        <v>19.743411999999999</v>
      </c>
      <c r="L116" s="91">
        <v>20.599807999999999</v>
      </c>
      <c r="M116" s="91">
        <v>21.649260999999999</v>
      </c>
      <c r="N116" s="91">
        <v>22.243275000000001</v>
      </c>
      <c r="O116" s="91">
        <v>23.181121999999998</v>
      </c>
      <c r="P116" s="91">
        <v>24.023527000000001</v>
      </c>
      <c r="Q116" s="91">
        <v>24.834676999999999</v>
      </c>
      <c r="R116" s="91">
        <v>25.286221999999999</v>
      </c>
      <c r="S116" s="91">
        <v>25.852322000000001</v>
      </c>
      <c r="T116" s="91">
        <v>26.715047999999999</v>
      </c>
      <c r="U116" s="91">
        <v>27.479749999999999</v>
      </c>
      <c r="V116" s="91">
        <v>27.963885999999999</v>
      </c>
      <c r="W116" s="91">
        <v>29.288336000000001</v>
      </c>
      <c r="X116" s="91">
        <v>30.202635000000001</v>
      </c>
      <c r="Y116" s="91">
        <v>31.045172000000001</v>
      </c>
      <c r="Z116" s="91">
        <v>32.017268999999999</v>
      </c>
      <c r="AA116" s="91">
        <v>33.168652000000002</v>
      </c>
      <c r="AB116" s="91">
        <v>34.449997000000003</v>
      </c>
      <c r="AC116" s="91">
        <v>35.675570999999998</v>
      </c>
      <c r="AD116" s="91">
        <v>36.849620999999999</v>
      </c>
      <c r="AE116" s="91">
        <v>38.027099999999997</v>
      </c>
      <c r="AF116" s="91">
        <v>39.507576</v>
      </c>
      <c r="AG116" s="91">
        <v>40.923405000000002</v>
      </c>
      <c r="AH116" s="92">
        <v>2.8315E-2</v>
      </c>
    </row>
    <row r="117" spans="1:34" ht="15" customHeight="1" x14ac:dyDescent="0.35">
      <c r="A117" s="10" t="s">
        <v>527</v>
      </c>
      <c r="B117" s="90" t="s">
        <v>225</v>
      </c>
      <c r="C117" s="91">
        <v>8.2907299999999999</v>
      </c>
      <c r="D117" s="91">
        <v>8.9470679999999998</v>
      </c>
      <c r="E117" s="91">
        <v>9.9366479999999999</v>
      </c>
      <c r="F117" s="91">
        <v>11.076062</v>
      </c>
      <c r="G117" s="91">
        <v>11.979737999999999</v>
      </c>
      <c r="H117" s="91">
        <v>12.592653</v>
      </c>
      <c r="I117" s="91">
        <v>13.356881</v>
      </c>
      <c r="J117" s="91">
        <v>14.202007999999999</v>
      </c>
      <c r="K117" s="91">
        <v>14.762340999999999</v>
      </c>
      <c r="L117" s="91">
        <v>15.476789999999999</v>
      </c>
      <c r="M117" s="91">
        <v>16.343202999999999</v>
      </c>
      <c r="N117" s="91">
        <v>16.973457</v>
      </c>
      <c r="O117" s="91">
        <v>17.722759</v>
      </c>
      <c r="P117" s="91">
        <v>18.476268999999998</v>
      </c>
      <c r="Q117" s="91">
        <v>19.074306</v>
      </c>
      <c r="R117" s="91">
        <v>19.433674</v>
      </c>
      <c r="S117" s="91">
        <v>19.821852</v>
      </c>
      <c r="T117" s="91">
        <v>20.536128999999999</v>
      </c>
      <c r="U117" s="91">
        <v>21.275314000000002</v>
      </c>
      <c r="V117" s="91">
        <v>21.824587000000001</v>
      </c>
      <c r="W117" s="91">
        <v>22.77355</v>
      </c>
      <c r="X117" s="91">
        <v>23.359221000000002</v>
      </c>
      <c r="Y117" s="91">
        <v>23.897337</v>
      </c>
      <c r="Z117" s="91">
        <v>24.436132000000001</v>
      </c>
      <c r="AA117" s="91">
        <v>25.133085000000001</v>
      </c>
      <c r="AB117" s="91">
        <v>25.602730000000001</v>
      </c>
      <c r="AC117" s="91">
        <v>26.62406</v>
      </c>
      <c r="AD117" s="91">
        <v>27.609345999999999</v>
      </c>
      <c r="AE117" s="91">
        <v>28.527224</v>
      </c>
      <c r="AF117" s="91">
        <v>29.689737000000001</v>
      </c>
      <c r="AG117" s="91">
        <v>30.943238999999998</v>
      </c>
      <c r="AH117" s="92">
        <v>4.4878000000000001E-2</v>
      </c>
    </row>
    <row r="118" spans="1:34" ht="15" customHeight="1" x14ac:dyDescent="0.35">
      <c r="A118" s="10" t="s">
        <v>528</v>
      </c>
      <c r="B118" s="90" t="s">
        <v>205</v>
      </c>
      <c r="C118" s="91">
        <v>2.4475359999999999</v>
      </c>
      <c r="D118" s="91">
        <v>3.575078</v>
      </c>
      <c r="E118" s="91">
        <v>3.509563</v>
      </c>
      <c r="F118" s="91">
        <v>3.1234579999999998</v>
      </c>
      <c r="G118" s="91">
        <v>2.8282539999999998</v>
      </c>
      <c r="H118" s="91">
        <v>2.8515229999999998</v>
      </c>
      <c r="I118" s="91">
        <v>2.9517630000000001</v>
      </c>
      <c r="J118" s="91">
        <v>3.121902</v>
      </c>
      <c r="K118" s="91">
        <v>3.2792289999999999</v>
      </c>
      <c r="L118" s="91">
        <v>3.4971390000000002</v>
      </c>
      <c r="M118" s="91">
        <v>3.6785019999999999</v>
      </c>
      <c r="N118" s="91">
        <v>3.832201</v>
      </c>
      <c r="O118" s="91">
        <v>3.9674640000000001</v>
      </c>
      <c r="P118" s="91">
        <v>4.1222770000000004</v>
      </c>
      <c r="Q118" s="91">
        <v>4.2217479999999998</v>
      </c>
      <c r="R118" s="91">
        <v>4.2990930000000001</v>
      </c>
      <c r="S118" s="91">
        <v>4.397367</v>
      </c>
      <c r="T118" s="91">
        <v>4.4639600000000002</v>
      </c>
      <c r="U118" s="91">
        <v>4.5292820000000003</v>
      </c>
      <c r="V118" s="91">
        <v>4.5863860000000001</v>
      </c>
      <c r="W118" s="91">
        <v>4.665565</v>
      </c>
      <c r="X118" s="91">
        <v>4.7735110000000001</v>
      </c>
      <c r="Y118" s="91">
        <v>4.8861920000000003</v>
      </c>
      <c r="Z118" s="91">
        <v>4.9767700000000001</v>
      </c>
      <c r="AA118" s="91">
        <v>5.1314330000000004</v>
      </c>
      <c r="AB118" s="91">
        <v>5.2176989999999996</v>
      </c>
      <c r="AC118" s="91">
        <v>5.3252980000000001</v>
      </c>
      <c r="AD118" s="91">
        <v>5.473681</v>
      </c>
      <c r="AE118" s="91">
        <v>5.5430219999999997</v>
      </c>
      <c r="AF118" s="91">
        <v>5.6181130000000001</v>
      </c>
      <c r="AG118" s="91">
        <v>5.8064549999999997</v>
      </c>
      <c r="AH118" s="92">
        <v>2.9215000000000001E-2</v>
      </c>
    </row>
    <row r="119" spans="1:34" ht="15" customHeight="1" x14ac:dyDescent="0.35">
      <c r="A119" s="10" t="s">
        <v>529</v>
      </c>
      <c r="B119" s="90" t="s">
        <v>339</v>
      </c>
      <c r="C119" s="91">
        <v>1.9139900000000001</v>
      </c>
      <c r="D119" s="91">
        <v>2.0138539999999998</v>
      </c>
      <c r="E119" s="91">
        <v>2.0420479999999999</v>
      </c>
      <c r="F119" s="91">
        <v>1.991269</v>
      </c>
      <c r="G119" s="91">
        <v>1.9896430000000001</v>
      </c>
      <c r="H119" s="91">
        <v>1.9458800000000001</v>
      </c>
      <c r="I119" s="91">
        <v>1.974057</v>
      </c>
      <c r="J119" s="91">
        <v>2.0108700000000002</v>
      </c>
      <c r="K119" s="91">
        <v>2.0233449999999999</v>
      </c>
      <c r="L119" s="91">
        <v>2.0785710000000002</v>
      </c>
      <c r="M119" s="91">
        <v>2.1369340000000001</v>
      </c>
      <c r="N119" s="91">
        <v>2.2068490000000001</v>
      </c>
      <c r="O119" s="91">
        <v>2.2387060000000001</v>
      </c>
      <c r="P119" s="91">
        <v>2.280745</v>
      </c>
      <c r="Q119" s="91">
        <v>2.3335940000000002</v>
      </c>
      <c r="R119" s="91">
        <v>2.3716379999999999</v>
      </c>
      <c r="S119" s="91">
        <v>2.4149980000000002</v>
      </c>
      <c r="T119" s="91">
        <v>2.4696400000000001</v>
      </c>
      <c r="U119" s="91">
        <v>2.547005</v>
      </c>
      <c r="V119" s="91">
        <v>2.5993539999999999</v>
      </c>
      <c r="W119" s="91">
        <v>2.656965</v>
      </c>
      <c r="X119" s="91">
        <v>2.716018</v>
      </c>
      <c r="Y119" s="91">
        <v>2.7708159999999999</v>
      </c>
      <c r="Z119" s="91">
        <v>2.8345940000000001</v>
      </c>
      <c r="AA119" s="91">
        <v>2.9008579999999999</v>
      </c>
      <c r="AB119" s="91">
        <v>2.9650919999999998</v>
      </c>
      <c r="AC119" s="91">
        <v>3.0393720000000002</v>
      </c>
      <c r="AD119" s="91">
        <v>3.1162450000000002</v>
      </c>
      <c r="AE119" s="91">
        <v>3.1798959999999998</v>
      </c>
      <c r="AF119" s="91">
        <v>3.263045</v>
      </c>
      <c r="AG119" s="91">
        <v>3.3525969999999998</v>
      </c>
      <c r="AH119" s="92">
        <v>1.8859999999999998E-2</v>
      </c>
    </row>
    <row r="120" spans="1:34" ht="15" customHeight="1" x14ac:dyDescent="0.35">
      <c r="A120" s="10" t="s">
        <v>530</v>
      </c>
      <c r="B120" s="90" t="s">
        <v>475</v>
      </c>
      <c r="C120" s="91">
        <v>0.68612300000000004</v>
      </c>
      <c r="D120" s="91">
        <v>0.69437800000000005</v>
      </c>
      <c r="E120" s="91">
        <v>0.70342800000000005</v>
      </c>
      <c r="F120" s="91">
        <v>0.714812</v>
      </c>
      <c r="G120" s="91">
        <v>0.72804400000000002</v>
      </c>
      <c r="H120" s="91">
        <v>0.74597000000000002</v>
      </c>
      <c r="I120" s="91">
        <v>0.766096</v>
      </c>
      <c r="J120" s="91">
        <v>0.79033699999999996</v>
      </c>
      <c r="K120" s="91">
        <v>0.81512700000000005</v>
      </c>
      <c r="L120" s="91">
        <v>0.84268600000000005</v>
      </c>
      <c r="M120" s="91">
        <v>0.87102999999999997</v>
      </c>
      <c r="N120" s="91">
        <v>0.89856100000000005</v>
      </c>
      <c r="O120" s="91">
        <v>0.92714399999999997</v>
      </c>
      <c r="P120" s="91">
        <v>0.955681</v>
      </c>
      <c r="Q120" s="91">
        <v>0.98225799999999996</v>
      </c>
      <c r="R120" s="91">
        <v>1.0098510000000001</v>
      </c>
      <c r="S120" s="91">
        <v>1.0373399999999999</v>
      </c>
      <c r="T120" s="91">
        <v>1.063205</v>
      </c>
      <c r="U120" s="91">
        <v>1.090883</v>
      </c>
      <c r="V120" s="91">
        <v>1.1183609999999999</v>
      </c>
      <c r="W120" s="91">
        <v>1.147076</v>
      </c>
      <c r="X120" s="91">
        <v>1.176641</v>
      </c>
      <c r="Y120" s="91">
        <v>1.207389</v>
      </c>
      <c r="Z120" s="91">
        <v>1.2397359999999999</v>
      </c>
      <c r="AA120" s="91">
        <v>1.2740549999999999</v>
      </c>
      <c r="AB120" s="91">
        <v>1.3096019999999999</v>
      </c>
      <c r="AC120" s="91">
        <v>1.3478520000000001</v>
      </c>
      <c r="AD120" s="91">
        <v>1.3876710000000001</v>
      </c>
      <c r="AE120" s="91">
        <v>1.4289780000000001</v>
      </c>
      <c r="AF120" s="91">
        <v>1.4725079999999999</v>
      </c>
      <c r="AG120" s="91">
        <v>1.518192</v>
      </c>
      <c r="AH120" s="92">
        <v>2.6828000000000001E-2</v>
      </c>
    </row>
    <row r="122" spans="1:34" ht="15" customHeight="1" x14ac:dyDescent="0.3">
      <c r="B122" s="15" t="s">
        <v>476</v>
      </c>
    </row>
    <row r="123" spans="1:34" ht="15" customHeight="1" x14ac:dyDescent="0.35">
      <c r="A123" s="10" t="s">
        <v>531</v>
      </c>
      <c r="B123" s="90" t="s">
        <v>199</v>
      </c>
      <c r="C123" s="91">
        <v>14.345898999999999</v>
      </c>
      <c r="D123" s="91">
        <v>14.868917</v>
      </c>
      <c r="E123" s="91">
        <v>15.581808000000001</v>
      </c>
      <c r="F123" s="91">
        <v>14.977739</v>
      </c>
      <c r="G123" s="91">
        <v>15.250596</v>
      </c>
      <c r="H123" s="91">
        <v>15.657450000000001</v>
      </c>
      <c r="I123" s="91">
        <v>15.905913999999999</v>
      </c>
      <c r="J123" s="91">
        <v>16.296264999999998</v>
      </c>
      <c r="K123" s="91">
        <v>16.947468000000001</v>
      </c>
      <c r="L123" s="91">
        <v>17.662814999999998</v>
      </c>
      <c r="M123" s="91">
        <v>18.888542000000001</v>
      </c>
      <c r="N123" s="91">
        <v>19.729445999999999</v>
      </c>
      <c r="O123" s="91">
        <v>20.542546999999999</v>
      </c>
      <c r="P123" s="91">
        <v>21.330027000000001</v>
      </c>
      <c r="Q123" s="91">
        <v>22.112363999999999</v>
      </c>
      <c r="R123" s="91">
        <v>22.760538</v>
      </c>
      <c r="S123" s="91">
        <v>23.506302000000002</v>
      </c>
      <c r="T123" s="91">
        <v>24.473317999999999</v>
      </c>
      <c r="U123" s="91">
        <v>25.348746999999999</v>
      </c>
      <c r="V123" s="91">
        <v>26.096779000000002</v>
      </c>
      <c r="W123" s="91">
        <v>26.927315</v>
      </c>
      <c r="X123" s="91">
        <v>27.789152000000001</v>
      </c>
      <c r="Y123" s="91">
        <v>28.663212000000001</v>
      </c>
      <c r="Z123" s="91">
        <v>29.393692000000001</v>
      </c>
      <c r="AA123" s="91">
        <v>30.362504999999999</v>
      </c>
      <c r="AB123" s="91">
        <v>31.294746</v>
      </c>
      <c r="AC123" s="91">
        <v>32.40728</v>
      </c>
      <c r="AD123" s="91">
        <v>33.572581999999997</v>
      </c>
      <c r="AE123" s="91">
        <v>34.763378000000003</v>
      </c>
      <c r="AF123" s="91">
        <v>36.104675</v>
      </c>
      <c r="AG123" s="91">
        <v>37.476303000000001</v>
      </c>
      <c r="AH123" s="92">
        <v>3.2525999999999999E-2</v>
      </c>
    </row>
    <row r="124" spans="1:34" ht="15" customHeight="1" x14ac:dyDescent="0.35">
      <c r="A124" s="10" t="s">
        <v>532</v>
      </c>
      <c r="B124" s="90" t="s">
        <v>458</v>
      </c>
      <c r="C124" s="91">
        <v>21.197994000000001</v>
      </c>
      <c r="D124" s="91">
        <v>22.489187000000001</v>
      </c>
      <c r="E124" s="91">
        <v>24.134782999999999</v>
      </c>
      <c r="F124" s="91">
        <v>23.938148000000002</v>
      </c>
      <c r="G124" s="91">
        <v>24.054376999999999</v>
      </c>
      <c r="H124" s="91">
        <v>24.331526</v>
      </c>
      <c r="I124" s="91">
        <v>24.861383</v>
      </c>
      <c r="J124" s="91">
        <v>26.163397</v>
      </c>
      <c r="K124" s="91">
        <v>27.222588999999999</v>
      </c>
      <c r="L124" s="91">
        <v>28.490193999999999</v>
      </c>
      <c r="M124" s="91">
        <v>30.607447000000001</v>
      </c>
      <c r="N124" s="91">
        <v>31.424811999999999</v>
      </c>
      <c r="O124" s="91">
        <v>32.751942</v>
      </c>
      <c r="P124" s="91">
        <v>33.951576000000003</v>
      </c>
      <c r="Q124" s="91">
        <v>35.573013000000003</v>
      </c>
      <c r="R124" s="91">
        <v>36.026156999999998</v>
      </c>
      <c r="S124" s="91">
        <v>37.013168</v>
      </c>
      <c r="T124" s="91">
        <v>38.307907</v>
      </c>
      <c r="U124" s="91">
        <v>39.596972999999998</v>
      </c>
      <c r="V124" s="91">
        <v>40.555588</v>
      </c>
      <c r="W124" s="91">
        <v>41.774628</v>
      </c>
      <c r="X124" s="91">
        <v>43.055011999999998</v>
      </c>
      <c r="Y124" s="91">
        <v>44.035229000000001</v>
      </c>
      <c r="Z124" s="91">
        <v>45.315018000000002</v>
      </c>
      <c r="AA124" s="91">
        <v>46.798065000000001</v>
      </c>
      <c r="AB124" s="91">
        <v>48.472186999999998</v>
      </c>
      <c r="AC124" s="91">
        <v>49.989505999999999</v>
      </c>
      <c r="AD124" s="91">
        <v>51.559319000000002</v>
      </c>
      <c r="AE124" s="91">
        <v>53.219242000000001</v>
      </c>
      <c r="AF124" s="91">
        <v>55.084353999999998</v>
      </c>
      <c r="AG124" s="91">
        <v>57.077778000000002</v>
      </c>
      <c r="AH124" s="92">
        <v>3.3568000000000001E-2</v>
      </c>
    </row>
    <row r="125" spans="1:34" ht="15" customHeight="1" x14ac:dyDescent="0.35">
      <c r="A125" s="10" t="s">
        <v>533</v>
      </c>
      <c r="B125" s="90" t="s">
        <v>460</v>
      </c>
      <c r="C125" s="91">
        <v>18.741726</v>
      </c>
      <c r="D125" s="91">
        <v>19.780123</v>
      </c>
      <c r="E125" s="91">
        <v>20.288264999999999</v>
      </c>
      <c r="F125" s="91">
        <v>20.435262999999999</v>
      </c>
      <c r="G125" s="91">
        <v>20.595998999999999</v>
      </c>
      <c r="H125" s="91">
        <v>20.889111</v>
      </c>
      <c r="I125" s="91">
        <v>21.387266</v>
      </c>
      <c r="J125" s="91">
        <v>22.491313999999999</v>
      </c>
      <c r="K125" s="91">
        <v>23.378699999999998</v>
      </c>
      <c r="L125" s="91">
        <v>24.439133000000002</v>
      </c>
      <c r="M125" s="91">
        <v>26.404921000000002</v>
      </c>
      <c r="N125" s="91">
        <v>27.081378999999998</v>
      </c>
      <c r="O125" s="91">
        <v>28.217976</v>
      </c>
      <c r="P125" s="91">
        <v>29.214804000000001</v>
      </c>
      <c r="Q125" s="91">
        <v>30.570681</v>
      </c>
      <c r="R125" s="91">
        <v>30.940794</v>
      </c>
      <c r="S125" s="91">
        <v>31.764669000000001</v>
      </c>
      <c r="T125" s="91">
        <v>32.857315</v>
      </c>
      <c r="U125" s="91">
        <v>33.938889000000003</v>
      </c>
      <c r="V125" s="91">
        <v>34.745373000000001</v>
      </c>
      <c r="W125" s="91">
        <v>35.773273000000003</v>
      </c>
      <c r="X125" s="91">
        <v>36.843342</v>
      </c>
      <c r="Y125" s="91">
        <v>37.661583</v>
      </c>
      <c r="Z125" s="91">
        <v>38.733325999999998</v>
      </c>
      <c r="AA125" s="91">
        <v>39.977245000000003</v>
      </c>
      <c r="AB125" s="91">
        <v>41.361350999999999</v>
      </c>
      <c r="AC125" s="91">
        <v>42.597290000000001</v>
      </c>
      <c r="AD125" s="91">
        <v>43.923450000000003</v>
      </c>
      <c r="AE125" s="91">
        <v>45.275948</v>
      </c>
      <c r="AF125" s="91">
        <v>46.862236000000003</v>
      </c>
      <c r="AG125" s="91">
        <v>48.533465999999997</v>
      </c>
      <c r="AH125" s="92">
        <v>3.2224999999999997E-2</v>
      </c>
    </row>
    <row r="126" spans="1:34" ht="15" customHeight="1" x14ac:dyDescent="0.35">
      <c r="A126" s="10" t="s">
        <v>534</v>
      </c>
      <c r="B126" s="90" t="s">
        <v>462</v>
      </c>
      <c r="C126" s="91">
        <v>9.5686540000000004</v>
      </c>
      <c r="D126" s="91">
        <v>10.491621</v>
      </c>
      <c r="E126" s="91">
        <v>11.611799</v>
      </c>
      <c r="F126" s="91">
        <v>12.626143000000001</v>
      </c>
      <c r="G126" s="91">
        <v>13.374006</v>
      </c>
      <c r="H126" s="91">
        <v>13.885991000000001</v>
      </c>
      <c r="I126" s="91">
        <v>14.634782</v>
      </c>
      <c r="J126" s="91">
        <v>15.622922000000001</v>
      </c>
      <c r="K126" s="91">
        <v>16.399954000000001</v>
      </c>
      <c r="L126" s="91">
        <v>17.258618999999999</v>
      </c>
      <c r="M126" s="91">
        <v>18.285124</v>
      </c>
      <c r="N126" s="91">
        <v>19.125378000000001</v>
      </c>
      <c r="O126" s="91">
        <v>20.090021</v>
      </c>
      <c r="P126" s="91">
        <v>20.930676999999999</v>
      </c>
      <c r="Q126" s="91">
        <v>21.668398</v>
      </c>
      <c r="R126" s="91">
        <v>22.090868</v>
      </c>
      <c r="S126" s="91">
        <v>22.572368999999998</v>
      </c>
      <c r="T126" s="91">
        <v>23.443169000000001</v>
      </c>
      <c r="U126" s="91">
        <v>24.351158000000002</v>
      </c>
      <c r="V126" s="91">
        <v>24.778327999999998</v>
      </c>
      <c r="W126" s="91">
        <v>26.019874999999999</v>
      </c>
      <c r="X126" s="91">
        <v>26.910350999999999</v>
      </c>
      <c r="Y126" s="91">
        <v>27.768221</v>
      </c>
      <c r="Z126" s="91">
        <v>28.759862999999999</v>
      </c>
      <c r="AA126" s="91">
        <v>29.916378000000002</v>
      </c>
      <c r="AB126" s="91">
        <v>31.164967999999998</v>
      </c>
      <c r="AC126" s="91">
        <v>32.309131999999998</v>
      </c>
      <c r="AD126" s="91">
        <v>33.423969</v>
      </c>
      <c r="AE126" s="91">
        <v>34.476363999999997</v>
      </c>
      <c r="AF126" s="91">
        <v>35.830787999999998</v>
      </c>
      <c r="AG126" s="91">
        <v>37.167850000000001</v>
      </c>
      <c r="AH126" s="92">
        <v>4.6269999999999999E-2</v>
      </c>
    </row>
    <row r="127" spans="1:34" ht="15" customHeight="1" x14ac:dyDescent="0.35">
      <c r="A127" s="10" t="s">
        <v>535</v>
      </c>
      <c r="B127" s="90" t="s">
        <v>223</v>
      </c>
      <c r="C127" s="91">
        <v>18.18478</v>
      </c>
      <c r="D127" s="91">
        <v>18.341930000000001</v>
      </c>
      <c r="E127" s="91">
        <v>19.106498999999999</v>
      </c>
      <c r="F127" s="91">
        <v>20.399415999999999</v>
      </c>
      <c r="G127" s="91">
        <v>20.971402999999999</v>
      </c>
      <c r="H127" s="91">
        <v>21.373846</v>
      </c>
      <c r="I127" s="91">
        <v>22.053508999999998</v>
      </c>
      <c r="J127" s="91">
        <v>23.156879</v>
      </c>
      <c r="K127" s="91">
        <v>24.069171999999998</v>
      </c>
      <c r="L127" s="91">
        <v>25.090091999999999</v>
      </c>
      <c r="M127" s="91">
        <v>26.559946</v>
      </c>
      <c r="N127" s="91">
        <v>27.485112999999998</v>
      </c>
      <c r="O127" s="91">
        <v>28.598687999999999</v>
      </c>
      <c r="P127" s="91">
        <v>29.568297999999999</v>
      </c>
      <c r="Q127" s="91">
        <v>30.486623999999999</v>
      </c>
      <c r="R127" s="91">
        <v>30.990047000000001</v>
      </c>
      <c r="S127" s="91">
        <v>31.565892999999999</v>
      </c>
      <c r="T127" s="91">
        <v>32.532680999999997</v>
      </c>
      <c r="U127" s="91">
        <v>33.545501999999999</v>
      </c>
      <c r="V127" s="91">
        <v>34.05471</v>
      </c>
      <c r="W127" s="91">
        <v>35.389442000000003</v>
      </c>
      <c r="X127" s="91">
        <v>36.392929000000002</v>
      </c>
      <c r="Y127" s="91">
        <v>37.382919000000001</v>
      </c>
      <c r="Z127" s="91">
        <v>38.491504999999997</v>
      </c>
      <c r="AA127" s="91">
        <v>39.734431999999998</v>
      </c>
      <c r="AB127" s="91">
        <v>41.159222</v>
      </c>
      <c r="AC127" s="91">
        <v>42.469261000000003</v>
      </c>
      <c r="AD127" s="91">
        <v>43.788451999999999</v>
      </c>
      <c r="AE127" s="91">
        <v>45.064937999999998</v>
      </c>
      <c r="AF127" s="91">
        <v>46.644249000000002</v>
      </c>
      <c r="AG127" s="91">
        <v>48.236587999999998</v>
      </c>
      <c r="AH127" s="92">
        <v>3.3051999999999998E-2</v>
      </c>
    </row>
    <row r="128" spans="1:34" ht="15" customHeight="1" x14ac:dyDescent="0.35">
      <c r="A128" s="10" t="s">
        <v>536</v>
      </c>
      <c r="B128" s="90" t="s">
        <v>225</v>
      </c>
      <c r="C128" s="91">
        <v>8.8440189999999994</v>
      </c>
      <c r="D128" s="91">
        <v>7.0218069999999999</v>
      </c>
      <c r="E128" s="91">
        <v>7.3667499999999997</v>
      </c>
      <c r="F128" s="91">
        <v>8.5520800000000001</v>
      </c>
      <c r="G128" s="91">
        <v>9.9079580000000007</v>
      </c>
      <c r="H128" s="91">
        <v>10.215197</v>
      </c>
      <c r="I128" s="91">
        <v>10.814889000000001</v>
      </c>
      <c r="J128" s="91">
        <v>11.684661999999999</v>
      </c>
      <c r="K128" s="91">
        <v>12.157301</v>
      </c>
      <c r="L128" s="91">
        <v>13.363315999999999</v>
      </c>
      <c r="M128" s="91">
        <v>14.211387</v>
      </c>
      <c r="N128" s="91">
        <v>14.329101</v>
      </c>
      <c r="O128" s="91">
        <v>15.116942</v>
      </c>
      <c r="P128" s="91">
        <v>15.719272999999999</v>
      </c>
      <c r="Q128" s="91">
        <v>16.669592000000002</v>
      </c>
      <c r="R128" s="91">
        <v>16.616427999999999</v>
      </c>
      <c r="S128" s="91">
        <v>17.175011000000001</v>
      </c>
      <c r="T128" s="91">
        <v>17.795501999999999</v>
      </c>
      <c r="U128" s="91">
        <v>18.493887000000001</v>
      </c>
      <c r="V128" s="91">
        <v>19.110384</v>
      </c>
      <c r="W128" s="91">
        <v>19.854156</v>
      </c>
      <c r="X128" s="91">
        <v>20.391876</v>
      </c>
      <c r="Y128" s="91">
        <v>21.247944</v>
      </c>
      <c r="Z128" s="91">
        <v>22.277329999999999</v>
      </c>
      <c r="AA128" s="91">
        <v>23.334541000000002</v>
      </c>
      <c r="AB128" s="91">
        <v>23.878094000000001</v>
      </c>
      <c r="AC128" s="91">
        <v>25.532112000000001</v>
      </c>
      <c r="AD128" s="91">
        <v>26.373415000000001</v>
      </c>
      <c r="AE128" s="91">
        <v>27.187548</v>
      </c>
      <c r="AF128" s="91">
        <v>28.273959999999999</v>
      </c>
      <c r="AG128" s="91">
        <v>29.524448</v>
      </c>
      <c r="AH128" s="92">
        <v>4.1001000000000003E-2</v>
      </c>
    </row>
    <row r="129" spans="1:34" ht="15" customHeight="1" x14ac:dyDescent="0.35">
      <c r="A129" s="10" t="s">
        <v>537</v>
      </c>
      <c r="B129" s="90" t="s">
        <v>205</v>
      </c>
      <c r="C129" s="91">
        <v>4.5302720000000001</v>
      </c>
      <c r="D129" s="91">
        <v>5.5875709999999996</v>
      </c>
      <c r="E129" s="91">
        <v>5.5229119999999998</v>
      </c>
      <c r="F129" s="91">
        <v>5.1397599999999999</v>
      </c>
      <c r="G129" s="91">
        <v>4.8598800000000004</v>
      </c>
      <c r="H129" s="91">
        <v>4.862088</v>
      </c>
      <c r="I129" s="91">
        <v>4.9881469999999997</v>
      </c>
      <c r="J129" s="91">
        <v>5.2028150000000002</v>
      </c>
      <c r="K129" s="91">
        <v>5.4212360000000004</v>
      </c>
      <c r="L129" s="91">
        <v>5.6957190000000004</v>
      </c>
      <c r="M129" s="91">
        <v>6.0383839999999998</v>
      </c>
      <c r="N129" s="91">
        <v>6.2511049999999999</v>
      </c>
      <c r="O129" s="91">
        <v>6.4583269999999997</v>
      </c>
      <c r="P129" s="91">
        <v>6.6905539999999997</v>
      </c>
      <c r="Q129" s="91">
        <v>6.8544989999999997</v>
      </c>
      <c r="R129" s="91">
        <v>6.9979750000000003</v>
      </c>
      <c r="S129" s="91">
        <v>7.1529829999999999</v>
      </c>
      <c r="T129" s="91">
        <v>7.2744369999999998</v>
      </c>
      <c r="U129" s="91">
        <v>7.389812</v>
      </c>
      <c r="V129" s="91">
        <v>7.4991159999999999</v>
      </c>
      <c r="W129" s="91">
        <v>7.6315569999999999</v>
      </c>
      <c r="X129" s="91">
        <v>7.7947749999999996</v>
      </c>
      <c r="Y129" s="91">
        <v>7.9652430000000001</v>
      </c>
      <c r="Z129" s="91">
        <v>8.1088290000000001</v>
      </c>
      <c r="AA129" s="91">
        <v>8.2956299999999992</v>
      </c>
      <c r="AB129" s="91">
        <v>8.4531189999999992</v>
      </c>
      <c r="AC129" s="91">
        <v>8.644584</v>
      </c>
      <c r="AD129" s="91">
        <v>8.8776840000000004</v>
      </c>
      <c r="AE129" s="91">
        <v>9.0369460000000004</v>
      </c>
      <c r="AF129" s="91">
        <v>9.233689</v>
      </c>
      <c r="AG129" s="91">
        <v>9.5093969999999999</v>
      </c>
      <c r="AH129" s="92">
        <v>2.5024999999999999E-2</v>
      </c>
    </row>
    <row r="130" spans="1:34" ht="15" customHeight="1" x14ac:dyDescent="0.35">
      <c r="A130" s="10" t="s">
        <v>538</v>
      </c>
      <c r="B130" s="90" t="s">
        <v>258</v>
      </c>
      <c r="C130" s="91">
        <v>4.0174000000000003</v>
      </c>
      <c r="D130" s="91">
        <v>3.6369050000000001</v>
      </c>
      <c r="E130" s="91">
        <v>3.4306429999999999</v>
      </c>
      <c r="F130" s="91">
        <v>3.3225259999999999</v>
      </c>
      <c r="G130" s="91">
        <v>3.2839369999999999</v>
      </c>
      <c r="H130" s="91">
        <v>3.3048980000000001</v>
      </c>
      <c r="I130" s="91">
        <v>3.3434870000000001</v>
      </c>
      <c r="J130" s="91">
        <v>3.4211800000000001</v>
      </c>
      <c r="K130" s="91">
        <v>3.5239240000000001</v>
      </c>
      <c r="L130" s="91">
        <v>3.6599599999999999</v>
      </c>
      <c r="M130" s="91">
        <v>3.8095210000000002</v>
      </c>
      <c r="N130" s="91">
        <v>3.9694959999999999</v>
      </c>
      <c r="O130" s="91">
        <v>4.1300129999999999</v>
      </c>
      <c r="P130" s="91">
        <v>4.2884950000000002</v>
      </c>
      <c r="Q130" s="91">
        <v>4.4437040000000003</v>
      </c>
      <c r="R130" s="91">
        <v>4.5997649999999997</v>
      </c>
      <c r="S130" s="91">
        <v>4.7565150000000003</v>
      </c>
      <c r="T130" s="91">
        <v>4.9175829999999996</v>
      </c>
      <c r="U130" s="91">
        <v>5.0830500000000001</v>
      </c>
      <c r="V130" s="91">
        <v>5.2483069999999996</v>
      </c>
      <c r="W130" s="91">
        <v>5.4215150000000003</v>
      </c>
      <c r="X130" s="91">
        <v>5.6022369999999997</v>
      </c>
      <c r="Y130" s="91">
        <v>5.7939860000000003</v>
      </c>
      <c r="Z130" s="91">
        <v>5.9997759999999998</v>
      </c>
      <c r="AA130" s="91">
        <v>6.218966</v>
      </c>
      <c r="AB130" s="91">
        <v>6.4488289999999999</v>
      </c>
      <c r="AC130" s="91">
        <v>6.6890320000000001</v>
      </c>
      <c r="AD130" s="91">
        <v>6.9374320000000003</v>
      </c>
      <c r="AE130" s="91">
        <v>7.1975020000000001</v>
      </c>
      <c r="AF130" s="91">
        <v>7.4734619999999996</v>
      </c>
      <c r="AG130" s="91">
        <v>7.7718850000000002</v>
      </c>
      <c r="AH130" s="92">
        <v>2.2239999999999999E-2</v>
      </c>
    </row>
    <row r="131" spans="1:34" ht="15" customHeight="1" x14ac:dyDescent="0.35">
      <c r="A131" s="10" t="s">
        <v>539</v>
      </c>
      <c r="B131" s="90" t="s">
        <v>321</v>
      </c>
      <c r="C131" s="91">
        <v>1.9738340000000001</v>
      </c>
      <c r="D131" s="91">
        <v>2.0591179999999998</v>
      </c>
      <c r="E131" s="91">
        <v>2.089343</v>
      </c>
      <c r="F131" s="91">
        <v>2.0546129999999998</v>
      </c>
      <c r="G131" s="91">
        <v>2.0692949999999999</v>
      </c>
      <c r="H131" s="91">
        <v>2.0582370000000001</v>
      </c>
      <c r="I131" s="91">
        <v>2.0881639999999999</v>
      </c>
      <c r="J131" s="91">
        <v>2.1317979999999999</v>
      </c>
      <c r="K131" s="91">
        <v>2.149419</v>
      </c>
      <c r="L131" s="91">
        <v>2.2069420000000002</v>
      </c>
      <c r="M131" s="91">
        <v>2.2687400000000002</v>
      </c>
      <c r="N131" s="91">
        <v>2.342994</v>
      </c>
      <c r="O131" s="91">
        <v>2.3823919999999998</v>
      </c>
      <c r="P131" s="91">
        <v>2.4295939999999998</v>
      </c>
      <c r="Q131" s="91">
        <v>2.488966</v>
      </c>
      <c r="R131" s="91">
        <v>2.5376219999999998</v>
      </c>
      <c r="S131" s="91">
        <v>2.5890939999999998</v>
      </c>
      <c r="T131" s="91">
        <v>2.6515049999999998</v>
      </c>
      <c r="U131" s="91">
        <v>2.735449</v>
      </c>
      <c r="V131" s="91">
        <v>2.7939340000000001</v>
      </c>
      <c r="W131" s="91">
        <v>2.8592879999999998</v>
      </c>
      <c r="X131" s="91">
        <v>2.9262000000000001</v>
      </c>
      <c r="Y131" s="91">
        <v>2.991965</v>
      </c>
      <c r="Z131" s="91">
        <v>3.0657760000000001</v>
      </c>
      <c r="AA131" s="91">
        <v>3.1433279999999999</v>
      </c>
      <c r="AB131" s="91">
        <v>3.22506</v>
      </c>
      <c r="AC131" s="91">
        <v>3.3112080000000002</v>
      </c>
      <c r="AD131" s="91">
        <v>3.4005830000000001</v>
      </c>
      <c r="AE131" s="91">
        <v>3.4826510000000002</v>
      </c>
      <c r="AF131" s="91">
        <v>3.582576</v>
      </c>
      <c r="AG131" s="91">
        <v>3.685546</v>
      </c>
      <c r="AH131" s="92">
        <v>2.1033E-2</v>
      </c>
    </row>
    <row r="132" spans="1:34" ht="15" customHeight="1" x14ac:dyDescent="0.35">
      <c r="A132" s="10" t="s">
        <v>540</v>
      </c>
      <c r="B132" s="90" t="s">
        <v>453</v>
      </c>
      <c r="C132" s="92" t="s">
        <v>454</v>
      </c>
      <c r="D132" s="92" t="s">
        <v>454</v>
      </c>
      <c r="E132" s="92" t="s">
        <v>454</v>
      </c>
      <c r="F132" s="92" t="s">
        <v>454</v>
      </c>
      <c r="G132" s="92" t="s">
        <v>454</v>
      </c>
      <c r="H132" s="92" t="s">
        <v>454</v>
      </c>
      <c r="I132" s="92" t="s">
        <v>454</v>
      </c>
      <c r="J132" s="92" t="s">
        <v>454</v>
      </c>
      <c r="K132" s="92" t="s">
        <v>454</v>
      </c>
      <c r="L132" s="92" t="s">
        <v>454</v>
      </c>
      <c r="M132" s="92" t="s">
        <v>454</v>
      </c>
      <c r="N132" s="92" t="s">
        <v>454</v>
      </c>
      <c r="O132" s="92" t="s">
        <v>454</v>
      </c>
      <c r="P132" s="92" t="s">
        <v>454</v>
      </c>
      <c r="Q132" s="92" t="s">
        <v>454</v>
      </c>
      <c r="R132" s="92" t="s">
        <v>454</v>
      </c>
      <c r="S132" s="92" t="s">
        <v>454</v>
      </c>
      <c r="T132" s="92" t="s">
        <v>454</v>
      </c>
      <c r="U132" s="92" t="s">
        <v>454</v>
      </c>
      <c r="V132" s="92" t="s">
        <v>454</v>
      </c>
      <c r="W132" s="92" t="s">
        <v>454</v>
      </c>
      <c r="X132" s="92" t="s">
        <v>454</v>
      </c>
      <c r="Y132" s="92" t="s">
        <v>454</v>
      </c>
      <c r="Z132" s="92" t="s">
        <v>454</v>
      </c>
      <c r="AA132" s="92" t="s">
        <v>454</v>
      </c>
      <c r="AB132" s="92" t="s">
        <v>454</v>
      </c>
      <c r="AC132" s="92" t="s">
        <v>454</v>
      </c>
      <c r="AD132" s="92" t="s">
        <v>454</v>
      </c>
      <c r="AE132" s="92" t="s">
        <v>454</v>
      </c>
      <c r="AF132" s="92" t="s">
        <v>454</v>
      </c>
      <c r="AG132" s="92" t="s">
        <v>454</v>
      </c>
      <c r="AH132" s="92" t="s">
        <v>454</v>
      </c>
    </row>
    <row r="133" spans="1:34" ht="15" customHeight="1" x14ac:dyDescent="0.35">
      <c r="A133" s="10" t="s">
        <v>541</v>
      </c>
      <c r="B133" s="90" t="s">
        <v>438</v>
      </c>
      <c r="C133" s="91">
        <v>30.523893000000001</v>
      </c>
      <c r="D133" s="91">
        <v>31.401592000000001</v>
      </c>
      <c r="E133" s="91">
        <v>31.325438999999999</v>
      </c>
      <c r="F133" s="91">
        <v>31.138731</v>
      </c>
      <c r="G133" s="91">
        <v>31.206337000000001</v>
      </c>
      <c r="H133" s="91">
        <v>31.590336000000001</v>
      </c>
      <c r="I133" s="91">
        <v>32.197968000000003</v>
      </c>
      <c r="J133" s="91">
        <v>33.016514000000001</v>
      </c>
      <c r="K133" s="91">
        <v>33.883274</v>
      </c>
      <c r="L133" s="91">
        <v>34.833385</v>
      </c>
      <c r="M133" s="91">
        <v>35.826816999999998</v>
      </c>
      <c r="N133" s="91">
        <v>37.004886999999997</v>
      </c>
      <c r="O133" s="91">
        <v>38.002856999999999</v>
      </c>
      <c r="P133" s="91">
        <v>39.005702999999997</v>
      </c>
      <c r="Q133" s="91">
        <v>39.885941000000003</v>
      </c>
      <c r="R133" s="91">
        <v>40.676127999999999</v>
      </c>
      <c r="S133" s="91">
        <v>41.448872000000001</v>
      </c>
      <c r="T133" s="91">
        <v>42.224921999999999</v>
      </c>
      <c r="U133" s="91">
        <v>43.051040999999998</v>
      </c>
      <c r="V133" s="91">
        <v>43.845672999999998</v>
      </c>
      <c r="W133" s="91">
        <v>44.67915</v>
      </c>
      <c r="X133" s="91">
        <v>45.556038000000001</v>
      </c>
      <c r="Y133" s="91">
        <v>46.436737000000001</v>
      </c>
      <c r="Z133" s="91">
        <v>47.337364000000001</v>
      </c>
      <c r="AA133" s="91">
        <v>48.323822</v>
      </c>
      <c r="AB133" s="91">
        <v>49.375931000000001</v>
      </c>
      <c r="AC133" s="91">
        <v>50.441921000000001</v>
      </c>
      <c r="AD133" s="91">
        <v>51.535099000000002</v>
      </c>
      <c r="AE133" s="91">
        <v>52.582680000000003</v>
      </c>
      <c r="AF133" s="91">
        <v>53.58231</v>
      </c>
      <c r="AG133" s="91">
        <v>54.707943</v>
      </c>
      <c r="AH133" s="92">
        <v>1.9640000000000001E-2</v>
      </c>
    </row>
    <row r="135" spans="1:34" ht="15" customHeight="1" x14ac:dyDescent="0.3">
      <c r="B135" s="15" t="s">
        <v>488</v>
      </c>
    </row>
    <row r="136" spans="1:34" ht="15" customHeight="1" x14ac:dyDescent="0.3">
      <c r="B136" s="15" t="s">
        <v>542</v>
      </c>
    </row>
    <row r="137" spans="1:34" ht="15" customHeight="1" x14ac:dyDescent="0.35">
      <c r="A137" s="10" t="s">
        <v>543</v>
      </c>
      <c r="B137" s="90" t="s">
        <v>197</v>
      </c>
      <c r="C137" s="19">
        <v>246.62069700000001</v>
      </c>
      <c r="D137" s="19">
        <v>255.80079699999999</v>
      </c>
      <c r="E137" s="19">
        <v>257.61743200000001</v>
      </c>
      <c r="F137" s="19">
        <v>258.76242100000002</v>
      </c>
      <c r="G137" s="19">
        <v>261.37207000000001</v>
      </c>
      <c r="H137" s="19">
        <v>267.19897500000002</v>
      </c>
      <c r="I137" s="19">
        <v>275.17532299999999</v>
      </c>
      <c r="J137" s="19">
        <v>284.555634</v>
      </c>
      <c r="K137" s="19">
        <v>294.33792099999999</v>
      </c>
      <c r="L137" s="19">
        <v>305.25448599999999</v>
      </c>
      <c r="M137" s="19">
        <v>318.01129200000003</v>
      </c>
      <c r="N137" s="19">
        <v>329.85592700000001</v>
      </c>
      <c r="O137" s="19">
        <v>341.28250100000002</v>
      </c>
      <c r="P137" s="19">
        <v>352.56900000000002</v>
      </c>
      <c r="Q137" s="19">
        <v>363.37063599999999</v>
      </c>
      <c r="R137" s="19">
        <v>373.40228300000001</v>
      </c>
      <c r="S137" s="19">
        <v>383.75924700000002</v>
      </c>
      <c r="T137" s="19">
        <v>394.45114100000001</v>
      </c>
      <c r="U137" s="19">
        <v>405.31100500000002</v>
      </c>
      <c r="V137" s="19">
        <v>415.91018700000001</v>
      </c>
      <c r="W137" s="19">
        <v>427.207672</v>
      </c>
      <c r="X137" s="19">
        <v>439.13110399999999</v>
      </c>
      <c r="Y137" s="19">
        <v>451.40689099999997</v>
      </c>
      <c r="Z137" s="19">
        <v>464.08691399999998</v>
      </c>
      <c r="AA137" s="19">
        <v>477.81366000000003</v>
      </c>
      <c r="AB137" s="19">
        <v>492.470123</v>
      </c>
      <c r="AC137" s="19">
        <v>507.32486</v>
      </c>
      <c r="AD137" s="19">
        <v>522.68890399999998</v>
      </c>
      <c r="AE137" s="19">
        <v>538.02062999999998</v>
      </c>
      <c r="AF137" s="19">
        <v>553.72900400000003</v>
      </c>
      <c r="AG137" s="19">
        <v>570.87591599999996</v>
      </c>
      <c r="AH137" s="92">
        <v>2.8372000000000001E-2</v>
      </c>
    </row>
    <row r="138" spans="1:34" ht="15" customHeight="1" x14ac:dyDescent="0.35">
      <c r="A138" s="10" t="s">
        <v>544</v>
      </c>
      <c r="B138" s="90" t="s">
        <v>216</v>
      </c>
      <c r="C138" s="19">
        <v>173.48147599999999</v>
      </c>
      <c r="D138" s="19">
        <v>183.02415500000001</v>
      </c>
      <c r="E138" s="19">
        <v>186.87725800000001</v>
      </c>
      <c r="F138" s="19">
        <v>188.97373999999999</v>
      </c>
      <c r="G138" s="19">
        <v>192.49041700000001</v>
      </c>
      <c r="H138" s="19">
        <v>198.609543</v>
      </c>
      <c r="I138" s="19">
        <v>203.37295499999999</v>
      </c>
      <c r="J138" s="19">
        <v>209.97473099999999</v>
      </c>
      <c r="K138" s="19">
        <v>216.540817</v>
      </c>
      <c r="L138" s="19">
        <v>223.86312899999999</v>
      </c>
      <c r="M138" s="19">
        <v>232.43287699999999</v>
      </c>
      <c r="N138" s="19">
        <v>240.520264</v>
      </c>
      <c r="O138" s="19">
        <v>248.123535</v>
      </c>
      <c r="P138" s="19">
        <v>256.13848899999999</v>
      </c>
      <c r="Q138" s="19">
        <v>263.36645499999997</v>
      </c>
      <c r="R138" s="19">
        <v>269.75793499999997</v>
      </c>
      <c r="S138" s="19">
        <v>276.251801</v>
      </c>
      <c r="T138" s="19">
        <v>283.28701799999999</v>
      </c>
      <c r="U138" s="19">
        <v>290.54333500000001</v>
      </c>
      <c r="V138" s="19">
        <v>297.55313100000001</v>
      </c>
      <c r="W138" s="19">
        <v>305.15441900000002</v>
      </c>
      <c r="X138" s="19">
        <v>313.40475500000002</v>
      </c>
      <c r="Y138" s="19">
        <v>321.76483200000001</v>
      </c>
      <c r="Z138" s="19">
        <v>330.82919299999998</v>
      </c>
      <c r="AA138" s="19">
        <v>340.48788500000001</v>
      </c>
      <c r="AB138" s="19">
        <v>350.97464000000002</v>
      </c>
      <c r="AC138" s="19">
        <v>361.76419099999998</v>
      </c>
      <c r="AD138" s="19">
        <v>373.12158199999999</v>
      </c>
      <c r="AE138" s="19">
        <v>384.49447600000002</v>
      </c>
      <c r="AF138" s="19">
        <v>396.546448</v>
      </c>
      <c r="AG138" s="19">
        <v>409.927277</v>
      </c>
      <c r="AH138" s="92">
        <v>2.9078E-2</v>
      </c>
    </row>
    <row r="139" spans="1:34" ht="15" customHeight="1" x14ac:dyDescent="0.35">
      <c r="A139" s="10" t="s">
        <v>545</v>
      </c>
      <c r="B139" s="90" t="s">
        <v>444</v>
      </c>
      <c r="C139" s="19">
        <v>151.848038</v>
      </c>
      <c r="D139" s="19">
        <v>166.85661300000001</v>
      </c>
      <c r="E139" s="19">
        <v>173.94603000000001</v>
      </c>
      <c r="F139" s="19">
        <v>177.06886299999999</v>
      </c>
      <c r="G139" s="19">
        <v>181.897842</v>
      </c>
      <c r="H139" s="19">
        <v>189.09188800000001</v>
      </c>
      <c r="I139" s="19">
        <v>196.28439299999999</v>
      </c>
      <c r="J139" s="19">
        <v>206.37275700000001</v>
      </c>
      <c r="K139" s="19">
        <v>217.32785000000001</v>
      </c>
      <c r="L139" s="19">
        <v>229.06736799999999</v>
      </c>
      <c r="M139" s="19">
        <v>242.54399100000001</v>
      </c>
      <c r="N139" s="19">
        <v>255.30445900000001</v>
      </c>
      <c r="O139" s="19">
        <v>267.75308200000001</v>
      </c>
      <c r="P139" s="19">
        <v>278.97467</v>
      </c>
      <c r="Q139" s="19">
        <v>290.66467299999999</v>
      </c>
      <c r="R139" s="19">
        <v>302.03717</v>
      </c>
      <c r="S139" s="19">
        <v>312.88336199999998</v>
      </c>
      <c r="T139" s="19">
        <v>326.04302999999999</v>
      </c>
      <c r="U139" s="19">
        <v>338.82345600000002</v>
      </c>
      <c r="V139" s="19">
        <v>348.84307899999999</v>
      </c>
      <c r="W139" s="19">
        <v>361.77819799999997</v>
      </c>
      <c r="X139" s="19">
        <v>375.87185699999998</v>
      </c>
      <c r="Y139" s="19">
        <v>390.59991500000001</v>
      </c>
      <c r="Z139" s="19">
        <v>405.654968</v>
      </c>
      <c r="AA139" s="19">
        <v>422.855255</v>
      </c>
      <c r="AB139" s="19">
        <v>440.764252</v>
      </c>
      <c r="AC139" s="19">
        <v>458.49368299999998</v>
      </c>
      <c r="AD139" s="19">
        <v>476.653931</v>
      </c>
      <c r="AE139" s="19">
        <v>494.37823500000002</v>
      </c>
      <c r="AF139" s="19">
        <v>515.94451900000001</v>
      </c>
      <c r="AG139" s="19">
        <v>539.83850099999995</v>
      </c>
      <c r="AH139" s="92">
        <v>4.3186000000000002E-2</v>
      </c>
    </row>
    <row r="140" spans="1:34" ht="15" customHeight="1" x14ac:dyDescent="0.35">
      <c r="A140" s="10" t="s">
        <v>546</v>
      </c>
      <c r="B140" s="90" t="s">
        <v>275</v>
      </c>
      <c r="C140" s="19">
        <v>411.84991500000001</v>
      </c>
      <c r="D140" s="19">
        <v>452.67895499999997</v>
      </c>
      <c r="E140" s="19">
        <v>475.71450800000002</v>
      </c>
      <c r="F140" s="19">
        <v>494.534088</v>
      </c>
      <c r="G140" s="19">
        <v>507.84201000000002</v>
      </c>
      <c r="H140" s="19">
        <v>519.31005900000002</v>
      </c>
      <c r="I140" s="19">
        <v>534.63848900000005</v>
      </c>
      <c r="J140" s="19">
        <v>560.91351299999997</v>
      </c>
      <c r="K140" s="19">
        <v>581.36737100000005</v>
      </c>
      <c r="L140" s="19">
        <v>605.11321999999996</v>
      </c>
      <c r="M140" s="19">
        <v>646.220642</v>
      </c>
      <c r="N140" s="19">
        <v>662.52410899999995</v>
      </c>
      <c r="O140" s="19">
        <v>688.55419900000004</v>
      </c>
      <c r="P140" s="19">
        <v>711.28143299999999</v>
      </c>
      <c r="Q140" s="19">
        <v>739.76507600000002</v>
      </c>
      <c r="R140" s="19">
        <v>750.87200900000005</v>
      </c>
      <c r="S140" s="19">
        <v>770.01312299999995</v>
      </c>
      <c r="T140" s="19">
        <v>796.90972899999997</v>
      </c>
      <c r="U140" s="19">
        <v>824.52233899999999</v>
      </c>
      <c r="V140" s="19">
        <v>844.26873799999998</v>
      </c>
      <c r="W140" s="19">
        <v>876.31274399999995</v>
      </c>
      <c r="X140" s="19">
        <v>906.14294400000006</v>
      </c>
      <c r="Y140" s="19">
        <v>933.17486599999995</v>
      </c>
      <c r="Z140" s="19">
        <v>966.29278599999998</v>
      </c>
      <c r="AA140" s="19">
        <v>1003.015503</v>
      </c>
      <c r="AB140" s="19">
        <v>1043.7624510000001</v>
      </c>
      <c r="AC140" s="19">
        <v>1081.7639160000001</v>
      </c>
      <c r="AD140" s="19">
        <v>1120.1831050000001</v>
      </c>
      <c r="AE140" s="19">
        <v>1159.5272219999999</v>
      </c>
      <c r="AF140" s="19">
        <v>1206.3210449999999</v>
      </c>
      <c r="AG140" s="19">
        <v>1255.4941409999999</v>
      </c>
      <c r="AH140" s="92">
        <v>3.7852999999999998E-2</v>
      </c>
    </row>
    <row r="141" spans="1:34" ht="14.5" customHeight="1" x14ac:dyDescent="0.35">
      <c r="A141" s="10" t="s">
        <v>547</v>
      </c>
      <c r="B141" s="90" t="s">
        <v>495</v>
      </c>
      <c r="C141" s="19">
        <v>983.80011000000002</v>
      </c>
      <c r="D141" s="19">
        <v>1058.3604740000001</v>
      </c>
      <c r="E141" s="19">
        <v>1094.1552730000001</v>
      </c>
      <c r="F141" s="19">
        <v>1119.339111</v>
      </c>
      <c r="G141" s="19">
        <v>1143.6022949999999</v>
      </c>
      <c r="H141" s="19">
        <v>1174.2104489999999</v>
      </c>
      <c r="I141" s="19">
        <v>1209.4710689999999</v>
      </c>
      <c r="J141" s="19">
        <v>1261.81665</v>
      </c>
      <c r="K141" s="19">
        <v>1309.5738530000001</v>
      </c>
      <c r="L141" s="19">
        <v>1363.2982179999999</v>
      </c>
      <c r="M141" s="19">
        <v>1439.2089840000001</v>
      </c>
      <c r="N141" s="19">
        <v>1488.2048339999999</v>
      </c>
      <c r="O141" s="19">
        <v>1545.713135</v>
      </c>
      <c r="P141" s="19">
        <v>1598.9636230000001</v>
      </c>
      <c r="Q141" s="19">
        <v>1657.16687</v>
      </c>
      <c r="R141" s="19">
        <v>1696.0694579999999</v>
      </c>
      <c r="S141" s="19">
        <v>1742.9075929999999</v>
      </c>
      <c r="T141" s="19">
        <v>1800.690918</v>
      </c>
      <c r="U141" s="19">
        <v>1859.2001949999999</v>
      </c>
      <c r="V141" s="19">
        <v>1906.575317</v>
      </c>
      <c r="W141" s="19">
        <v>1970.4528809999999</v>
      </c>
      <c r="X141" s="19">
        <v>2034.5507809999999</v>
      </c>
      <c r="Y141" s="19">
        <v>2096.9465329999998</v>
      </c>
      <c r="Z141" s="19">
        <v>2166.8637699999999</v>
      </c>
      <c r="AA141" s="19">
        <v>2244.1723630000001</v>
      </c>
      <c r="AB141" s="19">
        <v>2327.9714359999998</v>
      </c>
      <c r="AC141" s="19">
        <v>2409.3464359999998</v>
      </c>
      <c r="AD141" s="19">
        <v>2492.647461</v>
      </c>
      <c r="AE141" s="19">
        <v>2576.4204100000002</v>
      </c>
      <c r="AF141" s="19">
        <v>2672.5410160000001</v>
      </c>
      <c r="AG141" s="19">
        <v>2776.1359859999998</v>
      </c>
      <c r="AH141" s="92">
        <v>3.5185000000000001E-2</v>
      </c>
    </row>
    <row r="142" spans="1:34" ht="14.5" customHeight="1" x14ac:dyDescent="0.35">
      <c r="A142" s="10" t="s">
        <v>548</v>
      </c>
      <c r="B142" s="90" t="s">
        <v>497</v>
      </c>
      <c r="C142" s="19">
        <v>0.64150499999999999</v>
      </c>
      <c r="D142" s="19">
        <v>0.73196899999999998</v>
      </c>
      <c r="E142" s="19">
        <v>0.748166</v>
      </c>
      <c r="F142" s="19">
        <v>0.77386600000000005</v>
      </c>
      <c r="G142" s="19">
        <v>0.777281</v>
      </c>
      <c r="H142" s="19">
        <v>0.78120599999999996</v>
      </c>
      <c r="I142" s="19">
        <v>0.78976400000000002</v>
      </c>
      <c r="J142" s="19">
        <v>0.81530599999999998</v>
      </c>
      <c r="K142" s="19">
        <v>0.83235499999999996</v>
      </c>
      <c r="L142" s="19">
        <v>0.85396799999999995</v>
      </c>
      <c r="M142" s="19">
        <v>0.90002700000000002</v>
      </c>
      <c r="N142" s="19">
        <v>0.91003599999999996</v>
      </c>
      <c r="O142" s="19">
        <v>0.93457400000000002</v>
      </c>
      <c r="P142" s="19">
        <v>0.95803199999999999</v>
      </c>
      <c r="Q142" s="19">
        <v>0.99452200000000002</v>
      </c>
      <c r="R142" s="19">
        <v>1.0069669999999999</v>
      </c>
      <c r="S142" s="19">
        <v>1.034923</v>
      </c>
      <c r="T142" s="19">
        <v>1.074479</v>
      </c>
      <c r="U142" s="19">
        <v>1.1149500000000001</v>
      </c>
      <c r="V142" s="19">
        <v>1.15229</v>
      </c>
      <c r="W142" s="19">
        <v>1.1995480000000001</v>
      </c>
      <c r="X142" s="19">
        <v>1.24983</v>
      </c>
      <c r="Y142" s="19">
        <v>1.294473</v>
      </c>
      <c r="Z142" s="19">
        <v>1.3485780000000001</v>
      </c>
      <c r="AA142" s="19">
        <v>1.4108700000000001</v>
      </c>
      <c r="AB142" s="19">
        <v>1.4766900000000001</v>
      </c>
      <c r="AC142" s="19">
        <v>1.539188</v>
      </c>
      <c r="AD142" s="19">
        <v>1.6112310000000001</v>
      </c>
      <c r="AE142" s="19">
        <v>1.68126</v>
      </c>
      <c r="AF142" s="19">
        <v>1.7686409999999999</v>
      </c>
      <c r="AG142" s="19">
        <v>1.8596200000000001</v>
      </c>
      <c r="AH142" s="92">
        <v>3.6114E-2</v>
      </c>
    </row>
    <row r="143" spans="1:34" ht="12" customHeight="1" x14ac:dyDescent="0.3">
      <c r="A143" s="10" t="s">
        <v>549</v>
      </c>
      <c r="B143" s="15" t="s">
        <v>499</v>
      </c>
      <c r="C143" s="21">
        <v>984.44158900000002</v>
      </c>
      <c r="D143" s="21">
        <v>1059.0924070000001</v>
      </c>
      <c r="E143" s="21">
        <v>1094.903564</v>
      </c>
      <c r="F143" s="21">
        <v>1120.1130370000001</v>
      </c>
      <c r="G143" s="21">
        <v>1144.379639</v>
      </c>
      <c r="H143" s="21">
        <v>1174.9918210000001</v>
      </c>
      <c r="I143" s="21">
        <v>1210.260986</v>
      </c>
      <c r="J143" s="21">
        <v>1262.631836</v>
      </c>
      <c r="K143" s="21">
        <v>1310.40625</v>
      </c>
      <c r="L143" s="21">
        <v>1364.1523440000001</v>
      </c>
      <c r="M143" s="21">
        <v>1440.109009</v>
      </c>
      <c r="N143" s="21">
        <v>1489.114746</v>
      </c>
      <c r="O143" s="21">
        <v>1546.6475829999999</v>
      </c>
      <c r="P143" s="21">
        <v>1599.9216309999999</v>
      </c>
      <c r="Q143" s="21">
        <v>1658.161255</v>
      </c>
      <c r="R143" s="21">
        <v>1697.076538</v>
      </c>
      <c r="S143" s="21">
        <v>1743.942505</v>
      </c>
      <c r="T143" s="21">
        <v>1801.7655030000001</v>
      </c>
      <c r="U143" s="21">
        <v>1860.315186</v>
      </c>
      <c r="V143" s="21">
        <v>1907.727539</v>
      </c>
      <c r="W143" s="21">
        <v>1971.652466</v>
      </c>
      <c r="X143" s="21">
        <v>2035.8005370000001</v>
      </c>
      <c r="Y143" s="21">
        <v>2098.2409670000002</v>
      </c>
      <c r="Z143" s="21">
        <v>2168.2126459999999</v>
      </c>
      <c r="AA143" s="21">
        <v>2245.5832519999999</v>
      </c>
      <c r="AB143" s="21">
        <v>2329.4479980000001</v>
      </c>
      <c r="AC143" s="21">
        <v>2410.8857419999999</v>
      </c>
      <c r="AD143" s="21">
        <v>2494.2585450000001</v>
      </c>
      <c r="AE143" s="21">
        <v>2578.101807</v>
      </c>
      <c r="AF143" s="21">
        <v>2674.3098140000002</v>
      </c>
      <c r="AG143" s="21">
        <v>2777.9956050000001</v>
      </c>
      <c r="AH143" s="17">
        <v>3.5185000000000001E-2</v>
      </c>
    </row>
    <row r="144" spans="1:34" ht="12" customHeight="1" x14ac:dyDescent="0.3"/>
    <row r="145" spans="2:34" ht="12.5" customHeight="1" thickBot="1" x14ac:dyDescent="0.35"/>
    <row r="146" spans="2:34" ht="12" customHeight="1" x14ac:dyDescent="0.35">
      <c r="B146" s="108" t="s">
        <v>550</v>
      </c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89"/>
    </row>
    <row r="147" spans="2:34" ht="12" customHeight="1" x14ac:dyDescent="0.3">
      <c r="B147" s="20" t="s">
        <v>551</v>
      </c>
    </row>
    <row r="148" spans="2:34" ht="12" customHeight="1" x14ac:dyDescent="0.3">
      <c r="B148" s="20" t="s">
        <v>552</v>
      </c>
    </row>
    <row r="149" spans="2:34" ht="12" customHeight="1" x14ac:dyDescent="0.3">
      <c r="B149" s="20" t="s">
        <v>408</v>
      </c>
    </row>
    <row r="150" spans="2:34" ht="15" customHeight="1" x14ac:dyDescent="0.3">
      <c r="B150" s="20" t="s">
        <v>553</v>
      </c>
    </row>
    <row r="151" spans="2:34" ht="15" customHeight="1" x14ac:dyDescent="0.3">
      <c r="B151" s="20" t="s">
        <v>554</v>
      </c>
    </row>
    <row r="152" spans="2:34" ht="15" customHeight="1" x14ac:dyDescent="0.3">
      <c r="B152" s="20" t="s">
        <v>555</v>
      </c>
    </row>
    <row r="153" spans="2:34" ht="15" customHeight="1" x14ac:dyDescent="0.3">
      <c r="B153" s="20" t="s">
        <v>556</v>
      </c>
    </row>
    <row r="154" spans="2:34" ht="15" customHeight="1" x14ac:dyDescent="0.3">
      <c r="B154" s="20" t="s">
        <v>557</v>
      </c>
    </row>
    <row r="155" spans="2:34" ht="15" customHeight="1" x14ac:dyDescent="0.3">
      <c r="B155" s="20" t="s">
        <v>558</v>
      </c>
    </row>
    <row r="156" spans="2:34" ht="15" customHeight="1" x14ac:dyDescent="0.3">
      <c r="B156" s="20" t="s">
        <v>559</v>
      </c>
    </row>
    <row r="157" spans="2:34" ht="15" customHeight="1" x14ac:dyDescent="0.3">
      <c r="B157" s="20" t="s">
        <v>426</v>
      </c>
    </row>
    <row r="158" spans="2:34" ht="15" customHeight="1" x14ac:dyDescent="0.3">
      <c r="B158" s="20" t="s">
        <v>427</v>
      </c>
    </row>
    <row r="159" spans="2:34" ht="15" customHeight="1" x14ac:dyDescent="0.3">
      <c r="B159" s="20" t="s">
        <v>429</v>
      </c>
    </row>
    <row r="160" spans="2:34" ht="15" customHeight="1" x14ac:dyDescent="0.3">
      <c r="B160" s="20" t="s">
        <v>430</v>
      </c>
    </row>
    <row r="165" ht="12" customHeight="1" x14ac:dyDescent="0.3"/>
    <row r="180" ht="12" customHeight="1" x14ac:dyDescent="0.3"/>
    <row r="205" ht="12" customHeight="1" x14ac:dyDescent="0.3"/>
    <row r="206" ht="12" customHeight="1" x14ac:dyDescent="0.3"/>
    <row r="308" spans="2:34" ht="15" customHeight="1" x14ac:dyDescent="0.3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3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3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3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3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3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3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3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3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3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3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3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3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3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3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3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3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3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3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796875" defaultRowHeight="15" customHeight="1" x14ac:dyDescent="0.3"/>
  <cols>
    <col min="1" max="1" width="22.453125" style="93" hidden="1" customWidth="1"/>
    <col min="2" max="2" width="49" style="93" customWidth="1"/>
    <col min="3" max="33" width="9.1796875" style="93" customWidth="1"/>
    <col min="34" max="34" width="9.1796875" style="93" bestFit="1" customWidth="1"/>
    <col min="35" max="35" width="9.1796875" style="93" customWidth="1"/>
    <col min="36" max="16384" width="9.1796875" style="93"/>
  </cols>
  <sheetData>
    <row r="1" spans="1:34" ht="15" customHeight="1" thickBot="1" x14ac:dyDescent="0.35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3"/>
    <row r="3" spans="1:34" ht="15" customHeight="1" x14ac:dyDescent="0.3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3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3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3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3">
      <c r="C7" s="9"/>
      <c r="D7" s="9"/>
      <c r="E7" s="9"/>
      <c r="F7" s="9"/>
      <c r="G7" s="9"/>
      <c r="H7" s="9"/>
    </row>
    <row r="8" spans="1:34" ht="12" customHeight="1" x14ac:dyDescent="0.3"/>
    <row r="9" spans="1:34" ht="12" customHeight="1" x14ac:dyDescent="0.3"/>
    <row r="10" spans="1:34" ht="15" customHeight="1" x14ac:dyDescent="0.35">
      <c r="A10" s="10" t="s">
        <v>560</v>
      </c>
      <c r="B10" s="11" t="s">
        <v>561</v>
      </c>
      <c r="AH10" s="12" t="s">
        <v>191</v>
      </c>
    </row>
    <row r="11" spans="1:34" ht="15" customHeight="1" x14ac:dyDescent="0.3">
      <c r="B11" s="6"/>
      <c r="AH11" s="12" t="s">
        <v>193</v>
      </c>
    </row>
    <row r="12" spans="1:34" ht="15" customHeight="1" x14ac:dyDescent="0.3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35">
      <c r="B13" s="7" t="s">
        <v>562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3"/>
    <row r="15" spans="1:34" ht="15" customHeight="1" x14ac:dyDescent="0.3">
      <c r="B15" s="15" t="s">
        <v>563</v>
      </c>
    </row>
    <row r="16" spans="1:34" ht="15" customHeight="1" x14ac:dyDescent="0.3">
      <c r="B16" s="15" t="s">
        <v>564</v>
      </c>
    </row>
    <row r="17" spans="1:34" ht="15" customHeight="1" x14ac:dyDescent="0.35">
      <c r="A17" s="10" t="s">
        <v>565</v>
      </c>
      <c r="B17" s="90" t="s">
        <v>566</v>
      </c>
      <c r="C17" s="19">
        <v>5632.4243159999996</v>
      </c>
      <c r="D17" s="19">
        <v>5860.8315430000002</v>
      </c>
      <c r="E17" s="19">
        <v>6082.40625</v>
      </c>
      <c r="F17" s="19">
        <v>6185.015625</v>
      </c>
      <c r="G17" s="19">
        <v>6320.9653319999998</v>
      </c>
      <c r="H17" s="19">
        <v>6464.9995120000003</v>
      </c>
      <c r="I17" s="19">
        <v>6563.9379879999997</v>
      </c>
      <c r="J17" s="19">
        <v>6639.7421880000002</v>
      </c>
      <c r="K17" s="19">
        <v>6713.779297</v>
      </c>
      <c r="L17" s="19">
        <v>6778.6254879999997</v>
      </c>
      <c r="M17" s="19">
        <v>6848.9731449999999</v>
      </c>
      <c r="N17" s="19">
        <v>6925.7836909999996</v>
      </c>
      <c r="O17" s="19">
        <v>7013.5825199999999</v>
      </c>
      <c r="P17" s="19">
        <v>7098.9370120000003</v>
      </c>
      <c r="Q17" s="19">
        <v>7201.5908200000003</v>
      </c>
      <c r="R17" s="19">
        <v>7324.7705079999996</v>
      </c>
      <c r="S17" s="19">
        <v>7443.1333009999998</v>
      </c>
      <c r="T17" s="19">
        <v>7550.7436520000001</v>
      </c>
      <c r="U17" s="19">
        <v>7664.5361329999996</v>
      </c>
      <c r="V17" s="19">
        <v>7786.4921880000002</v>
      </c>
      <c r="W17" s="19">
        <v>7900.8066410000001</v>
      </c>
      <c r="X17" s="19">
        <v>8029.3325199999999</v>
      </c>
      <c r="Y17" s="19">
        <v>8163.8432620000003</v>
      </c>
      <c r="Z17" s="19">
        <v>8309.6972659999992</v>
      </c>
      <c r="AA17" s="19">
        <v>8437.7324219999991</v>
      </c>
      <c r="AB17" s="19">
        <v>8571.6220699999994</v>
      </c>
      <c r="AC17" s="19">
        <v>8696.2578119999998</v>
      </c>
      <c r="AD17" s="19">
        <v>8806.5908199999994</v>
      </c>
      <c r="AE17" s="19">
        <v>8933.1445309999999</v>
      </c>
      <c r="AF17" s="19">
        <v>9074.6015619999998</v>
      </c>
      <c r="AG17" s="19">
        <v>9220.8203119999998</v>
      </c>
      <c r="AH17" s="92">
        <v>1.6566999999999998E-2</v>
      </c>
    </row>
    <row r="18" spans="1:34" ht="15" customHeight="1" x14ac:dyDescent="0.35">
      <c r="A18" s="10" t="s">
        <v>567</v>
      </c>
      <c r="B18" s="90" t="s">
        <v>568</v>
      </c>
      <c r="C18" s="19">
        <v>2535.2312010000001</v>
      </c>
      <c r="D18" s="19">
        <v>2520.6923830000001</v>
      </c>
      <c r="E18" s="19">
        <v>2582.463135</v>
      </c>
      <c r="F18" s="19">
        <v>2690.4379880000001</v>
      </c>
      <c r="G18" s="19">
        <v>2796.5065920000002</v>
      </c>
      <c r="H18" s="19">
        <v>2898.2136230000001</v>
      </c>
      <c r="I18" s="19">
        <v>2970.905518</v>
      </c>
      <c r="J18" s="19">
        <v>3014.6320799999999</v>
      </c>
      <c r="K18" s="19">
        <v>3046.0317380000001</v>
      </c>
      <c r="L18" s="19">
        <v>3079.3427729999999</v>
      </c>
      <c r="M18" s="19">
        <v>3111.506836</v>
      </c>
      <c r="N18" s="19">
        <v>3145.8325199999999</v>
      </c>
      <c r="O18" s="19">
        <v>3185.3151859999998</v>
      </c>
      <c r="P18" s="19">
        <v>3221.1865229999999</v>
      </c>
      <c r="Q18" s="19">
        <v>3261.938721</v>
      </c>
      <c r="R18" s="19">
        <v>3308.9060060000002</v>
      </c>
      <c r="S18" s="19">
        <v>3351.4470209999999</v>
      </c>
      <c r="T18" s="19">
        <v>3390.2905270000001</v>
      </c>
      <c r="U18" s="19">
        <v>3428.9409179999998</v>
      </c>
      <c r="V18" s="19">
        <v>3472.0273440000001</v>
      </c>
      <c r="W18" s="19">
        <v>3522.0698240000002</v>
      </c>
      <c r="X18" s="19">
        <v>3575.9975589999999</v>
      </c>
      <c r="Y18" s="19">
        <v>3625.681885</v>
      </c>
      <c r="Z18" s="19">
        <v>3680.533203</v>
      </c>
      <c r="AA18" s="19">
        <v>3731.680664</v>
      </c>
      <c r="AB18" s="19">
        <v>3787.186768</v>
      </c>
      <c r="AC18" s="19">
        <v>3840.7985840000001</v>
      </c>
      <c r="AD18" s="19">
        <v>3889.5058589999999</v>
      </c>
      <c r="AE18" s="19">
        <v>3940.6428219999998</v>
      </c>
      <c r="AF18" s="19">
        <v>3993.7041020000001</v>
      </c>
      <c r="AG18" s="19">
        <v>4049.764893</v>
      </c>
      <c r="AH18" s="92">
        <v>1.5734999999999999E-2</v>
      </c>
    </row>
    <row r="19" spans="1:34" ht="15" customHeight="1" x14ac:dyDescent="0.3">
      <c r="A19" s="10" t="s">
        <v>569</v>
      </c>
      <c r="B19" s="15" t="s">
        <v>215</v>
      </c>
      <c r="C19" s="21">
        <v>8167.6552730000003</v>
      </c>
      <c r="D19" s="21">
        <v>8381.5234380000002</v>
      </c>
      <c r="E19" s="21">
        <v>8664.8691409999992</v>
      </c>
      <c r="F19" s="21">
        <v>8875.453125</v>
      </c>
      <c r="G19" s="21">
        <v>9117.4716800000006</v>
      </c>
      <c r="H19" s="21">
        <v>9363.2128909999992</v>
      </c>
      <c r="I19" s="21">
        <v>9534.84375</v>
      </c>
      <c r="J19" s="21">
        <v>9654.3740230000003</v>
      </c>
      <c r="K19" s="21">
        <v>9759.8105469999991</v>
      </c>
      <c r="L19" s="21">
        <v>9857.96875</v>
      </c>
      <c r="M19" s="21">
        <v>9960.4804690000001</v>
      </c>
      <c r="N19" s="21">
        <v>10071.616211</v>
      </c>
      <c r="O19" s="21">
        <v>10198.897461</v>
      </c>
      <c r="P19" s="21">
        <v>10320.123046999999</v>
      </c>
      <c r="Q19" s="21">
        <v>10463.529296999999</v>
      </c>
      <c r="R19" s="21">
        <v>10633.676758</v>
      </c>
      <c r="S19" s="21">
        <v>10794.580078000001</v>
      </c>
      <c r="T19" s="21">
        <v>10941.034180000001</v>
      </c>
      <c r="U19" s="21">
        <v>11093.476562</v>
      </c>
      <c r="V19" s="21">
        <v>11258.519531</v>
      </c>
      <c r="W19" s="21">
        <v>11422.876953000001</v>
      </c>
      <c r="X19" s="21">
        <v>11605.330078000001</v>
      </c>
      <c r="Y19" s="21">
        <v>11789.525390999999</v>
      </c>
      <c r="Z19" s="21">
        <v>11990.230469</v>
      </c>
      <c r="AA19" s="21">
        <v>12169.413086</v>
      </c>
      <c r="AB19" s="21">
        <v>12358.808594</v>
      </c>
      <c r="AC19" s="21">
        <v>12537.056640999999</v>
      </c>
      <c r="AD19" s="21">
        <v>12696.096680000001</v>
      </c>
      <c r="AE19" s="21">
        <v>12873.787109000001</v>
      </c>
      <c r="AF19" s="21">
        <v>13068.305664</v>
      </c>
      <c r="AG19" s="21">
        <v>13270.584961</v>
      </c>
      <c r="AH19" s="17">
        <v>1.6310999999999999E-2</v>
      </c>
    </row>
    <row r="21" spans="1:34" ht="15" customHeight="1" x14ac:dyDescent="0.3">
      <c r="B21" s="15" t="s">
        <v>570</v>
      </c>
    </row>
    <row r="22" spans="1:34" ht="15" customHeight="1" x14ac:dyDescent="0.3">
      <c r="B22" s="15" t="s">
        <v>571</v>
      </c>
    </row>
    <row r="23" spans="1:34" ht="15" customHeight="1" x14ac:dyDescent="0.35">
      <c r="A23" s="10" t="s">
        <v>572</v>
      </c>
      <c r="B23" s="90" t="s">
        <v>199</v>
      </c>
      <c r="C23" s="91">
        <v>7.6224270000000001</v>
      </c>
      <c r="D23" s="91">
        <v>8.4961190000000002</v>
      </c>
      <c r="E23" s="91">
        <v>8.9951640000000008</v>
      </c>
      <c r="F23" s="91">
        <v>8.7914549999999991</v>
      </c>
      <c r="G23" s="91">
        <v>8.8415490000000005</v>
      </c>
      <c r="H23" s="91">
        <v>8.9540679999999995</v>
      </c>
      <c r="I23" s="91">
        <v>8.8042309999999997</v>
      </c>
      <c r="J23" s="91">
        <v>8.7771810000000006</v>
      </c>
      <c r="K23" s="91">
        <v>8.9623369999999998</v>
      </c>
      <c r="L23" s="91">
        <v>9.1296269999999993</v>
      </c>
      <c r="M23" s="91">
        <v>9.5621650000000002</v>
      </c>
      <c r="N23" s="91">
        <v>9.7187319999999993</v>
      </c>
      <c r="O23" s="91">
        <v>9.8474039999999992</v>
      </c>
      <c r="P23" s="91">
        <v>9.9792590000000008</v>
      </c>
      <c r="Q23" s="91">
        <v>10.120851999999999</v>
      </c>
      <c r="R23" s="91">
        <v>10.16201</v>
      </c>
      <c r="S23" s="91">
        <v>10.299414000000001</v>
      </c>
      <c r="T23" s="91">
        <v>10.596047</v>
      </c>
      <c r="U23" s="91">
        <v>10.776484</v>
      </c>
      <c r="V23" s="91">
        <v>10.863864</v>
      </c>
      <c r="W23" s="91">
        <v>11.003838</v>
      </c>
      <c r="X23" s="91">
        <v>11.150719</v>
      </c>
      <c r="Y23" s="91">
        <v>11.280412999999999</v>
      </c>
      <c r="Z23" s="91">
        <v>11.286859</v>
      </c>
      <c r="AA23" s="91">
        <v>11.442306</v>
      </c>
      <c r="AB23" s="91">
        <v>11.53952</v>
      </c>
      <c r="AC23" s="91">
        <v>11.710324</v>
      </c>
      <c r="AD23" s="91">
        <v>11.870820999999999</v>
      </c>
      <c r="AE23" s="91">
        <v>12.016953000000001</v>
      </c>
      <c r="AF23" s="91">
        <v>12.215362000000001</v>
      </c>
      <c r="AG23" s="91">
        <v>12.386858999999999</v>
      </c>
      <c r="AH23" s="92">
        <v>1.6316000000000001E-2</v>
      </c>
    </row>
    <row r="24" spans="1:34" ht="15" customHeight="1" x14ac:dyDescent="0.35">
      <c r="A24" s="10" t="s">
        <v>573</v>
      </c>
      <c r="B24" s="90" t="s">
        <v>574</v>
      </c>
      <c r="C24" s="91">
        <v>18.424191</v>
      </c>
      <c r="D24" s="91">
        <v>19.304183999999999</v>
      </c>
      <c r="E24" s="91">
        <v>19.621611000000001</v>
      </c>
      <c r="F24" s="91">
        <v>19.546216999999999</v>
      </c>
      <c r="G24" s="91">
        <v>19.410952000000002</v>
      </c>
      <c r="H24" s="91">
        <v>19.309099</v>
      </c>
      <c r="I24" s="91">
        <v>19.318370999999999</v>
      </c>
      <c r="J24" s="91">
        <v>19.750409999999999</v>
      </c>
      <c r="K24" s="91">
        <v>19.935618999999999</v>
      </c>
      <c r="L24" s="91">
        <v>20.218073</v>
      </c>
      <c r="M24" s="91">
        <v>20.815909999999999</v>
      </c>
      <c r="N24" s="91">
        <v>20.72345</v>
      </c>
      <c r="O24" s="91">
        <v>20.940553999999999</v>
      </c>
      <c r="P24" s="91">
        <v>21.100525000000001</v>
      </c>
      <c r="Q24" s="91">
        <v>21.526699000000001</v>
      </c>
      <c r="R24" s="91">
        <v>21.251383000000001</v>
      </c>
      <c r="S24" s="91">
        <v>21.304774999999999</v>
      </c>
      <c r="T24" s="91">
        <v>21.540854</v>
      </c>
      <c r="U24" s="91">
        <v>21.754598999999999</v>
      </c>
      <c r="V24" s="91">
        <v>21.789318000000002</v>
      </c>
      <c r="W24" s="91">
        <v>21.942399999999999</v>
      </c>
      <c r="X24" s="91">
        <v>22.101042</v>
      </c>
      <c r="Y24" s="91">
        <v>22.081474</v>
      </c>
      <c r="Z24" s="91">
        <v>22.186858999999998</v>
      </c>
      <c r="AA24" s="91">
        <v>22.352926</v>
      </c>
      <c r="AB24" s="91">
        <v>22.570323999999999</v>
      </c>
      <c r="AC24" s="91">
        <v>22.65457</v>
      </c>
      <c r="AD24" s="91">
        <v>22.759208999999998</v>
      </c>
      <c r="AE24" s="91">
        <v>22.853493</v>
      </c>
      <c r="AF24" s="91">
        <v>23.026603999999999</v>
      </c>
      <c r="AG24" s="91">
        <v>23.201564999999999</v>
      </c>
      <c r="AH24" s="92">
        <v>7.7149999999999996E-3</v>
      </c>
    </row>
    <row r="25" spans="1:34" ht="15" customHeight="1" x14ac:dyDescent="0.35">
      <c r="A25" s="10" t="s">
        <v>575</v>
      </c>
      <c r="B25" s="90" t="s">
        <v>223</v>
      </c>
      <c r="C25" s="91">
        <v>17.750837000000001</v>
      </c>
      <c r="D25" s="91">
        <v>17.784217999999999</v>
      </c>
      <c r="E25" s="91">
        <v>17.832457999999999</v>
      </c>
      <c r="F25" s="91">
        <v>18.255758</v>
      </c>
      <c r="G25" s="91">
        <v>17.965651999999999</v>
      </c>
      <c r="H25" s="91">
        <v>17.418257000000001</v>
      </c>
      <c r="I25" s="91">
        <v>17.043358000000001</v>
      </c>
      <c r="J25" s="91">
        <v>17.464335999999999</v>
      </c>
      <c r="K25" s="91">
        <v>17.665486999999999</v>
      </c>
      <c r="L25" s="91">
        <v>17.903829999999999</v>
      </c>
      <c r="M25" s="91">
        <v>18.228373999999999</v>
      </c>
      <c r="N25" s="91">
        <v>18.345334999999999</v>
      </c>
      <c r="O25" s="91">
        <v>18.564774</v>
      </c>
      <c r="P25" s="91">
        <v>18.711565</v>
      </c>
      <c r="Q25" s="91">
        <v>18.823149000000001</v>
      </c>
      <c r="R25" s="91">
        <v>18.657301</v>
      </c>
      <c r="S25" s="91">
        <v>18.557192000000001</v>
      </c>
      <c r="T25" s="91">
        <v>18.721062</v>
      </c>
      <c r="U25" s="91">
        <v>18.906943999999999</v>
      </c>
      <c r="V25" s="91">
        <v>18.769888000000002</v>
      </c>
      <c r="W25" s="91">
        <v>19.141383999999999</v>
      </c>
      <c r="X25" s="91">
        <v>19.276993000000001</v>
      </c>
      <c r="Y25" s="91">
        <v>19.368721000000001</v>
      </c>
      <c r="Z25" s="91">
        <v>19.507062999999999</v>
      </c>
      <c r="AA25" s="91">
        <v>19.688092999999999</v>
      </c>
      <c r="AB25" s="91">
        <v>19.940121000000001</v>
      </c>
      <c r="AC25" s="91">
        <v>20.075132</v>
      </c>
      <c r="AD25" s="91">
        <v>20.182839999999999</v>
      </c>
      <c r="AE25" s="91">
        <v>20.246756000000001</v>
      </c>
      <c r="AF25" s="91">
        <v>20.426596</v>
      </c>
      <c r="AG25" s="91">
        <v>20.570136999999999</v>
      </c>
      <c r="AH25" s="92">
        <v>4.9259999999999998E-3</v>
      </c>
    </row>
    <row r="26" spans="1:34" ht="15" customHeight="1" x14ac:dyDescent="0.35">
      <c r="A26" s="10" t="s">
        <v>576</v>
      </c>
      <c r="B26" s="90" t="s">
        <v>225</v>
      </c>
      <c r="C26" s="91">
        <v>5.4227400000000001</v>
      </c>
      <c r="D26" s="91">
        <v>4.4313440000000002</v>
      </c>
      <c r="E26" s="91">
        <v>5.8066459999999998</v>
      </c>
      <c r="F26" s="91">
        <v>7.3529660000000003</v>
      </c>
      <c r="G26" s="91">
        <v>8.6041519999999991</v>
      </c>
      <c r="H26" s="91">
        <v>9.5880430000000008</v>
      </c>
      <c r="I26" s="91">
        <v>10.678126000000001</v>
      </c>
      <c r="J26" s="91">
        <v>11.122404</v>
      </c>
      <c r="K26" s="91">
        <v>11.319103999999999</v>
      </c>
      <c r="L26" s="91">
        <v>11.560950999999999</v>
      </c>
      <c r="M26" s="91">
        <v>11.886528999999999</v>
      </c>
      <c r="N26" s="91">
        <v>11.988492000000001</v>
      </c>
      <c r="O26" s="91">
        <v>12.214651</v>
      </c>
      <c r="P26" s="91">
        <v>12.396055</v>
      </c>
      <c r="Q26" s="91">
        <v>12.541180000000001</v>
      </c>
      <c r="R26" s="91">
        <v>12.441390999999999</v>
      </c>
      <c r="S26" s="91">
        <v>12.436083</v>
      </c>
      <c r="T26" s="91">
        <v>12.619387</v>
      </c>
      <c r="U26" s="91">
        <v>12.817525</v>
      </c>
      <c r="V26" s="91">
        <v>12.799621999999999</v>
      </c>
      <c r="W26" s="91">
        <v>13.127105999999999</v>
      </c>
      <c r="X26" s="91">
        <v>13.276533000000001</v>
      </c>
      <c r="Y26" s="91">
        <v>13.389760000000001</v>
      </c>
      <c r="Z26" s="91">
        <v>13.499091999999999</v>
      </c>
      <c r="AA26" s="91">
        <v>13.732372</v>
      </c>
      <c r="AB26" s="91">
        <v>13.936438000000001</v>
      </c>
      <c r="AC26" s="91">
        <v>14.088271000000001</v>
      </c>
      <c r="AD26" s="91">
        <v>14.181101999999999</v>
      </c>
      <c r="AE26" s="91">
        <v>14.234844000000001</v>
      </c>
      <c r="AF26" s="91">
        <v>14.370006</v>
      </c>
      <c r="AG26" s="91">
        <v>14.531082</v>
      </c>
      <c r="AH26" s="92">
        <v>3.3402000000000001E-2</v>
      </c>
    </row>
    <row r="27" spans="1:34" ht="15" customHeight="1" x14ac:dyDescent="0.35">
      <c r="A27" s="10" t="s">
        <v>577</v>
      </c>
      <c r="B27" s="90" t="s">
        <v>578</v>
      </c>
      <c r="C27" s="91">
        <v>4.7083649999999997</v>
      </c>
      <c r="D27" s="91">
        <v>5.40137</v>
      </c>
      <c r="E27" s="91">
        <v>5.8265310000000001</v>
      </c>
      <c r="F27" s="91">
        <v>6.3471669999999998</v>
      </c>
      <c r="G27" s="91">
        <v>6.5757770000000004</v>
      </c>
      <c r="H27" s="91">
        <v>6.6898179999999998</v>
      </c>
      <c r="I27" s="91">
        <v>6.8707130000000003</v>
      </c>
      <c r="J27" s="91">
        <v>7.1664050000000001</v>
      </c>
      <c r="K27" s="91">
        <v>7.306044</v>
      </c>
      <c r="L27" s="91">
        <v>7.483009</v>
      </c>
      <c r="M27" s="91">
        <v>7.7294320000000001</v>
      </c>
      <c r="N27" s="91">
        <v>7.8069069999999998</v>
      </c>
      <c r="O27" s="91">
        <v>7.9901400000000002</v>
      </c>
      <c r="P27" s="91">
        <v>8.1204260000000001</v>
      </c>
      <c r="Q27" s="91">
        <v>8.1970609999999997</v>
      </c>
      <c r="R27" s="91">
        <v>8.3021569999999993</v>
      </c>
      <c r="S27" s="91">
        <v>8.3037720000000004</v>
      </c>
      <c r="T27" s="91">
        <v>8.2021940000000004</v>
      </c>
      <c r="U27" s="91">
        <v>8.3497509999999995</v>
      </c>
      <c r="V27" s="91">
        <v>8.3344170000000002</v>
      </c>
      <c r="W27" s="91">
        <v>8.750273</v>
      </c>
      <c r="X27" s="91">
        <v>8.9433120000000006</v>
      </c>
      <c r="Y27" s="91">
        <v>9.0494269999999997</v>
      </c>
      <c r="Z27" s="91">
        <v>9.4546960000000002</v>
      </c>
      <c r="AA27" s="91">
        <v>9.6620939999999997</v>
      </c>
      <c r="AB27" s="91">
        <v>9.7340149999999994</v>
      </c>
      <c r="AC27" s="91">
        <v>9.9456229999999994</v>
      </c>
      <c r="AD27" s="91">
        <v>10.02619</v>
      </c>
      <c r="AE27" s="91">
        <v>10.010736</v>
      </c>
      <c r="AF27" s="91">
        <v>10.056374</v>
      </c>
      <c r="AG27" s="91">
        <v>9.9969429999999999</v>
      </c>
      <c r="AH27" s="92">
        <v>2.5416000000000001E-2</v>
      </c>
    </row>
    <row r="28" spans="1:34" ht="15" customHeight="1" x14ac:dyDescent="0.35">
      <c r="A28" s="10" t="s">
        <v>579</v>
      </c>
      <c r="B28" s="90" t="s">
        <v>580</v>
      </c>
      <c r="C28" s="91">
        <v>3.033245</v>
      </c>
      <c r="D28" s="91">
        <v>4.0197719999999997</v>
      </c>
      <c r="E28" s="91">
        <v>3.9810949999999998</v>
      </c>
      <c r="F28" s="91">
        <v>3.5679189999999998</v>
      </c>
      <c r="G28" s="91">
        <v>3.2255099999999999</v>
      </c>
      <c r="H28" s="91">
        <v>3.1656759999999999</v>
      </c>
      <c r="I28" s="91">
        <v>3.1964350000000001</v>
      </c>
      <c r="J28" s="91">
        <v>3.2957709999999998</v>
      </c>
      <c r="K28" s="91">
        <v>3.3635570000000001</v>
      </c>
      <c r="L28" s="91">
        <v>3.4682849999999998</v>
      </c>
      <c r="M28" s="91">
        <v>3.5104769999999998</v>
      </c>
      <c r="N28" s="91">
        <v>3.5383399999999998</v>
      </c>
      <c r="O28" s="91">
        <v>3.5624699999999998</v>
      </c>
      <c r="P28" s="91">
        <v>3.6101190000000001</v>
      </c>
      <c r="Q28" s="91">
        <v>3.6113339999999998</v>
      </c>
      <c r="R28" s="91">
        <v>3.592285</v>
      </c>
      <c r="S28" s="91">
        <v>3.5878700000000001</v>
      </c>
      <c r="T28" s="91">
        <v>3.5759370000000001</v>
      </c>
      <c r="U28" s="91">
        <v>3.5590709999999999</v>
      </c>
      <c r="V28" s="91">
        <v>3.5355949999999998</v>
      </c>
      <c r="W28" s="91">
        <v>3.514653</v>
      </c>
      <c r="X28" s="91">
        <v>3.5151119999999998</v>
      </c>
      <c r="Y28" s="91">
        <v>3.518221</v>
      </c>
      <c r="Z28" s="91">
        <v>3.507145</v>
      </c>
      <c r="AA28" s="91">
        <v>3.519323</v>
      </c>
      <c r="AB28" s="91">
        <v>3.5005350000000002</v>
      </c>
      <c r="AC28" s="91">
        <v>3.4866329999999999</v>
      </c>
      <c r="AD28" s="91">
        <v>3.5004</v>
      </c>
      <c r="AE28" s="91">
        <v>3.4694479999999999</v>
      </c>
      <c r="AF28" s="91">
        <v>3.4448829999999999</v>
      </c>
      <c r="AG28" s="91">
        <v>3.4614950000000002</v>
      </c>
      <c r="AH28" s="92">
        <v>4.4120000000000001E-3</v>
      </c>
    </row>
    <row r="29" spans="1:34" ht="15" customHeight="1" x14ac:dyDescent="0.35">
      <c r="A29" s="10" t="s">
        <v>581</v>
      </c>
      <c r="B29" s="90" t="s">
        <v>582</v>
      </c>
      <c r="C29" s="91">
        <v>3.0774789999999999</v>
      </c>
      <c r="D29" s="91">
        <v>4.0639070000000004</v>
      </c>
      <c r="E29" s="91">
        <v>3.977929</v>
      </c>
      <c r="F29" s="91">
        <v>3.5612629999999998</v>
      </c>
      <c r="G29" s="91">
        <v>3.2206630000000001</v>
      </c>
      <c r="H29" s="91">
        <v>3.168234</v>
      </c>
      <c r="I29" s="91">
        <v>3.1962269999999999</v>
      </c>
      <c r="J29" s="91">
        <v>3.2928920000000002</v>
      </c>
      <c r="K29" s="91">
        <v>3.3535339999999998</v>
      </c>
      <c r="L29" s="91">
        <v>3.45844</v>
      </c>
      <c r="M29" s="91">
        <v>3.5207999999999999</v>
      </c>
      <c r="N29" s="91">
        <v>3.5502579999999999</v>
      </c>
      <c r="O29" s="91">
        <v>3.5722960000000001</v>
      </c>
      <c r="P29" s="91">
        <v>3.6166450000000001</v>
      </c>
      <c r="Q29" s="91">
        <v>3.61687</v>
      </c>
      <c r="R29" s="91">
        <v>3.5962200000000002</v>
      </c>
      <c r="S29" s="91">
        <v>3.5878640000000002</v>
      </c>
      <c r="T29" s="91">
        <v>3.574246</v>
      </c>
      <c r="U29" s="91">
        <v>3.5556230000000002</v>
      </c>
      <c r="V29" s="91">
        <v>3.5286170000000001</v>
      </c>
      <c r="W29" s="91">
        <v>3.5091869999999998</v>
      </c>
      <c r="X29" s="91">
        <v>3.509563</v>
      </c>
      <c r="Y29" s="91">
        <v>3.5120550000000001</v>
      </c>
      <c r="Z29" s="91">
        <v>3.5023620000000002</v>
      </c>
      <c r="AA29" s="91">
        <v>3.5151910000000002</v>
      </c>
      <c r="AB29" s="91">
        <v>3.497773</v>
      </c>
      <c r="AC29" s="91">
        <v>3.4856210000000001</v>
      </c>
      <c r="AD29" s="91">
        <v>3.4986890000000002</v>
      </c>
      <c r="AE29" s="91">
        <v>3.4686319999999999</v>
      </c>
      <c r="AF29" s="91">
        <v>3.4455819999999999</v>
      </c>
      <c r="AG29" s="91">
        <v>3.461954</v>
      </c>
      <c r="AH29" s="92">
        <v>3.9319999999999997E-3</v>
      </c>
    </row>
    <row r="30" spans="1:34" ht="15" customHeight="1" x14ac:dyDescent="0.35">
      <c r="A30" s="10" t="s">
        <v>583</v>
      </c>
      <c r="B30" s="90" t="s">
        <v>258</v>
      </c>
      <c r="C30" s="91">
        <v>4.0174000000000003</v>
      </c>
      <c r="D30" s="91">
        <v>3.598935</v>
      </c>
      <c r="E30" s="91">
        <v>3.356058</v>
      </c>
      <c r="F30" s="91">
        <v>3.2078790000000001</v>
      </c>
      <c r="G30" s="91">
        <v>3.117534</v>
      </c>
      <c r="H30" s="91">
        <v>3.070951</v>
      </c>
      <c r="I30" s="91">
        <v>3.0295830000000001</v>
      </c>
      <c r="J30" s="91">
        <v>3.0136099999999999</v>
      </c>
      <c r="K30" s="91">
        <v>3.014059</v>
      </c>
      <c r="L30" s="91">
        <v>3.0367769999999998</v>
      </c>
      <c r="M30" s="91">
        <v>3.0668120000000001</v>
      </c>
      <c r="N30" s="91">
        <v>3.1021339999999999</v>
      </c>
      <c r="O30" s="91">
        <v>3.1370369999999999</v>
      </c>
      <c r="P30" s="91">
        <v>3.1691760000000002</v>
      </c>
      <c r="Q30" s="91">
        <v>3.1995740000000001</v>
      </c>
      <c r="R30" s="91">
        <v>3.23061</v>
      </c>
      <c r="S30" s="91">
        <v>3.2614040000000002</v>
      </c>
      <c r="T30" s="91">
        <v>3.2944689999999999</v>
      </c>
      <c r="U30" s="91">
        <v>3.3282949999999998</v>
      </c>
      <c r="V30" s="91">
        <v>3.36151</v>
      </c>
      <c r="W30" s="91">
        <v>3.3950330000000002</v>
      </c>
      <c r="X30" s="91">
        <v>3.4296359999999999</v>
      </c>
      <c r="Y30" s="91">
        <v>3.4663460000000001</v>
      </c>
      <c r="Z30" s="91">
        <v>3.5055459999999998</v>
      </c>
      <c r="AA30" s="91">
        <v>3.5455589999999999</v>
      </c>
      <c r="AB30" s="91">
        <v>3.5867200000000001</v>
      </c>
      <c r="AC30" s="91">
        <v>3.6247240000000001</v>
      </c>
      <c r="AD30" s="91">
        <v>3.6615160000000002</v>
      </c>
      <c r="AE30" s="91">
        <v>3.6991040000000002</v>
      </c>
      <c r="AF30" s="91">
        <v>3.7375989999999999</v>
      </c>
      <c r="AG30" s="91">
        <v>3.7801840000000002</v>
      </c>
      <c r="AH30" s="92">
        <v>-2.0270000000000002E-3</v>
      </c>
    </row>
    <row r="31" spans="1:34" ht="14.5" customHeight="1" x14ac:dyDescent="0.35">
      <c r="A31" s="10" t="s">
        <v>584</v>
      </c>
      <c r="B31" s="90" t="s">
        <v>260</v>
      </c>
      <c r="C31" s="91">
        <v>2.815477</v>
      </c>
      <c r="D31" s="91">
        <v>2.8278660000000002</v>
      </c>
      <c r="E31" s="91">
        <v>2.8846579999999999</v>
      </c>
      <c r="F31" s="91">
        <v>2.8736839999999999</v>
      </c>
      <c r="G31" s="91">
        <v>2.8735629999999999</v>
      </c>
      <c r="H31" s="91">
        <v>2.861837</v>
      </c>
      <c r="I31" s="91">
        <v>2.849145</v>
      </c>
      <c r="J31" s="91">
        <v>2.8373849999999998</v>
      </c>
      <c r="K31" s="91">
        <v>2.8257639999999999</v>
      </c>
      <c r="L31" s="91">
        <v>2.8206519999999999</v>
      </c>
      <c r="M31" s="91">
        <v>2.830257</v>
      </c>
      <c r="N31" s="91">
        <v>2.8289970000000002</v>
      </c>
      <c r="O31" s="91">
        <v>2.815725</v>
      </c>
      <c r="P31" s="91">
        <v>2.8164419999999999</v>
      </c>
      <c r="Q31" s="91">
        <v>2.8170860000000002</v>
      </c>
      <c r="R31" s="91">
        <v>2.8212009999999998</v>
      </c>
      <c r="S31" s="91">
        <v>2.8233160000000002</v>
      </c>
      <c r="T31" s="91">
        <v>2.8278110000000001</v>
      </c>
      <c r="U31" s="91">
        <v>2.8272119999999998</v>
      </c>
      <c r="V31" s="91">
        <v>2.82924</v>
      </c>
      <c r="W31" s="91">
        <v>2.8376489999999999</v>
      </c>
      <c r="X31" s="91">
        <v>2.8406349999999998</v>
      </c>
      <c r="Y31" s="91">
        <v>2.8446440000000002</v>
      </c>
      <c r="Z31" s="91">
        <v>2.8497300000000001</v>
      </c>
      <c r="AA31" s="91">
        <v>2.8464550000000002</v>
      </c>
      <c r="AB31" s="91">
        <v>2.857904</v>
      </c>
      <c r="AC31" s="91">
        <v>2.8609059999999999</v>
      </c>
      <c r="AD31" s="91">
        <v>2.8697949999999999</v>
      </c>
      <c r="AE31" s="91">
        <v>2.8793570000000002</v>
      </c>
      <c r="AF31" s="91">
        <v>2.8885149999999999</v>
      </c>
      <c r="AG31" s="91">
        <v>2.900779</v>
      </c>
      <c r="AH31" s="92">
        <v>9.9500000000000001E-4</v>
      </c>
    </row>
    <row r="32" spans="1:34" ht="14.5" customHeight="1" x14ac:dyDescent="0.35">
      <c r="A32" s="10" t="s">
        <v>585</v>
      </c>
      <c r="B32" s="90" t="s">
        <v>453</v>
      </c>
      <c r="C32" s="92" t="s">
        <v>454</v>
      </c>
      <c r="D32" s="92" t="s">
        <v>454</v>
      </c>
      <c r="E32" s="92" t="s">
        <v>454</v>
      </c>
      <c r="F32" s="92" t="s">
        <v>454</v>
      </c>
      <c r="G32" s="92" t="s">
        <v>454</v>
      </c>
      <c r="H32" s="92" t="s">
        <v>454</v>
      </c>
      <c r="I32" s="92" t="s">
        <v>454</v>
      </c>
      <c r="J32" s="92" t="s">
        <v>454</v>
      </c>
      <c r="K32" s="92" t="s">
        <v>454</v>
      </c>
      <c r="L32" s="92" t="s">
        <v>454</v>
      </c>
      <c r="M32" s="92" t="s">
        <v>454</v>
      </c>
      <c r="N32" s="92" t="s">
        <v>454</v>
      </c>
      <c r="O32" s="92" t="s">
        <v>454</v>
      </c>
      <c r="P32" s="92" t="s">
        <v>454</v>
      </c>
      <c r="Q32" s="92" t="s">
        <v>454</v>
      </c>
      <c r="R32" s="92" t="s">
        <v>454</v>
      </c>
      <c r="S32" s="92" t="s">
        <v>454</v>
      </c>
      <c r="T32" s="92" t="s">
        <v>454</v>
      </c>
      <c r="U32" s="92" t="s">
        <v>454</v>
      </c>
      <c r="V32" s="92" t="s">
        <v>454</v>
      </c>
      <c r="W32" s="92" t="s">
        <v>454</v>
      </c>
      <c r="X32" s="92" t="s">
        <v>454</v>
      </c>
      <c r="Y32" s="92" t="s">
        <v>454</v>
      </c>
      <c r="Z32" s="92" t="s">
        <v>454</v>
      </c>
      <c r="AA32" s="92" t="s">
        <v>454</v>
      </c>
      <c r="AB32" s="92" t="s">
        <v>454</v>
      </c>
      <c r="AC32" s="92" t="s">
        <v>454</v>
      </c>
      <c r="AD32" s="92" t="s">
        <v>454</v>
      </c>
      <c r="AE32" s="92" t="s">
        <v>454</v>
      </c>
      <c r="AF32" s="92" t="s">
        <v>454</v>
      </c>
      <c r="AG32" s="92" t="s">
        <v>454</v>
      </c>
      <c r="AH32" s="92" t="s">
        <v>454</v>
      </c>
    </row>
    <row r="33" spans="1:34" ht="14.5" customHeight="1" x14ac:dyDescent="0.35">
      <c r="A33" s="10" t="s">
        <v>586</v>
      </c>
      <c r="B33" s="90" t="s">
        <v>438</v>
      </c>
      <c r="C33" s="91">
        <v>20.703951</v>
      </c>
      <c r="D33" s="91">
        <v>20.963263999999999</v>
      </c>
      <c r="E33" s="91">
        <v>20.467887999999999</v>
      </c>
      <c r="F33" s="91">
        <v>19.783636000000001</v>
      </c>
      <c r="G33" s="91">
        <v>19.357731000000001</v>
      </c>
      <c r="H33" s="91">
        <v>19.106280999999999</v>
      </c>
      <c r="I33" s="91">
        <v>18.963926000000001</v>
      </c>
      <c r="J33" s="91">
        <v>18.841094999999999</v>
      </c>
      <c r="K33" s="91">
        <v>18.735588</v>
      </c>
      <c r="L33" s="91">
        <v>18.663567</v>
      </c>
      <c r="M33" s="91">
        <v>18.617512000000001</v>
      </c>
      <c r="N33" s="91">
        <v>18.676767000000002</v>
      </c>
      <c r="O33" s="91">
        <v>18.634557999999998</v>
      </c>
      <c r="P33" s="91">
        <v>18.545500000000001</v>
      </c>
      <c r="Q33" s="91">
        <v>18.446601999999999</v>
      </c>
      <c r="R33" s="91">
        <v>18.351669000000001</v>
      </c>
      <c r="S33" s="91">
        <v>18.239789999999999</v>
      </c>
      <c r="T33" s="91">
        <v>18.124399</v>
      </c>
      <c r="U33" s="91">
        <v>18.044464000000001</v>
      </c>
      <c r="V33" s="91">
        <v>17.939983000000002</v>
      </c>
      <c r="W33" s="91">
        <v>17.836859</v>
      </c>
      <c r="X33" s="91">
        <v>17.750677</v>
      </c>
      <c r="Y33" s="91">
        <v>17.663349</v>
      </c>
      <c r="Z33" s="91">
        <v>17.552032000000001</v>
      </c>
      <c r="AA33" s="91">
        <v>17.488479999999999</v>
      </c>
      <c r="AB33" s="91">
        <v>17.401014</v>
      </c>
      <c r="AC33" s="91">
        <v>17.289835</v>
      </c>
      <c r="AD33" s="91">
        <v>17.180754</v>
      </c>
      <c r="AE33" s="91">
        <v>17.048691000000002</v>
      </c>
      <c r="AF33" s="91">
        <v>16.892347000000001</v>
      </c>
      <c r="AG33" s="91">
        <v>16.778521999999999</v>
      </c>
      <c r="AH33" s="92">
        <v>-6.9829999999999996E-3</v>
      </c>
    </row>
    <row r="34" spans="1:34" ht="12" customHeight="1" x14ac:dyDescent="0.3">
      <c r="B34" s="15" t="s">
        <v>587</v>
      </c>
    </row>
    <row r="35" spans="1:34" ht="14.5" customHeight="1" x14ac:dyDescent="0.35">
      <c r="A35" s="10" t="s">
        <v>588</v>
      </c>
      <c r="B35" s="90" t="s">
        <v>199</v>
      </c>
      <c r="C35" s="91">
        <v>7.6224270000000001</v>
      </c>
      <c r="D35" s="91">
        <v>8.5857550000000007</v>
      </c>
      <c r="E35" s="91">
        <v>9.1950730000000007</v>
      </c>
      <c r="F35" s="91">
        <v>9.105658</v>
      </c>
      <c r="G35" s="91">
        <v>9.3134800000000002</v>
      </c>
      <c r="H35" s="91">
        <v>9.6361939999999997</v>
      </c>
      <c r="I35" s="91">
        <v>9.7164590000000004</v>
      </c>
      <c r="J35" s="91">
        <v>9.9642320000000009</v>
      </c>
      <c r="K35" s="91">
        <v>10.478424</v>
      </c>
      <c r="L35" s="91">
        <v>11.003137000000001</v>
      </c>
      <c r="M35" s="91">
        <v>11.877894</v>
      </c>
      <c r="N35" s="91">
        <v>12.436106000000001</v>
      </c>
      <c r="O35" s="91">
        <v>12.964437</v>
      </c>
      <c r="P35" s="91">
        <v>13.503829</v>
      </c>
      <c r="Q35" s="91">
        <v>14.056269</v>
      </c>
      <c r="R35" s="91">
        <v>14.46874</v>
      </c>
      <c r="S35" s="91">
        <v>15.020927</v>
      </c>
      <c r="T35" s="91">
        <v>15.816492</v>
      </c>
      <c r="U35" s="91">
        <v>16.458099000000001</v>
      </c>
      <c r="V35" s="91">
        <v>16.961690999999998</v>
      </c>
      <c r="W35" s="91">
        <v>17.571985000000002</v>
      </c>
      <c r="X35" s="91">
        <v>18.214462000000001</v>
      </c>
      <c r="Y35" s="91">
        <v>18.855173000000001</v>
      </c>
      <c r="Z35" s="91">
        <v>19.31757</v>
      </c>
      <c r="AA35" s="91">
        <v>20.069984000000002</v>
      </c>
      <c r="AB35" s="91">
        <v>20.747752999999999</v>
      </c>
      <c r="AC35" s="91">
        <v>21.610123000000002</v>
      </c>
      <c r="AD35" s="91">
        <v>22.491508</v>
      </c>
      <c r="AE35" s="91">
        <v>23.381889000000001</v>
      </c>
      <c r="AF35" s="91">
        <v>24.425052999999998</v>
      </c>
      <c r="AG35" s="91">
        <v>25.466816000000001</v>
      </c>
      <c r="AH35" s="92">
        <v>4.1029000000000003E-2</v>
      </c>
    </row>
    <row r="36" spans="1:34" ht="14.5" customHeight="1" x14ac:dyDescent="0.35">
      <c r="A36" s="10" t="s">
        <v>589</v>
      </c>
      <c r="B36" s="90" t="s">
        <v>574</v>
      </c>
      <c r="C36" s="91">
        <v>18.424191</v>
      </c>
      <c r="D36" s="91">
        <v>19.507847000000002</v>
      </c>
      <c r="E36" s="91">
        <v>20.057680000000001</v>
      </c>
      <c r="F36" s="91">
        <v>20.244789000000001</v>
      </c>
      <c r="G36" s="91">
        <v>20.447040999999999</v>
      </c>
      <c r="H36" s="91">
        <v>20.780076999999999</v>
      </c>
      <c r="I36" s="91">
        <v>21.319996</v>
      </c>
      <c r="J36" s="91">
        <v>22.421514999999999</v>
      </c>
      <c r="K36" s="91">
        <v>23.307970000000001</v>
      </c>
      <c r="L36" s="91">
        <v>24.367063999999999</v>
      </c>
      <c r="M36" s="91">
        <v>25.857030999999999</v>
      </c>
      <c r="N36" s="91">
        <v>26.517762999999999</v>
      </c>
      <c r="O36" s="91">
        <v>27.568939</v>
      </c>
      <c r="P36" s="91">
        <v>28.553008999999999</v>
      </c>
      <c r="Q36" s="91">
        <v>29.897188</v>
      </c>
      <c r="R36" s="91">
        <v>30.257864000000001</v>
      </c>
      <c r="S36" s="91">
        <v>31.071425999999999</v>
      </c>
      <c r="T36" s="91">
        <v>32.153568</v>
      </c>
      <c r="U36" s="91">
        <v>33.224133000000002</v>
      </c>
      <c r="V36" s="91">
        <v>34.019539000000002</v>
      </c>
      <c r="W36" s="91">
        <v>35.039734000000003</v>
      </c>
      <c r="X36" s="91">
        <v>36.101582000000001</v>
      </c>
      <c r="Y36" s="91">
        <v>36.909111000000003</v>
      </c>
      <c r="Z36" s="91">
        <v>37.973030000000001</v>
      </c>
      <c r="AA36" s="91">
        <v>39.207386</v>
      </c>
      <c r="AB36" s="91">
        <v>40.580852999999998</v>
      </c>
      <c r="AC36" s="91">
        <v>41.806530000000002</v>
      </c>
      <c r="AD36" s="91">
        <v>43.121613000000004</v>
      </c>
      <c r="AE36" s="91">
        <v>44.466999000000001</v>
      </c>
      <c r="AF36" s="91">
        <v>46.042515000000002</v>
      </c>
      <c r="AG36" s="91">
        <v>47.701358999999997</v>
      </c>
      <c r="AH36" s="92">
        <v>3.2217999999999997E-2</v>
      </c>
    </row>
    <row r="37" spans="1:34" ht="14.5" customHeight="1" x14ac:dyDescent="0.35">
      <c r="A37" s="10" t="s">
        <v>590</v>
      </c>
      <c r="B37" s="90" t="s">
        <v>223</v>
      </c>
      <c r="C37" s="91">
        <v>17.750837000000001</v>
      </c>
      <c r="D37" s="91">
        <v>17.971844000000001</v>
      </c>
      <c r="E37" s="91">
        <v>18.228767000000001</v>
      </c>
      <c r="F37" s="91">
        <v>18.908208999999999</v>
      </c>
      <c r="G37" s="91">
        <v>18.924596999999999</v>
      </c>
      <c r="H37" s="91">
        <v>18.745190000000001</v>
      </c>
      <c r="I37" s="91">
        <v>18.809263000000001</v>
      </c>
      <c r="J37" s="91">
        <v>19.826264999999999</v>
      </c>
      <c r="K37" s="91">
        <v>20.653815999999999</v>
      </c>
      <c r="L37" s="91">
        <v>21.577911</v>
      </c>
      <c r="M37" s="91">
        <v>22.642855000000001</v>
      </c>
      <c r="N37" s="91">
        <v>23.474722</v>
      </c>
      <c r="O37" s="91">
        <v>24.441144999999999</v>
      </c>
      <c r="P37" s="91">
        <v>25.320295000000002</v>
      </c>
      <c r="Q37" s="91">
        <v>26.142385000000001</v>
      </c>
      <c r="R37" s="91">
        <v>26.564394</v>
      </c>
      <c r="S37" s="91">
        <v>27.064281000000001</v>
      </c>
      <c r="T37" s="91">
        <v>27.944524999999999</v>
      </c>
      <c r="U37" s="91">
        <v>28.875128</v>
      </c>
      <c r="V37" s="91">
        <v>29.305320999999999</v>
      </c>
      <c r="W37" s="91">
        <v>30.566803</v>
      </c>
      <c r="X37" s="91">
        <v>31.488558000000001</v>
      </c>
      <c r="Y37" s="91">
        <v>32.374752000000001</v>
      </c>
      <c r="Z37" s="91">
        <v>33.386532000000003</v>
      </c>
      <c r="AA37" s="91">
        <v>34.533225999999999</v>
      </c>
      <c r="AB37" s="91">
        <v>35.851813999999997</v>
      </c>
      <c r="AC37" s="91">
        <v>37.046463000000003</v>
      </c>
      <c r="AD37" s="91">
        <v>38.240195999999997</v>
      </c>
      <c r="AE37" s="91">
        <v>39.394962</v>
      </c>
      <c r="AF37" s="91">
        <v>40.843707999999999</v>
      </c>
      <c r="AG37" s="91">
        <v>42.291260000000001</v>
      </c>
      <c r="AH37" s="92">
        <v>2.9361000000000002E-2</v>
      </c>
    </row>
    <row r="38" spans="1:34" ht="14.5" customHeight="1" x14ac:dyDescent="0.35">
      <c r="A38" s="10" t="s">
        <v>591</v>
      </c>
      <c r="B38" s="90" t="s">
        <v>225</v>
      </c>
      <c r="C38" s="91">
        <v>5.4227400000000001</v>
      </c>
      <c r="D38" s="91">
        <v>4.4780959999999999</v>
      </c>
      <c r="E38" s="91">
        <v>5.9356929999999997</v>
      </c>
      <c r="F38" s="91">
        <v>7.6157570000000003</v>
      </c>
      <c r="G38" s="91">
        <v>9.0634119999999996</v>
      </c>
      <c r="H38" s="91">
        <v>10.318466000000001</v>
      </c>
      <c r="I38" s="91">
        <v>11.784514</v>
      </c>
      <c r="J38" s="91">
        <v>12.62663</v>
      </c>
      <c r="K38" s="91">
        <v>13.233867</v>
      </c>
      <c r="L38" s="91">
        <v>13.933396999999999</v>
      </c>
      <c r="M38" s="91">
        <v>14.765164</v>
      </c>
      <c r="N38" s="91">
        <v>15.340495000000001</v>
      </c>
      <c r="O38" s="91">
        <v>16.080995999999999</v>
      </c>
      <c r="P38" s="91">
        <v>16.774211999999999</v>
      </c>
      <c r="Q38" s="91">
        <v>17.417721</v>
      </c>
      <c r="R38" s="91">
        <v>17.714137999999998</v>
      </c>
      <c r="S38" s="91">
        <v>18.1371</v>
      </c>
      <c r="T38" s="91">
        <v>18.836687000000001</v>
      </c>
      <c r="U38" s="91">
        <v>19.575223999999999</v>
      </c>
      <c r="V38" s="91">
        <v>19.983975999999998</v>
      </c>
      <c r="W38" s="91">
        <v>20.962624000000002</v>
      </c>
      <c r="X38" s="91">
        <v>21.686934999999998</v>
      </c>
      <c r="Y38" s="91">
        <v>22.380941</v>
      </c>
      <c r="Z38" s="91">
        <v>23.103829999999999</v>
      </c>
      <c r="AA38" s="91">
        <v>24.086798000000002</v>
      </c>
      <c r="AB38" s="91">
        <v>25.05735</v>
      </c>
      <c r="AC38" s="91">
        <v>25.998363000000001</v>
      </c>
      <c r="AD38" s="91">
        <v>26.868773000000001</v>
      </c>
      <c r="AE38" s="91">
        <v>27.697334000000001</v>
      </c>
      <c r="AF38" s="91">
        <v>28.733340999999999</v>
      </c>
      <c r="AG38" s="91">
        <v>29.875240000000002</v>
      </c>
      <c r="AH38" s="92">
        <v>5.8529999999999999E-2</v>
      </c>
    </row>
    <row r="39" spans="1:34" ht="14.5" customHeight="1" x14ac:dyDescent="0.35">
      <c r="A39" s="10" t="s">
        <v>592</v>
      </c>
      <c r="B39" s="90" t="s">
        <v>578</v>
      </c>
      <c r="C39" s="91">
        <v>4.7083649999999997</v>
      </c>
      <c r="D39" s="91">
        <v>5.4583550000000001</v>
      </c>
      <c r="E39" s="91">
        <v>5.9560199999999996</v>
      </c>
      <c r="F39" s="91">
        <v>6.5740100000000004</v>
      </c>
      <c r="G39" s="91">
        <v>6.9267690000000002</v>
      </c>
      <c r="H39" s="91">
        <v>7.199452</v>
      </c>
      <c r="I39" s="91">
        <v>7.582605</v>
      </c>
      <c r="J39" s="91">
        <v>8.1356110000000008</v>
      </c>
      <c r="K39" s="91">
        <v>8.5419479999999997</v>
      </c>
      <c r="L39" s="91">
        <v>9.0186130000000002</v>
      </c>
      <c r="M39" s="91">
        <v>9.6013160000000006</v>
      </c>
      <c r="N39" s="91">
        <v>9.9897320000000001</v>
      </c>
      <c r="O39" s="91">
        <v>10.519285999999999</v>
      </c>
      <c r="P39" s="91">
        <v>10.988476</v>
      </c>
      <c r="Q39" s="91">
        <v>11.384423999999999</v>
      </c>
      <c r="R39" s="91">
        <v>11.820669000000001</v>
      </c>
      <c r="S39" s="91">
        <v>12.110433</v>
      </c>
      <c r="T39" s="91">
        <v>12.243238</v>
      </c>
      <c r="U39" s="91">
        <v>12.751936000000001</v>
      </c>
      <c r="V39" s="91">
        <v>13.012479000000001</v>
      </c>
      <c r="W39" s="91">
        <v>13.973277</v>
      </c>
      <c r="X39" s="91">
        <v>14.60871</v>
      </c>
      <c r="Y39" s="91">
        <v>15.126087999999999</v>
      </c>
      <c r="Z39" s="91">
        <v>16.181805000000001</v>
      </c>
      <c r="AA39" s="91">
        <v>16.947465999999999</v>
      </c>
      <c r="AB39" s="91">
        <v>17.501503</v>
      </c>
      <c r="AC39" s="91">
        <v>18.353559000000001</v>
      </c>
      <c r="AD39" s="91">
        <v>18.996507999999999</v>
      </c>
      <c r="AE39" s="91">
        <v>19.47831</v>
      </c>
      <c r="AF39" s="91">
        <v>20.108080000000001</v>
      </c>
      <c r="AG39" s="91">
        <v>20.553256999999999</v>
      </c>
      <c r="AH39" s="92">
        <v>5.0348999999999998E-2</v>
      </c>
    </row>
    <row r="40" spans="1:34" ht="14.5" customHeight="1" x14ac:dyDescent="0.35">
      <c r="A40" s="10" t="s">
        <v>593</v>
      </c>
      <c r="B40" s="90" t="s">
        <v>580</v>
      </c>
      <c r="C40" s="91">
        <v>3.033245</v>
      </c>
      <c r="D40" s="91">
        <v>4.0621809999999998</v>
      </c>
      <c r="E40" s="91">
        <v>4.0695709999999998</v>
      </c>
      <c r="F40" s="91">
        <v>3.6954349999999998</v>
      </c>
      <c r="G40" s="91">
        <v>3.3976769999999998</v>
      </c>
      <c r="H40" s="91">
        <v>3.4068390000000002</v>
      </c>
      <c r="I40" s="91">
        <v>3.5276260000000002</v>
      </c>
      <c r="J40" s="91">
        <v>3.741501</v>
      </c>
      <c r="K40" s="91">
        <v>3.932544</v>
      </c>
      <c r="L40" s="91">
        <v>4.1800189999999997</v>
      </c>
      <c r="M40" s="91">
        <v>4.3606309999999997</v>
      </c>
      <c r="N40" s="91">
        <v>4.527666</v>
      </c>
      <c r="O40" s="91">
        <v>4.6901109999999999</v>
      </c>
      <c r="P40" s="91">
        <v>4.8851760000000004</v>
      </c>
      <c r="Q40" s="91">
        <v>5.015574</v>
      </c>
      <c r="R40" s="91">
        <v>5.1147200000000002</v>
      </c>
      <c r="S40" s="91">
        <v>5.2326420000000002</v>
      </c>
      <c r="T40" s="91">
        <v>5.3377239999999997</v>
      </c>
      <c r="U40" s="91">
        <v>5.4354969999999998</v>
      </c>
      <c r="V40" s="91">
        <v>5.520105</v>
      </c>
      <c r="W40" s="91">
        <v>5.6125360000000004</v>
      </c>
      <c r="X40" s="91">
        <v>5.74186</v>
      </c>
      <c r="Y40" s="91">
        <v>5.8806950000000002</v>
      </c>
      <c r="Z40" s="91">
        <v>6.0025139999999997</v>
      </c>
      <c r="AA40" s="91">
        <v>6.1729479999999999</v>
      </c>
      <c r="AB40" s="91">
        <v>6.2938700000000001</v>
      </c>
      <c r="AC40" s="91">
        <v>6.4341999999999997</v>
      </c>
      <c r="AD40" s="91">
        <v>6.6321680000000001</v>
      </c>
      <c r="AE40" s="91">
        <v>6.7506500000000003</v>
      </c>
      <c r="AF40" s="91">
        <v>6.888166</v>
      </c>
      <c r="AG40" s="91">
        <v>7.1166749999999999</v>
      </c>
      <c r="AH40" s="92">
        <v>2.8835E-2</v>
      </c>
    </row>
    <row r="41" spans="1:34" ht="14.5" customHeight="1" x14ac:dyDescent="0.35">
      <c r="A41" s="10" t="s">
        <v>594</v>
      </c>
      <c r="B41" s="90" t="s">
        <v>582</v>
      </c>
      <c r="C41" s="91">
        <v>3.0774789999999999</v>
      </c>
      <c r="D41" s="91">
        <v>4.1067819999999999</v>
      </c>
      <c r="E41" s="91">
        <v>4.0663349999999996</v>
      </c>
      <c r="F41" s="91">
        <v>3.6885409999999998</v>
      </c>
      <c r="G41" s="91">
        <v>3.3925700000000001</v>
      </c>
      <c r="H41" s="91">
        <v>3.409592</v>
      </c>
      <c r="I41" s="91">
        <v>3.527396</v>
      </c>
      <c r="J41" s="91">
        <v>3.738232</v>
      </c>
      <c r="K41" s="91">
        <v>3.9208249999999998</v>
      </c>
      <c r="L41" s="91">
        <v>4.1681530000000002</v>
      </c>
      <c r="M41" s="91">
        <v>4.3734549999999999</v>
      </c>
      <c r="N41" s="91">
        <v>4.542916</v>
      </c>
      <c r="O41" s="91">
        <v>4.7030469999999998</v>
      </c>
      <c r="P41" s="91">
        <v>4.8940060000000001</v>
      </c>
      <c r="Q41" s="91">
        <v>5.0232619999999999</v>
      </c>
      <c r="R41" s="91">
        <v>5.120323</v>
      </c>
      <c r="S41" s="91">
        <v>5.2326319999999997</v>
      </c>
      <c r="T41" s="91">
        <v>5.3351990000000002</v>
      </c>
      <c r="U41" s="91">
        <v>5.430231</v>
      </c>
      <c r="V41" s="91">
        <v>5.5092109999999996</v>
      </c>
      <c r="W41" s="91">
        <v>5.6038059999999996</v>
      </c>
      <c r="X41" s="91">
        <v>5.7327969999999997</v>
      </c>
      <c r="Y41" s="91">
        <v>5.8703890000000003</v>
      </c>
      <c r="Z41" s="91">
        <v>5.9943270000000002</v>
      </c>
      <c r="AA41" s="91">
        <v>6.1657000000000002</v>
      </c>
      <c r="AB41" s="91">
        <v>6.2889039999999996</v>
      </c>
      <c r="AC41" s="91">
        <v>6.4323329999999999</v>
      </c>
      <c r="AD41" s="91">
        <v>6.6289259999999999</v>
      </c>
      <c r="AE41" s="91">
        <v>6.7490629999999996</v>
      </c>
      <c r="AF41" s="91">
        <v>6.889564</v>
      </c>
      <c r="AG41" s="91">
        <v>7.1176199999999996</v>
      </c>
      <c r="AH41" s="92">
        <v>2.8343E-2</v>
      </c>
    </row>
    <row r="42" spans="1:34" ht="14.5" customHeight="1" x14ac:dyDescent="0.35">
      <c r="A42" s="10" t="s">
        <v>595</v>
      </c>
      <c r="B42" s="90" t="s">
        <v>258</v>
      </c>
      <c r="C42" s="91">
        <v>4.0174000000000003</v>
      </c>
      <c r="D42" s="91">
        <v>3.6369050000000001</v>
      </c>
      <c r="E42" s="91">
        <v>3.4306429999999999</v>
      </c>
      <c r="F42" s="91">
        <v>3.3225259999999999</v>
      </c>
      <c r="G42" s="91">
        <v>3.2839369999999999</v>
      </c>
      <c r="H42" s="91">
        <v>3.3048980000000001</v>
      </c>
      <c r="I42" s="91">
        <v>3.3434870000000001</v>
      </c>
      <c r="J42" s="91">
        <v>3.4211800000000001</v>
      </c>
      <c r="K42" s="91">
        <v>3.5239240000000001</v>
      </c>
      <c r="L42" s="91">
        <v>3.6599599999999999</v>
      </c>
      <c r="M42" s="91">
        <v>3.8095210000000002</v>
      </c>
      <c r="N42" s="91">
        <v>3.9694959999999999</v>
      </c>
      <c r="O42" s="91">
        <v>4.1300129999999999</v>
      </c>
      <c r="P42" s="91">
        <v>4.2884950000000002</v>
      </c>
      <c r="Q42" s="91">
        <v>4.4437040000000003</v>
      </c>
      <c r="R42" s="91">
        <v>4.5997649999999997</v>
      </c>
      <c r="S42" s="91">
        <v>4.7565150000000003</v>
      </c>
      <c r="T42" s="91">
        <v>4.9175829999999996</v>
      </c>
      <c r="U42" s="91">
        <v>5.0830500000000001</v>
      </c>
      <c r="V42" s="91">
        <v>5.2483069999999996</v>
      </c>
      <c r="W42" s="91">
        <v>5.4215150000000003</v>
      </c>
      <c r="X42" s="91">
        <v>5.6022369999999997</v>
      </c>
      <c r="Y42" s="91">
        <v>5.7939860000000003</v>
      </c>
      <c r="Z42" s="91">
        <v>5.9997759999999998</v>
      </c>
      <c r="AA42" s="91">
        <v>6.218966</v>
      </c>
      <c r="AB42" s="91">
        <v>6.4488289999999999</v>
      </c>
      <c r="AC42" s="91">
        <v>6.6890320000000001</v>
      </c>
      <c r="AD42" s="91">
        <v>6.9374320000000003</v>
      </c>
      <c r="AE42" s="91">
        <v>7.1975020000000001</v>
      </c>
      <c r="AF42" s="91">
        <v>7.4734619999999996</v>
      </c>
      <c r="AG42" s="91">
        <v>7.7718850000000002</v>
      </c>
      <c r="AH42" s="92">
        <v>2.2239999999999999E-2</v>
      </c>
    </row>
    <row r="43" spans="1:34" ht="14.5" customHeight="1" x14ac:dyDescent="0.35">
      <c r="A43" s="10" t="s">
        <v>596</v>
      </c>
      <c r="B43" s="90" t="s">
        <v>260</v>
      </c>
      <c r="C43" s="91">
        <v>2.815477</v>
      </c>
      <c r="D43" s="91">
        <v>2.8576999999999999</v>
      </c>
      <c r="E43" s="91">
        <v>2.948766</v>
      </c>
      <c r="F43" s="91">
        <v>2.976388</v>
      </c>
      <c r="G43" s="91">
        <v>3.0269430000000002</v>
      </c>
      <c r="H43" s="91">
        <v>3.079853</v>
      </c>
      <c r="I43" s="91">
        <v>3.144352</v>
      </c>
      <c r="J43" s="91">
        <v>3.2211210000000001</v>
      </c>
      <c r="K43" s="91">
        <v>3.303776</v>
      </c>
      <c r="L43" s="91">
        <v>3.3994840000000002</v>
      </c>
      <c r="M43" s="91">
        <v>3.5156779999999999</v>
      </c>
      <c r="N43" s="91">
        <v>3.61999</v>
      </c>
      <c r="O43" s="91">
        <v>3.7069960000000002</v>
      </c>
      <c r="P43" s="91">
        <v>3.8111790000000001</v>
      </c>
      <c r="Q43" s="91">
        <v>3.9124880000000002</v>
      </c>
      <c r="R43" s="91">
        <v>4.016845</v>
      </c>
      <c r="S43" s="91">
        <v>4.1175959999999998</v>
      </c>
      <c r="T43" s="91">
        <v>4.2210140000000003</v>
      </c>
      <c r="U43" s="91">
        <v>4.3177849999999998</v>
      </c>
      <c r="V43" s="91">
        <v>4.4172770000000003</v>
      </c>
      <c r="W43" s="91">
        <v>4.5314300000000003</v>
      </c>
      <c r="X43" s="91">
        <v>4.640117</v>
      </c>
      <c r="Y43" s="91">
        <v>4.7548139999999997</v>
      </c>
      <c r="Z43" s="91">
        <v>4.8773419999999996</v>
      </c>
      <c r="AA43" s="91">
        <v>4.9927279999999996</v>
      </c>
      <c r="AB43" s="91">
        <v>5.1384359999999996</v>
      </c>
      <c r="AC43" s="91">
        <v>5.2794889999999999</v>
      </c>
      <c r="AD43" s="91">
        <v>5.4373670000000001</v>
      </c>
      <c r="AE43" s="91">
        <v>5.602487</v>
      </c>
      <c r="AF43" s="91">
        <v>5.77569</v>
      </c>
      <c r="AG43" s="91">
        <v>5.9638689999999999</v>
      </c>
      <c r="AH43" s="92">
        <v>2.5335E-2</v>
      </c>
    </row>
    <row r="44" spans="1:34" ht="14.5" customHeight="1" x14ac:dyDescent="0.35">
      <c r="A44" s="10" t="s">
        <v>597</v>
      </c>
      <c r="B44" s="90" t="s">
        <v>453</v>
      </c>
      <c r="C44" s="92" t="s">
        <v>454</v>
      </c>
      <c r="D44" s="92" t="s">
        <v>454</v>
      </c>
      <c r="E44" s="92" t="s">
        <v>454</v>
      </c>
      <c r="F44" s="92" t="s">
        <v>454</v>
      </c>
      <c r="G44" s="92" t="s">
        <v>454</v>
      </c>
      <c r="H44" s="92" t="s">
        <v>454</v>
      </c>
      <c r="I44" s="92" t="s">
        <v>454</v>
      </c>
      <c r="J44" s="92" t="s">
        <v>454</v>
      </c>
      <c r="K44" s="92" t="s">
        <v>454</v>
      </c>
      <c r="L44" s="92" t="s">
        <v>454</v>
      </c>
      <c r="M44" s="92" t="s">
        <v>454</v>
      </c>
      <c r="N44" s="92" t="s">
        <v>454</v>
      </c>
      <c r="O44" s="92" t="s">
        <v>454</v>
      </c>
      <c r="P44" s="92" t="s">
        <v>454</v>
      </c>
      <c r="Q44" s="92" t="s">
        <v>454</v>
      </c>
      <c r="R44" s="92" t="s">
        <v>454</v>
      </c>
      <c r="S44" s="92" t="s">
        <v>454</v>
      </c>
      <c r="T44" s="92" t="s">
        <v>454</v>
      </c>
      <c r="U44" s="92" t="s">
        <v>454</v>
      </c>
      <c r="V44" s="92" t="s">
        <v>454</v>
      </c>
      <c r="W44" s="92" t="s">
        <v>454</v>
      </c>
      <c r="X44" s="92" t="s">
        <v>454</v>
      </c>
      <c r="Y44" s="92" t="s">
        <v>454</v>
      </c>
      <c r="Z44" s="92" t="s">
        <v>454</v>
      </c>
      <c r="AA44" s="92" t="s">
        <v>454</v>
      </c>
      <c r="AB44" s="92" t="s">
        <v>454</v>
      </c>
      <c r="AC44" s="92" t="s">
        <v>454</v>
      </c>
      <c r="AD44" s="92" t="s">
        <v>454</v>
      </c>
      <c r="AE44" s="92" t="s">
        <v>454</v>
      </c>
      <c r="AF44" s="92" t="s">
        <v>454</v>
      </c>
      <c r="AG44" s="92" t="s">
        <v>454</v>
      </c>
      <c r="AH44" s="92" t="s">
        <v>454</v>
      </c>
    </row>
    <row r="45" spans="1:34" ht="14.5" customHeight="1" x14ac:dyDescent="0.35">
      <c r="A45" s="10" t="s">
        <v>598</v>
      </c>
      <c r="B45" s="90" t="s">
        <v>438</v>
      </c>
      <c r="C45" s="91">
        <v>20.703951</v>
      </c>
      <c r="D45" s="91">
        <v>21.184431</v>
      </c>
      <c r="E45" s="91">
        <v>20.922765999999999</v>
      </c>
      <c r="F45" s="91">
        <v>20.490691999999999</v>
      </c>
      <c r="G45" s="91">
        <v>20.390978</v>
      </c>
      <c r="H45" s="91">
        <v>20.561810000000001</v>
      </c>
      <c r="I45" s="91">
        <v>20.928826999999998</v>
      </c>
      <c r="J45" s="91">
        <v>21.389219000000001</v>
      </c>
      <c r="K45" s="91">
        <v>21.904938000000001</v>
      </c>
      <c r="L45" s="91">
        <v>22.493555000000001</v>
      </c>
      <c r="M45" s="91">
        <v>23.126232000000002</v>
      </c>
      <c r="N45" s="91">
        <v>23.898823</v>
      </c>
      <c r="O45" s="91">
        <v>24.533017999999998</v>
      </c>
      <c r="P45" s="91">
        <v>25.095576999999999</v>
      </c>
      <c r="Q45" s="91">
        <v>25.619420999999999</v>
      </c>
      <c r="R45" s="91">
        <v>26.129231999999998</v>
      </c>
      <c r="S45" s="91">
        <v>26.601374</v>
      </c>
      <c r="T45" s="91">
        <v>27.053902000000001</v>
      </c>
      <c r="U45" s="91">
        <v>27.557925999999998</v>
      </c>
      <c r="V45" s="91">
        <v>28.009595999999998</v>
      </c>
      <c r="W45" s="91">
        <v>28.483612000000001</v>
      </c>
      <c r="X45" s="91">
        <v>28.995356000000001</v>
      </c>
      <c r="Y45" s="91">
        <v>29.524231</v>
      </c>
      <c r="Z45" s="91">
        <v>30.040479999999999</v>
      </c>
      <c r="AA45" s="91">
        <v>30.675072</v>
      </c>
      <c r="AB45" s="91">
        <v>31.286566000000001</v>
      </c>
      <c r="AC45" s="91">
        <v>31.906497999999999</v>
      </c>
      <c r="AD45" s="91">
        <v>32.552177</v>
      </c>
      <c r="AE45" s="91">
        <v>33.172356000000001</v>
      </c>
      <c r="AF45" s="91">
        <v>33.776854999999998</v>
      </c>
      <c r="AG45" s="91">
        <v>34.495876000000003</v>
      </c>
      <c r="AH45" s="92">
        <v>1.7163000000000001E-2</v>
      </c>
    </row>
    <row r="46" spans="1:34" ht="12" customHeight="1" x14ac:dyDescent="0.3"/>
    <row r="47" spans="1:34" ht="12" customHeight="1" x14ac:dyDescent="0.3"/>
    <row r="48" spans="1:34" ht="12" customHeight="1" x14ac:dyDescent="0.3">
      <c r="B48" s="15" t="s">
        <v>599</v>
      </c>
    </row>
    <row r="49" spans="1:34" ht="12" customHeight="1" x14ac:dyDescent="0.3">
      <c r="B49" s="15" t="s">
        <v>600</v>
      </c>
    </row>
    <row r="50" spans="1:34" ht="15" customHeight="1" x14ac:dyDescent="0.35">
      <c r="A50" s="10" t="s">
        <v>601</v>
      </c>
      <c r="B50" s="90" t="s">
        <v>602</v>
      </c>
      <c r="C50" s="91">
        <v>0.15102099999999999</v>
      </c>
      <c r="D50" s="91">
        <v>0.148171</v>
      </c>
      <c r="E50" s="91">
        <v>0.12939300000000001</v>
      </c>
      <c r="F50" s="91">
        <v>0.21582200000000001</v>
      </c>
      <c r="G50" s="91">
        <v>0.215812</v>
      </c>
      <c r="H50" s="91">
        <v>0.21875</v>
      </c>
      <c r="I50" s="91">
        <v>0.22114900000000001</v>
      </c>
      <c r="J50" s="91">
        <v>0.22305800000000001</v>
      </c>
      <c r="K50" s="91">
        <v>0.223915</v>
      </c>
      <c r="L50" s="91">
        <v>0.22494</v>
      </c>
      <c r="M50" s="91">
        <v>0.22561600000000001</v>
      </c>
      <c r="N50" s="91">
        <v>0.227189</v>
      </c>
      <c r="O50" s="91">
        <v>0.22970099999999999</v>
      </c>
      <c r="P50" s="91">
        <v>0.23155800000000001</v>
      </c>
      <c r="Q50" s="91">
        <v>0.23371</v>
      </c>
      <c r="R50" s="91">
        <v>0.23669100000000001</v>
      </c>
      <c r="S50" s="91">
        <v>0.23947499999999999</v>
      </c>
      <c r="T50" s="91">
        <v>0.24173600000000001</v>
      </c>
      <c r="U50" s="91">
        <v>0.244285</v>
      </c>
      <c r="V50" s="91">
        <v>0.247139</v>
      </c>
      <c r="W50" s="91">
        <v>0.249893</v>
      </c>
      <c r="X50" s="91">
        <v>0.253077</v>
      </c>
      <c r="Y50" s="91">
        <v>0.25616899999999998</v>
      </c>
      <c r="Z50" s="91">
        <v>0.25958300000000001</v>
      </c>
      <c r="AA50" s="91">
        <v>0.26276500000000003</v>
      </c>
      <c r="AB50" s="91">
        <v>0.26626899999999998</v>
      </c>
      <c r="AC50" s="91">
        <v>0.26978999999999997</v>
      </c>
      <c r="AD50" s="91">
        <v>0.272899</v>
      </c>
      <c r="AE50" s="91">
        <v>0.27629700000000001</v>
      </c>
      <c r="AF50" s="91">
        <v>0.27984700000000001</v>
      </c>
      <c r="AG50" s="91">
        <v>0.28377599999999997</v>
      </c>
      <c r="AH50" s="92">
        <v>2.1248E-2</v>
      </c>
    </row>
    <row r="51" spans="1:34" ht="15" customHeight="1" x14ac:dyDescent="0.35">
      <c r="A51" s="10" t="s">
        <v>603</v>
      </c>
      <c r="B51" s="90" t="s">
        <v>604</v>
      </c>
      <c r="C51" s="91">
        <v>2.9719000000000002</v>
      </c>
      <c r="D51" s="91">
        <v>3.2486000000000002</v>
      </c>
      <c r="E51" s="91">
        <v>3.5141</v>
      </c>
      <c r="F51" s="91">
        <v>3.588654</v>
      </c>
      <c r="G51" s="91">
        <v>3.7335050000000001</v>
      </c>
      <c r="H51" s="91">
        <v>3.8504830000000001</v>
      </c>
      <c r="I51" s="91">
        <v>3.9334410000000002</v>
      </c>
      <c r="J51" s="91">
        <v>3.9906440000000001</v>
      </c>
      <c r="K51" s="91">
        <v>4.0635320000000004</v>
      </c>
      <c r="L51" s="91">
        <v>4.1295500000000001</v>
      </c>
      <c r="M51" s="91">
        <v>4.2094060000000004</v>
      </c>
      <c r="N51" s="91">
        <v>4.2890009999999998</v>
      </c>
      <c r="O51" s="91">
        <v>4.3562539999999998</v>
      </c>
      <c r="P51" s="91">
        <v>4.4172599999999997</v>
      </c>
      <c r="Q51" s="91">
        <v>4.5121989999999998</v>
      </c>
      <c r="R51" s="91">
        <v>4.6043710000000004</v>
      </c>
      <c r="S51" s="91">
        <v>4.6787299999999998</v>
      </c>
      <c r="T51" s="91">
        <v>4.7545900000000003</v>
      </c>
      <c r="U51" s="91">
        <v>4.8215969999999997</v>
      </c>
      <c r="V51" s="91">
        <v>4.8862189999999996</v>
      </c>
      <c r="W51" s="91">
        <v>4.912534</v>
      </c>
      <c r="X51" s="91">
        <v>4.9514740000000002</v>
      </c>
      <c r="Y51" s="91">
        <v>4.9993230000000004</v>
      </c>
      <c r="Z51" s="91">
        <v>5.0859040000000002</v>
      </c>
      <c r="AA51" s="91">
        <v>5.1529489999999996</v>
      </c>
      <c r="AB51" s="91">
        <v>5.2424299999999997</v>
      </c>
      <c r="AC51" s="91">
        <v>5.2888450000000002</v>
      </c>
      <c r="AD51" s="91">
        <v>5.3294940000000004</v>
      </c>
      <c r="AE51" s="91">
        <v>5.3714849999999998</v>
      </c>
      <c r="AF51" s="91">
        <v>5.4463569999999999</v>
      </c>
      <c r="AG51" s="91">
        <v>5.5240309999999999</v>
      </c>
      <c r="AH51" s="92">
        <v>2.0879000000000002E-2</v>
      </c>
    </row>
    <row r="52" spans="1:34" ht="15" customHeight="1" x14ac:dyDescent="0.35">
      <c r="A52" s="10" t="s">
        <v>605</v>
      </c>
      <c r="B52" s="90" t="s">
        <v>606</v>
      </c>
      <c r="C52" s="91">
        <v>0.42499999999999999</v>
      </c>
      <c r="D52" s="91">
        <v>0.4239</v>
      </c>
      <c r="E52" s="91">
        <v>0.4239</v>
      </c>
      <c r="F52" s="91">
        <v>0.422732</v>
      </c>
      <c r="G52" s="91">
        <v>0.422732</v>
      </c>
      <c r="H52" s="91">
        <v>0.422732</v>
      </c>
      <c r="I52" s="91">
        <v>0.422732</v>
      </c>
      <c r="J52" s="91">
        <v>0.422732</v>
      </c>
      <c r="K52" s="91">
        <v>0.422732</v>
      </c>
      <c r="L52" s="91">
        <v>0.422732</v>
      </c>
      <c r="M52" s="91">
        <v>0.422732</v>
      </c>
      <c r="N52" s="91">
        <v>0.422732</v>
      </c>
      <c r="O52" s="91">
        <v>0.422732</v>
      </c>
      <c r="P52" s="91">
        <v>0.422732</v>
      </c>
      <c r="Q52" s="91">
        <v>0.422732</v>
      </c>
      <c r="R52" s="91">
        <v>0.422732</v>
      </c>
      <c r="S52" s="91">
        <v>0.422732</v>
      </c>
      <c r="T52" s="91">
        <v>0.422732</v>
      </c>
      <c r="U52" s="91">
        <v>0.422732</v>
      </c>
      <c r="V52" s="91">
        <v>0.422732</v>
      </c>
      <c r="W52" s="91">
        <v>0.422732</v>
      </c>
      <c r="X52" s="91">
        <v>0.422732</v>
      </c>
      <c r="Y52" s="91">
        <v>0.422732</v>
      </c>
      <c r="Z52" s="91">
        <v>0.422732</v>
      </c>
      <c r="AA52" s="91">
        <v>0.422732</v>
      </c>
      <c r="AB52" s="91">
        <v>0.422732</v>
      </c>
      <c r="AC52" s="91">
        <v>0.422732</v>
      </c>
      <c r="AD52" s="91">
        <v>0.422732</v>
      </c>
      <c r="AE52" s="91">
        <v>0.422732</v>
      </c>
      <c r="AF52" s="91">
        <v>0.422732</v>
      </c>
      <c r="AG52" s="91">
        <v>0.422732</v>
      </c>
      <c r="AH52" s="92">
        <v>-1.7799999999999999E-4</v>
      </c>
    </row>
    <row r="53" spans="1:34" ht="15" customHeight="1" x14ac:dyDescent="0.35">
      <c r="A53" s="10" t="s">
        <v>607</v>
      </c>
      <c r="B53" s="90" t="s">
        <v>574</v>
      </c>
      <c r="C53" s="91">
        <v>0.238015</v>
      </c>
      <c r="D53" s="91">
        <v>0.24180399999999999</v>
      </c>
      <c r="E53" s="91">
        <v>0.26536900000000002</v>
      </c>
      <c r="F53" s="91">
        <v>0.27429399999999998</v>
      </c>
      <c r="G53" s="91">
        <v>0.28341699999999997</v>
      </c>
      <c r="H53" s="91">
        <v>0.29148400000000002</v>
      </c>
      <c r="I53" s="91">
        <v>0.29776399999999997</v>
      </c>
      <c r="J53" s="91">
        <v>0.30221799999999999</v>
      </c>
      <c r="K53" s="91">
        <v>0.30589100000000002</v>
      </c>
      <c r="L53" s="91">
        <v>0.30923899999999999</v>
      </c>
      <c r="M53" s="91">
        <v>0.31242399999999998</v>
      </c>
      <c r="N53" s="91">
        <v>0.31578099999999998</v>
      </c>
      <c r="O53" s="91">
        <v>0.31993500000000002</v>
      </c>
      <c r="P53" s="91">
        <v>0.323071</v>
      </c>
      <c r="Q53" s="91">
        <v>0.32674399999999998</v>
      </c>
      <c r="R53" s="91">
        <v>0.33088600000000001</v>
      </c>
      <c r="S53" s="91">
        <v>0.334735</v>
      </c>
      <c r="T53" s="91">
        <v>0.33845999999999998</v>
      </c>
      <c r="U53" s="91">
        <v>0.34221000000000001</v>
      </c>
      <c r="V53" s="91">
        <v>0.34621299999999999</v>
      </c>
      <c r="W53" s="91">
        <v>0.35062500000000002</v>
      </c>
      <c r="X53" s="91">
        <v>0.35523900000000003</v>
      </c>
      <c r="Y53" s="91">
        <v>0.35960900000000001</v>
      </c>
      <c r="Z53" s="91">
        <v>0.36427799999999999</v>
      </c>
      <c r="AA53" s="91">
        <v>0.36876100000000001</v>
      </c>
      <c r="AB53" s="91">
        <v>0.37357299999999999</v>
      </c>
      <c r="AC53" s="91">
        <v>0.378307</v>
      </c>
      <c r="AD53" s="91">
        <v>0.38272400000000001</v>
      </c>
      <c r="AE53" s="91">
        <v>0.38740999999999998</v>
      </c>
      <c r="AF53" s="91">
        <v>0.39224199999999998</v>
      </c>
      <c r="AG53" s="91">
        <v>0.39733200000000002</v>
      </c>
      <c r="AH53" s="92">
        <v>1.7228E-2</v>
      </c>
    </row>
    <row r="54" spans="1:34" ht="15" customHeight="1" x14ac:dyDescent="0.35">
      <c r="A54" s="10" t="s">
        <v>608</v>
      </c>
      <c r="B54" s="90" t="s">
        <v>223</v>
      </c>
      <c r="C54" s="91">
        <v>1.132881</v>
      </c>
      <c r="D54" s="91">
        <v>1.156563</v>
      </c>
      <c r="E54" s="91">
        <v>1.209093</v>
      </c>
      <c r="F54" s="91">
        <v>1.236381</v>
      </c>
      <c r="G54" s="91">
        <v>1.272848</v>
      </c>
      <c r="H54" s="91">
        <v>1.3072010000000001</v>
      </c>
      <c r="I54" s="91">
        <v>1.3352619999999999</v>
      </c>
      <c r="J54" s="91">
        <v>1.3543989999999999</v>
      </c>
      <c r="K54" s="91">
        <v>1.3707210000000001</v>
      </c>
      <c r="L54" s="91">
        <v>1.384924</v>
      </c>
      <c r="M54" s="91">
        <v>1.400183</v>
      </c>
      <c r="N54" s="91">
        <v>1.416723</v>
      </c>
      <c r="O54" s="91">
        <v>1.4361710000000001</v>
      </c>
      <c r="P54" s="91">
        <v>1.4517709999999999</v>
      </c>
      <c r="Q54" s="91">
        <v>1.4693780000000001</v>
      </c>
      <c r="R54" s="91">
        <v>1.490612</v>
      </c>
      <c r="S54" s="91">
        <v>1.5105789999999999</v>
      </c>
      <c r="T54" s="91">
        <v>1.528745</v>
      </c>
      <c r="U54" s="91">
        <v>1.5474829999999999</v>
      </c>
      <c r="V54" s="91">
        <v>1.5675129999999999</v>
      </c>
      <c r="W54" s="91">
        <v>1.5886499999999999</v>
      </c>
      <c r="X54" s="91">
        <v>1.612347</v>
      </c>
      <c r="Y54" s="91">
        <v>1.63493</v>
      </c>
      <c r="Z54" s="91">
        <v>1.6594869999999999</v>
      </c>
      <c r="AA54" s="91">
        <v>1.683446</v>
      </c>
      <c r="AB54" s="91">
        <v>1.709093</v>
      </c>
      <c r="AC54" s="91">
        <v>1.73499</v>
      </c>
      <c r="AD54" s="91">
        <v>1.758345</v>
      </c>
      <c r="AE54" s="91">
        <v>1.78325</v>
      </c>
      <c r="AF54" s="91">
        <v>1.810486</v>
      </c>
      <c r="AG54" s="91">
        <v>1.8395820000000001</v>
      </c>
      <c r="AH54" s="92">
        <v>1.6289999999999999E-2</v>
      </c>
    </row>
    <row r="55" spans="1:34" ht="15" customHeight="1" x14ac:dyDescent="0.35">
      <c r="A55" s="10" t="s">
        <v>609</v>
      </c>
      <c r="B55" s="90" t="s">
        <v>225</v>
      </c>
      <c r="C55" s="91">
        <v>3.0329999999999999E-2</v>
      </c>
      <c r="D55" s="91">
        <v>3.4204999999999999E-2</v>
      </c>
      <c r="E55" s="91">
        <v>3.3049000000000002E-2</v>
      </c>
      <c r="F55" s="91">
        <v>3.3167000000000002E-2</v>
      </c>
      <c r="G55" s="91">
        <v>3.4047000000000001E-2</v>
      </c>
      <c r="H55" s="91">
        <v>3.4915000000000002E-2</v>
      </c>
      <c r="I55" s="91">
        <v>3.5702999999999999E-2</v>
      </c>
      <c r="J55" s="91">
        <v>3.678E-2</v>
      </c>
      <c r="K55" s="91">
        <v>3.7998999999999998E-2</v>
      </c>
      <c r="L55" s="91">
        <v>3.8869000000000001E-2</v>
      </c>
      <c r="M55" s="91">
        <v>3.9673E-2</v>
      </c>
      <c r="N55" s="91">
        <v>4.0563000000000002E-2</v>
      </c>
      <c r="O55" s="91">
        <v>4.1412999999999998E-2</v>
      </c>
      <c r="P55" s="91">
        <v>4.1815999999999999E-2</v>
      </c>
      <c r="Q55" s="91">
        <v>4.2271999999999997E-2</v>
      </c>
      <c r="R55" s="91">
        <v>4.2821999999999999E-2</v>
      </c>
      <c r="S55" s="91">
        <v>4.3343E-2</v>
      </c>
      <c r="T55" s="91">
        <v>4.3744999999999999E-2</v>
      </c>
      <c r="U55" s="91">
        <v>4.4016E-2</v>
      </c>
      <c r="V55" s="91">
        <v>4.4468000000000001E-2</v>
      </c>
      <c r="W55" s="91">
        <v>4.4670000000000001E-2</v>
      </c>
      <c r="X55" s="91">
        <v>4.5031000000000002E-2</v>
      </c>
      <c r="Y55" s="91">
        <v>4.5418E-2</v>
      </c>
      <c r="Z55" s="91">
        <v>4.5884000000000001E-2</v>
      </c>
      <c r="AA55" s="91">
        <v>4.6172999999999999E-2</v>
      </c>
      <c r="AB55" s="91">
        <v>4.6496000000000003E-2</v>
      </c>
      <c r="AC55" s="91">
        <v>4.6655000000000002E-2</v>
      </c>
      <c r="AD55" s="91">
        <v>4.6919000000000002E-2</v>
      </c>
      <c r="AE55" s="91">
        <v>4.709E-2</v>
      </c>
      <c r="AF55" s="91">
        <v>4.7190000000000003E-2</v>
      </c>
      <c r="AG55" s="91">
        <v>4.743E-2</v>
      </c>
      <c r="AH55" s="92">
        <v>1.5015000000000001E-2</v>
      </c>
    </row>
    <row r="56" spans="1:34" ht="15" customHeight="1" x14ac:dyDescent="0.35">
      <c r="A56" s="10" t="s">
        <v>610</v>
      </c>
      <c r="B56" s="90" t="s">
        <v>243</v>
      </c>
      <c r="C56" s="91">
        <v>0.58092500000000002</v>
      </c>
      <c r="D56" s="91">
        <v>0.58957400000000004</v>
      </c>
      <c r="E56" s="91">
        <v>0.625668</v>
      </c>
      <c r="F56" s="91">
        <v>0.626996</v>
      </c>
      <c r="G56" s="91">
        <v>0.62952600000000003</v>
      </c>
      <c r="H56" s="91">
        <v>0.63149900000000003</v>
      </c>
      <c r="I56" s="91">
        <v>0.63285899999999995</v>
      </c>
      <c r="J56" s="91">
        <v>0.63378000000000001</v>
      </c>
      <c r="K56" s="91">
        <v>0.63493699999999997</v>
      </c>
      <c r="L56" s="91">
        <v>0.63596900000000001</v>
      </c>
      <c r="M56" s="91">
        <v>0.63719899999999996</v>
      </c>
      <c r="N56" s="91">
        <v>0.63840300000000005</v>
      </c>
      <c r="O56" s="91">
        <v>0.63940399999999997</v>
      </c>
      <c r="P56" s="91">
        <v>0.64029999999999998</v>
      </c>
      <c r="Q56" s="91">
        <v>0.64167600000000002</v>
      </c>
      <c r="R56" s="91">
        <v>0.64298699999999998</v>
      </c>
      <c r="S56" s="91">
        <v>0.64402499999999996</v>
      </c>
      <c r="T56" s="91">
        <v>0.645069</v>
      </c>
      <c r="U56" s="91">
        <v>0.64597899999999997</v>
      </c>
      <c r="V56" s="91">
        <v>0.64684399999999997</v>
      </c>
      <c r="W56" s="91">
        <v>0.64719300000000002</v>
      </c>
      <c r="X56" s="91">
        <v>0.647706</v>
      </c>
      <c r="Y56" s="91">
        <v>0.64833200000000002</v>
      </c>
      <c r="Z56" s="91">
        <v>0.64945399999999998</v>
      </c>
      <c r="AA56" s="91">
        <v>0.65031099999999997</v>
      </c>
      <c r="AB56" s="91">
        <v>0.65144000000000002</v>
      </c>
      <c r="AC56" s="91">
        <v>0.65201699999999996</v>
      </c>
      <c r="AD56" s="91">
        <v>0.65251800000000004</v>
      </c>
      <c r="AE56" s="91">
        <v>0.65303199999999995</v>
      </c>
      <c r="AF56" s="91">
        <v>0.65394200000000002</v>
      </c>
      <c r="AG56" s="91">
        <v>0.65487499999999998</v>
      </c>
      <c r="AH56" s="92">
        <v>4.0020000000000003E-3</v>
      </c>
    </row>
    <row r="57" spans="1:34" ht="15" customHeight="1" x14ac:dyDescent="0.35">
      <c r="A57" s="10" t="s">
        <v>611</v>
      </c>
      <c r="B57" s="90" t="s">
        <v>612</v>
      </c>
      <c r="C57" s="91">
        <v>4.3596000000000003E-2</v>
      </c>
      <c r="D57" s="91">
        <v>5.3325999999999998E-2</v>
      </c>
      <c r="E57" s="91">
        <v>4.5475000000000002E-2</v>
      </c>
      <c r="F57" s="91">
        <v>5.3580999999999997E-2</v>
      </c>
      <c r="G57" s="91">
        <v>5.9721999999999997E-2</v>
      </c>
      <c r="H57" s="91">
        <v>6.3188999999999995E-2</v>
      </c>
      <c r="I57" s="91">
        <v>6.5573000000000006E-2</v>
      </c>
      <c r="J57" s="91">
        <v>7.1395E-2</v>
      </c>
      <c r="K57" s="91">
        <v>7.7755000000000005E-2</v>
      </c>
      <c r="L57" s="91">
        <v>8.165E-2</v>
      </c>
      <c r="M57" s="91">
        <v>8.5846000000000006E-2</v>
      </c>
      <c r="N57" s="91">
        <v>8.9870000000000005E-2</v>
      </c>
      <c r="O57" s="91">
        <v>9.2980999999999994E-2</v>
      </c>
      <c r="P57" s="91">
        <v>9.3683000000000002E-2</v>
      </c>
      <c r="Q57" s="91">
        <v>9.4062999999999994E-2</v>
      </c>
      <c r="R57" s="91">
        <v>9.5630000000000007E-2</v>
      </c>
      <c r="S57" s="91">
        <v>9.7247E-2</v>
      </c>
      <c r="T57" s="91">
        <v>9.7591999999999998E-2</v>
      </c>
      <c r="U57" s="91">
        <v>9.7477999999999995E-2</v>
      </c>
      <c r="V57" s="91">
        <v>9.8318000000000003E-2</v>
      </c>
      <c r="W57" s="91">
        <v>9.7156999999999993E-2</v>
      </c>
      <c r="X57" s="91">
        <v>9.7585000000000005E-2</v>
      </c>
      <c r="Y57" s="91">
        <v>9.8285999999999998E-2</v>
      </c>
      <c r="Z57" s="91">
        <v>9.9062999999999998E-2</v>
      </c>
      <c r="AA57" s="91">
        <v>9.9426E-2</v>
      </c>
      <c r="AB57" s="91">
        <v>9.9510000000000001E-2</v>
      </c>
      <c r="AC57" s="91">
        <v>9.9528000000000005E-2</v>
      </c>
      <c r="AD57" s="91">
        <v>9.9807999999999994E-2</v>
      </c>
      <c r="AE57" s="91">
        <v>9.9916000000000005E-2</v>
      </c>
      <c r="AF57" s="91">
        <v>9.9835999999999994E-2</v>
      </c>
      <c r="AG57" s="91">
        <v>0.10093299999999999</v>
      </c>
      <c r="AH57" s="92">
        <v>2.8378E-2</v>
      </c>
    </row>
    <row r="58" spans="1:34" ht="15" customHeight="1" x14ac:dyDescent="0.35">
      <c r="A58" s="10" t="s">
        <v>613</v>
      </c>
      <c r="B58" s="90" t="s">
        <v>578</v>
      </c>
      <c r="C58" s="91">
        <v>0.84177000000000002</v>
      </c>
      <c r="D58" s="91">
        <v>0.82544399999999996</v>
      </c>
      <c r="E58" s="91">
        <v>0.87724500000000005</v>
      </c>
      <c r="F58" s="91">
        <v>0.87629800000000002</v>
      </c>
      <c r="G58" s="91">
        <v>0.88953199999999999</v>
      </c>
      <c r="H58" s="91">
        <v>0.90323600000000004</v>
      </c>
      <c r="I58" s="91">
        <v>0.90700199999999997</v>
      </c>
      <c r="J58" s="91">
        <v>0.90322000000000002</v>
      </c>
      <c r="K58" s="91">
        <v>0.89972700000000005</v>
      </c>
      <c r="L58" s="91">
        <v>0.901725</v>
      </c>
      <c r="M58" s="91">
        <v>0.90543399999999996</v>
      </c>
      <c r="N58" s="91">
        <v>0.91231600000000002</v>
      </c>
      <c r="O58" s="91">
        <v>0.91939899999999997</v>
      </c>
      <c r="P58" s="91">
        <v>0.92764899999999995</v>
      </c>
      <c r="Q58" s="91">
        <v>0.93659599999999998</v>
      </c>
      <c r="R58" s="91">
        <v>0.95097299999999996</v>
      </c>
      <c r="S58" s="91">
        <v>0.961565</v>
      </c>
      <c r="T58" s="91">
        <v>0.97339500000000001</v>
      </c>
      <c r="U58" s="91">
        <v>0.98865199999999998</v>
      </c>
      <c r="V58" s="91">
        <v>1.0028239999999999</v>
      </c>
      <c r="W58" s="91">
        <v>1.015698</v>
      </c>
      <c r="X58" s="91">
        <v>1.0326759999999999</v>
      </c>
      <c r="Y58" s="91">
        <v>1.04654</v>
      </c>
      <c r="Z58" s="91">
        <v>1.0626949999999999</v>
      </c>
      <c r="AA58" s="91">
        <v>1.0787119999999999</v>
      </c>
      <c r="AB58" s="91">
        <v>1.095064</v>
      </c>
      <c r="AC58" s="91">
        <v>1.1156010000000001</v>
      </c>
      <c r="AD58" s="91">
        <v>1.1349549999999999</v>
      </c>
      <c r="AE58" s="91">
        <v>1.157125</v>
      </c>
      <c r="AF58" s="91">
        <v>1.18086</v>
      </c>
      <c r="AG58" s="91">
        <v>1.2050909999999999</v>
      </c>
      <c r="AH58" s="92">
        <v>1.2031999999999999E-2</v>
      </c>
    </row>
    <row r="59" spans="1:34" ht="15" customHeight="1" x14ac:dyDescent="0.35">
      <c r="A59" s="10" t="s">
        <v>614</v>
      </c>
      <c r="B59" s="90" t="s">
        <v>615</v>
      </c>
      <c r="C59" s="91">
        <v>0.52381500000000003</v>
      </c>
      <c r="D59" s="91">
        <v>0.59929500000000002</v>
      </c>
      <c r="E59" s="91">
        <v>0.40431899999999998</v>
      </c>
      <c r="F59" s="91">
        <v>0.39404</v>
      </c>
      <c r="G59" s="91">
        <v>0.385382</v>
      </c>
      <c r="H59" s="91">
        <v>0.38481500000000002</v>
      </c>
      <c r="I59" s="91">
        <v>0.38058399999999998</v>
      </c>
      <c r="J59" s="91">
        <v>0.39439200000000002</v>
      </c>
      <c r="K59" s="91">
        <v>0.40967900000000002</v>
      </c>
      <c r="L59" s="91">
        <v>0.42175099999999999</v>
      </c>
      <c r="M59" s="91">
        <v>0.43204999999999999</v>
      </c>
      <c r="N59" s="91">
        <v>0.44364799999999999</v>
      </c>
      <c r="O59" s="91">
        <v>0.45144099999999998</v>
      </c>
      <c r="P59" s="91">
        <v>0.45630399999999999</v>
      </c>
      <c r="Q59" s="91">
        <v>0.46030700000000002</v>
      </c>
      <c r="R59" s="91">
        <v>0.46690199999999998</v>
      </c>
      <c r="S59" s="91">
        <v>0.47315400000000002</v>
      </c>
      <c r="T59" s="91">
        <v>0.47489500000000001</v>
      </c>
      <c r="U59" s="91">
        <v>0.47498099999999999</v>
      </c>
      <c r="V59" s="91">
        <v>0.47927999999999998</v>
      </c>
      <c r="W59" s="91">
        <v>0.47487000000000001</v>
      </c>
      <c r="X59" s="91">
        <v>0.47686899999999999</v>
      </c>
      <c r="Y59" s="91">
        <v>0.47954999999999998</v>
      </c>
      <c r="Z59" s="91">
        <v>0.48331299999999999</v>
      </c>
      <c r="AA59" s="91">
        <v>0.48624699999999998</v>
      </c>
      <c r="AB59" s="91">
        <v>0.48717700000000003</v>
      </c>
      <c r="AC59" s="91">
        <v>0.48831599999999997</v>
      </c>
      <c r="AD59" s="91">
        <v>0.49121900000000002</v>
      </c>
      <c r="AE59" s="91">
        <v>0.491784</v>
      </c>
      <c r="AF59" s="91">
        <v>0.49186099999999999</v>
      </c>
      <c r="AG59" s="91">
        <v>0.49648100000000001</v>
      </c>
      <c r="AH59" s="92">
        <v>-1.7849999999999999E-3</v>
      </c>
    </row>
    <row r="60" spans="1:34" ht="15" customHeight="1" x14ac:dyDescent="0.35">
      <c r="A60" s="10" t="s">
        <v>616</v>
      </c>
      <c r="B60" s="90" t="s">
        <v>203</v>
      </c>
      <c r="C60" s="91">
        <v>6.5142540000000002</v>
      </c>
      <c r="D60" s="91">
        <v>6.8969810000000003</v>
      </c>
      <c r="E60" s="91">
        <v>7.1037109999999997</v>
      </c>
      <c r="F60" s="91">
        <v>7.2992319999999999</v>
      </c>
      <c r="G60" s="91">
        <v>7.5037900000000004</v>
      </c>
      <c r="H60" s="91">
        <v>7.6855710000000004</v>
      </c>
      <c r="I60" s="91">
        <v>7.8093360000000001</v>
      </c>
      <c r="J60" s="91">
        <v>7.9098860000000002</v>
      </c>
      <c r="K60" s="91">
        <v>8.0241559999999996</v>
      </c>
      <c r="L60" s="91">
        <v>8.1286170000000002</v>
      </c>
      <c r="M60" s="91">
        <v>8.2478309999999997</v>
      </c>
      <c r="N60" s="91">
        <v>8.3734959999999994</v>
      </c>
      <c r="O60" s="91">
        <v>8.4866969999999995</v>
      </c>
      <c r="P60" s="91">
        <v>8.5834130000000002</v>
      </c>
      <c r="Q60" s="91">
        <v>8.7169469999999993</v>
      </c>
      <c r="R60" s="91">
        <v>8.8618740000000003</v>
      </c>
      <c r="S60" s="91">
        <v>8.9828530000000004</v>
      </c>
      <c r="T60" s="91">
        <v>9.0982269999999996</v>
      </c>
      <c r="U60" s="91">
        <v>9.2066800000000004</v>
      </c>
      <c r="V60" s="91">
        <v>9.318816</v>
      </c>
      <c r="W60" s="91">
        <v>9.3812890000000007</v>
      </c>
      <c r="X60" s="91">
        <v>9.4720030000000008</v>
      </c>
      <c r="Y60" s="91">
        <v>9.5681560000000001</v>
      </c>
      <c r="Z60" s="91">
        <v>9.7096610000000005</v>
      </c>
      <c r="AA60" s="91">
        <v>9.8287910000000007</v>
      </c>
      <c r="AB60" s="91">
        <v>9.9710509999999992</v>
      </c>
      <c r="AC60" s="91">
        <v>10.074049</v>
      </c>
      <c r="AD60" s="91">
        <v>10.168881000000001</v>
      </c>
      <c r="AE60" s="91">
        <v>10.267390000000001</v>
      </c>
      <c r="AF60" s="91">
        <v>10.402621</v>
      </c>
      <c r="AG60" s="91">
        <v>10.549530000000001</v>
      </c>
      <c r="AH60" s="92">
        <v>1.6199000000000002E-2</v>
      </c>
    </row>
    <row r="61" spans="1:34" ht="15" customHeight="1" x14ac:dyDescent="0.35">
      <c r="A61" s="10" t="s">
        <v>617</v>
      </c>
      <c r="B61" s="90" t="s">
        <v>580</v>
      </c>
      <c r="C61" s="91">
        <v>6.4405960000000002</v>
      </c>
      <c r="D61" s="91">
        <v>6.141737</v>
      </c>
      <c r="E61" s="91">
        <v>6.587485</v>
      </c>
      <c r="F61" s="91">
        <v>6.8503660000000002</v>
      </c>
      <c r="G61" s="91">
        <v>7.1601800000000004</v>
      </c>
      <c r="H61" s="91">
        <v>7.3738260000000002</v>
      </c>
      <c r="I61" s="91">
        <v>7.520956</v>
      </c>
      <c r="J61" s="91">
        <v>7.5437120000000002</v>
      </c>
      <c r="K61" s="91">
        <v>7.5656530000000002</v>
      </c>
      <c r="L61" s="91">
        <v>7.5876669999999997</v>
      </c>
      <c r="M61" s="91">
        <v>7.6161899999999996</v>
      </c>
      <c r="N61" s="91">
        <v>7.6454740000000001</v>
      </c>
      <c r="O61" s="91">
        <v>7.6838509999999998</v>
      </c>
      <c r="P61" s="91">
        <v>7.7236000000000002</v>
      </c>
      <c r="Q61" s="91">
        <v>7.8115839999999999</v>
      </c>
      <c r="R61" s="91">
        <v>7.9146109999999998</v>
      </c>
      <c r="S61" s="91">
        <v>8.0054420000000004</v>
      </c>
      <c r="T61" s="91">
        <v>8.11599</v>
      </c>
      <c r="U61" s="91">
        <v>8.2315419999999992</v>
      </c>
      <c r="V61" s="91">
        <v>8.338927</v>
      </c>
      <c r="W61" s="91">
        <v>8.4471710000000009</v>
      </c>
      <c r="X61" s="91">
        <v>8.5530259999999991</v>
      </c>
      <c r="Y61" s="91">
        <v>8.6702840000000005</v>
      </c>
      <c r="Z61" s="91">
        <v>8.8299830000000004</v>
      </c>
      <c r="AA61" s="91">
        <v>8.9678190000000004</v>
      </c>
      <c r="AB61" s="91">
        <v>9.1391729999999995</v>
      </c>
      <c r="AC61" s="91">
        <v>9.2706330000000001</v>
      </c>
      <c r="AD61" s="91">
        <v>9.3828429999999994</v>
      </c>
      <c r="AE61" s="91">
        <v>9.5211199999999998</v>
      </c>
      <c r="AF61" s="91">
        <v>9.6988990000000008</v>
      </c>
      <c r="AG61" s="91">
        <v>9.873901</v>
      </c>
      <c r="AH61" s="92">
        <v>1.4344000000000001E-2</v>
      </c>
    </row>
    <row r="62" spans="1:34" ht="15" customHeight="1" x14ac:dyDescent="0.35">
      <c r="A62" s="10" t="s">
        <v>618</v>
      </c>
      <c r="B62" s="90" t="s">
        <v>582</v>
      </c>
      <c r="C62" s="91">
        <v>0.57079999999999997</v>
      </c>
      <c r="D62" s="91">
        <v>0.58321299999999998</v>
      </c>
      <c r="E62" s="91">
        <v>0.628888</v>
      </c>
      <c r="F62" s="91">
        <v>0.64106200000000002</v>
      </c>
      <c r="G62" s="91">
        <v>0.659999</v>
      </c>
      <c r="H62" s="91">
        <v>0.67315199999999997</v>
      </c>
      <c r="I62" s="91">
        <v>0.68591500000000005</v>
      </c>
      <c r="J62" s="91">
        <v>0.69392299999999996</v>
      </c>
      <c r="K62" s="91">
        <v>0.70318099999999994</v>
      </c>
      <c r="L62" s="91">
        <v>0.71212699999999995</v>
      </c>
      <c r="M62" s="91">
        <v>0.723167</v>
      </c>
      <c r="N62" s="91">
        <v>0.73402900000000004</v>
      </c>
      <c r="O62" s="91">
        <v>0.74623899999999999</v>
      </c>
      <c r="P62" s="91">
        <v>0.75612500000000005</v>
      </c>
      <c r="Q62" s="91">
        <v>0.76484200000000002</v>
      </c>
      <c r="R62" s="91">
        <v>0.77582099999999998</v>
      </c>
      <c r="S62" s="91">
        <v>0.78521600000000003</v>
      </c>
      <c r="T62" s="91">
        <v>0.79472200000000004</v>
      </c>
      <c r="U62" s="91">
        <v>0.80507600000000001</v>
      </c>
      <c r="V62" s="91">
        <v>0.81496900000000005</v>
      </c>
      <c r="W62" s="91">
        <v>0.81942300000000001</v>
      </c>
      <c r="X62" s="91">
        <v>0.82545500000000005</v>
      </c>
      <c r="Y62" s="91">
        <v>0.83165999999999995</v>
      </c>
      <c r="Z62" s="91">
        <v>0.84440800000000005</v>
      </c>
      <c r="AA62" s="91">
        <v>0.85402900000000004</v>
      </c>
      <c r="AB62" s="91">
        <v>0.86649699999999996</v>
      </c>
      <c r="AC62" s="91">
        <v>0.87219100000000005</v>
      </c>
      <c r="AD62" s="91">
        <v>0.87692000000000003</v>
      </c>
      <c r="AE62" s="91">
        <v>0.88056999999999996</v>
      </c>
      <c r="AF62" s="91">
        <v>0.88880899999999996</v>
      </c>
      <c r="AG62" s="91">
        <v>0.89774699999999996</v>
      </c>
      <c r="AH62" s="92">
        <v>1.521E-2</v>
      </c>
    </row>
    <row r="63" spans="1:34" ht="15" customHeight="1" x14ac:dyDescent="0.35">
      <c r="A63" s="10" t="s">
        <v>619</v>
      </c>
      <c r="B63" s="90" t="s">
        <v>620</v>
      </c>
      <c r="C63" s="91">
        <v>1.8647</v>
      </c>
      <c r="D63" s="91">
        <v>1.823809</v>
      </c>
      <c r="E63" s="91">
        <v>1.9220729999999999</v>
      </c>
      <c r="F63" s="91">
        <v>2.0607839999999999</v>
      </c>
      <c r="G63" s="91">
        <v>2.1502119999999998</v>
      </c>
      <c r="H63" s="91">
        <v>2.2464520000000001</v>
      </c>
      <c r="I63" s="91">
        <v>2.3186239999999998</v>
      </c>
      <c r="J63" s="91">
        <v>2.3670040000000001</v>
      </c>
      <c r="K63" s="91">
        <v>2.423727</v>
      </c>
      <c r="L63" s="91">
        <v>2.4730759999999998</v>
      </c>
      <c r="M63" s="91">
        <v>2.5132599999999998</v>
      </c>
      <c r="N63" s="91">
        <v>2.5578379999999998</v>
      </c>
      <c r="O63" s="91">
        <v>2.6138249999999998</v>
      </c>
      <c r="P63" s="91">
        <v>2.6505070000000002</v>
      </c>
      <c r="Q63" s="91">
        <v>2.6930969999999999</v>
      </c>
      <c r="R63" s="91">
        <v>2.733546</v>
      </c>
      <c r="S63" s="91">
        <v>2.7722920000000002</v>
      </c>
      <c r="T63" s="91">
        <v>2.8039550000000002</v>
      </c>
      <c r="U63" s="91">
        <v>2.8238020000000001</v>
      </c>
      <c r="V63" s="91">
        <v>2.8746580000000002</v>
      </c>
      <c r="W63" s="91">
        <v>2.9076759999999999</v>
      </c>
      <c r="X63" s="91">
        <v>2.92842</v>
      </c>
      <c r="Y63" s="91">
        <v>2.948664</v>
      </c>
      <c r="Z63" s="91">
        <v>2.985843</v>
      </c>
      <c r="AA63" s="91">
        <v>3.0241400000000001</v>
      </c>
      <c r="AB63" s="91">
        <v>3.045569</v>
      </c>
      <c r="AC63" s="91">
        <v>3.0486219999999999</v>
      </c>
      <c r="AD63" s="91">
        <v>3.0808580000000001</v>
      </c>
      <c r="AE63" s="91">
        <v>3.0845760000000002</v>
      </c>
      <c r="AF63" s="91">
        <v>3.081413</v>
      </c>
      <c r="AG63" s="91">
        <v>3.067399</v>
      </c>
      <c r="AH63" s="92">
        <v>1.6729000000000001E-2</v>
      </c>
    </row>
    <row r="64" spans="1:34" ht="15" customHeight="1" x14ac:dyDescent="0.35">
      <c r="A64" s="10" t="s">
        <v>621</v>
      </c>
      <c r="B64" s="90" t="s">
        <v>622</v>
      </c>
      <c r="C64" s="91">
        <v>0.35997099999999999</v>
      </c>
      <c r="D64" s="91">
        <v>0.49271999999999999</v>
      </c>
      <c r="E64" s="91">
        <v>0.48645500000000003</v>
      </c>
      <c r="F64" s="91">
        <v>0.49248599999999998</v>
      </c>
      <c r="G64" s="91">
        <v>0.55064999999999997</v>
      </c>
      <c r="H64" s="91">
        <v>0.63718900000000001</v>
      </c>
      <c r="I64" s="91">
        <v>0.703847</v>
      </c>
      <c r="J64" s="91">
        <v>0.73495699999999997</v>
      </c>
      <c r="K64" s="91">
        <v>0.767953</v>
      </c>
      <c r="L64" s="91">
        <v>0.828287</v>
      </c>
      <c r="M64" s="91">
        <v>0.89050700000000005</v>
      </c>
      <c r="N64" s="91">
        <v>0.92161700000000002</v>
      </c>
      <c r="O64" s="91">
        <v>0.95461300000000004</v>
      </c>
      <c r="P64" s="91">
        <v>0.98383699999999996</v>
      </c>
      <c r="Q64" s="91">
        <v>1.014947</v>
      </c>
      <c r="R64" s="91">
        <v>1.046057</v>
      </c>
      <c r="S64" s="91">
        <v>1.079053</v>
      </c>
      <c r="T64" s="91">
        <v>1.108277</v>
      </c>
      <c r="U64" s="91">
        <v>1.1393869999999999</v>
      </c>
      <c r="V64" s="91">
        <v>1.1704969999999999</v>
      </c>
      <c r="W64" s="91">
        <v>1.2034929999999999</v>
      </c>
      <c r="X64" s="91">
        <v>1.2171620000000001</v>
      </c>
      <c r="Y64" s="91">
        <v>1.2171620000000001</v>
      </c>
      <c r="Z64" s="91">
        <v>1.2171620000000001</v>
      </c>
      <c r="AA64" s="91">
        <v>1.2190479999999999</v>
      </c>
      <c r="AB64" s="91">
        <v>1.2171620000000001</v>
      </c>
      <c r="AC64" s="91">
        <v>1.2171620000000001</v>
      </c>
      <c r="AD64" s="91">
        <v>1.2171620000000001</v>
      </c>
      <c r="AE64" s="91">
        <v>1.2190479999999999</v>
      </c>
      <c r="AF64" s="91">
        <v>1.2171620000000001</v>
      </c>
      <c r="AG64" s="91">
        <v>1.2171620000000001</v>
      </c>
      <c r="AH64" s="92">
        <v>4.1444000000000002E-2</v>
      </c>
    </row>
    <row r="65" spans="1:34" ht="15" customHeight="1" x14ac:dyDescent="0.35">
      <c r="A65" s="10" t="s">
        <v>623</v>
      </c>
      <c r="B65" s="90" t="s">
        <v>256</v>
      </c>
      <c r="C65" s="91">
        <v>9.2360670000000002</v>
      </c>
      <c r="D65" s="91">
        <v>9.0414790000000007</v>
      </c>
      <c r="E65" s="91">
        <v>9.6249009999999995</v>
      </c>
      <c r="F65" s="91">
        <v>10.044699</v>
      </c>
      <c r="G65" s="91">
        <v>10.521039999999999</v>
      </c>
      <c r="H65" s="91">
        <v>10.930619</v>
      </c>
      <c r="I65" s="91">
        <v>11.229342000000001</v>
      </c>
      <c r="J65" s="91">
        <v>11.339596999999999</v>
      </c>
      <c r="K65" s="91">
        <v>11.460514</v>
      </c>
      <c r="L65" s="91">
        <v>11.601156</v>
      </c>
      <c r="M65" s="91">
        <v>11.743124999999999</v>
      </c>
      <c r="N65" s="91">
        <v>11.858959</v>
      </c>
      <c r="O65" s="91">
        <v>11.998528</v>
      </c>
      <c r="P65" s="91">
        <v>12.114069000000001</v>
      </c>
      <c r="Q65" s="91">
        <v>12.284471</v>
      </c>
      <c r="R65" s="91">
        <v>12.470036</v>
      </c>
      <c r="S65" s="91">
        <v>12.642003000000001</v>
      </c>
      <c r="T65" s="91">
        <v>12.822944</v>
      </c>
      <c r="U65" s="91">
        <v>12.999807000000001</v>
      </c>
      <c r="V65" s="91">
        <v>13.199052</v>
      </c>
      <c r="W65" s="91">
        <v>13.377765</v>
      </c>
      <c r="X65" s="91">
        <v>13.524063999999999</v>
      </c>
      <c r="Y65" s="91">
        <v>13.667770000000001</v>
      </c>
      <c r="Z65" s="91">
        <v>13.877395999999999</v>
      </c>
      <c r="AA65" s="91">
        <v>14.065037999999999</v>
      </c>
      <c r="AB65" s="91">
        <v>14.2684</v>
      </c>
      <c r="AC65" s="91">
        <v>14.408607999999999</v>
      </c>
      <c r="AD65" s="91">
        <v>14.557784</v>
      </c>
      <c r="AE65" s="91">
        <v>14.705314</v>
      </c>
      <c r="AF65" s="91">
        <v>14.886284</v>
      </c>
      <c r="AG65" s="91">
        <v>15.05621</v>
      </c>
      <c r="AH65" s="92">
        <v>1.6423E-2</v>
      </c>
    </row>
    <row r="66" spans="1:34" ht="14.5" customHeight="1" x14ac:dyDescent="0.35">
      <c r="A66" s="10" t="s">
        <v>624</v>
      </c>
      <c r="B66" s="90" t="s">
        <v>625</v>
      </c>
      <c r="C66" s="91">
        <v>0.448104</v>
      </c>
      <c r="D66" s="91">
        <v>0.37154700000000002</v>
      </c>
      <c r="E66" s="91">
        <v>0.38810600000000001</v>
      </c>
      <c r="F66" s="91">
        <v>0.486153</v>
      </c>
      <c r="G66" s="91">
        <v>0.49357099999999998</v>
      </c>
      <c r="H66" s="91">
        <v>0.46870899999999999</v>
      </c>
      <c r="I66" s="91">
        <v>0.45682699999999998</v>
      </c>
      <c r="J66" s="91">
        <v>0.44399</v>
      </c>
      <c r="K66" s="91">
        <v>0.42868499999999998</v>
      </c>
      <c r="L66" s="91">
        <v>0.404644</v>
      </c>
      <c r="M66" s="91">
        <v>0.40077600000000002</v>
      </c>
      <c r="N66" s="91">
        <v>0.399563</v>
      </c>
      <c r="O66" s="91">
        <v>0.39810499999999999</v>
      </c>
      <c r="P66" s="91">
        <v>0.38897599999999999</v>
      </c>
      <c r="Q66" s="91">
        <v>0.39213999999999999</v>
      </c>
      <c r="R66" s="91">
        <v>0.40029199999999998</v>
      </c>
      <c r="S66" s="91">
        <v>0.40197100000000002</v>
      </c>
      <c r="T66" s="91">
        <v>0.40498200000000001</v>
      </c>
      <c r="U66" s="91">
        <v>0.41298800000000002</v>
      </c>
      <c r="V66" s="91">
        <v>0.42020099999999999</v>
      </c>
      <c r="W66" s="91">
        <v>0.41795900000000002</v>
      </c>
      <c r="X66" s="91">
        <v>0.42030499999999998</v>
      </c>
      <c r="Y66" s="91">
        <v>0.42823299999999997</v>
      </c>
      <c r="Z66" s="91">
        <v>0.44209199999999998</v>
      </c>
      <c r="AA66" s="91">
        <v>0.443272</v>
      </c>
      <c r="AB66" s="91">
        <v>0.44942700000000002</v>
      </c>
      <c r="AC66" s="91">
        <v>0.45047999999999999</v>
      </c>
      <c r="AD66" s="91">
        <v>0.44876700000000003</v>
      </c>
      <c r="AE66" s="91">
        <v>0.45388200000000001</v>
      </c>
      <c r="AF66" s="91">
        <v>0.45821499999999998</v>
      </c>
      <c r="AG66" s="91">
        <v>0.46992099999999998</v>
      </c>
      <c r="AH66" s="92">
        <v>1.586E-3</v>
      </c>
    </row>
    <row r="67" spans="1:34" ht="15" customHeight="1" x14ac:dyDescent="0.35">
      <c r="A67" s="10" t="s">
        <v>626</v>
      </c>
      <c r="B67" s="90" t="s">
        <v>260</v>
      </c>
      <c r="C67" s="91">
        <v>0.46106399999999997</v>
      </c>
      <c r="D67" s="91">
        <v>0.449656</v>
      </c>
      <c r="E67" s="91">
        <v>0.46051199999999998</v>
      </c>
      <c r="F67" s="91">
        <v>0.46463700000000002</v>
      </c>
      <c r="G67" s="91">
        <v>0.46931699999999998</v>
      </c>
      <c r="H67" s="91">
        <v>0.468551</v>
      </c>
      <c r="I67" s="91">
        <v>0.46553600000000001</v>
      </c>
      <c r="J67" s="91">
        <v>0.46159</v>
      </c>
      <c r="K67" s="91">
        <v>0.45802199999999998</v>
      </c>
      <c r="L67" s="91">
        <v>0.452374</v>
      </c>
      <c r="M67" s="91">
        <v>0.44819100000000001</v>
      </c>
      <c r="N67" s="91">
        <v>0.44442399999999999</v>
      </c>
      <c r="O67" s="91">
        <v>0.44100699999999998</v>
      </c>
      <c r="P67" s="91">
        <v>0.435726</v>
      </c>
      <c r="Q67" s="91">
        <v>0.43074899999999999</v>
      </c>
      <c r="R67" s="91">
        <v>0.43180200000000002</v>
      </c>
      <c r="S67" s="91">
        <v>0.43251699999999998</v>
      </c>
      <c r="T67" s="91">
        <v>0.43329299999999998</v>
      </c>
      <c r="U67" s="91">
        <v>0.434334</v>
      </c>
      <c r="V67" s="91">
        <v>0.43553500000000001</v>
      </c>
      <c r="W67" s="91">
        <v>0.43628800000000001</v>
      </c>
      <c r="X67" s="91">
        <v>0.43791000000000002</v>
      </c>
      <c r="Y67" s="91">
        <v>0.44005699999999998</v>
      </c>
      <c r="Z67" s="91">
        <v>0.44291000000000003</v>
      </c>
      <c r="AA67" s="91">
        <v>0.44446600000000003</v>
      </c>
      <c r="AB67" s="91">
        <v>0.44677800000000001</v>
      </c>
      <c r="AC67" s="91">
        <v>0.44811800000000002</v>
      </c>
      <c r="AD67" s="91">
        <v>0.44937899999999997</v>
      </c>
      <c r="AE67" s="91">
        <v>0.45111499999999999</v>
      </c>
      <c r="AF67" s="91">
        <v>0.453237</v>
      </c>
      <c r="AG67" s="91">
        <v>0.456125</v>
      </c>
      <c r="AH67" s="92">
        <v>-3.59E-4</v>
      </c>
    </row>
    <row r="68" spans="1:34" ht="15" customHeight="1" x14ac:dyDescent="0.35">
      <c r="A68" s="10" t="s">
        <v>627</v>
      </c>
      <c r="B68" s="90" t="s">
        <v>266</v>
      </c>
      <c r="C68" s="91">
        <v>0.90916799999999998</v>
      </c>
      <c r="D68" s="91">
        <v>0.82120300000000002</v>
      </c>
      <c r="E68" s="91">
        <v>0.84861799999999998</v>
      </c>
      <c r="F68" s="91">
        <v>0.95079100000000005</v>
      </c>
      <c r="G68" s="91">
        <v>0.96288899999999999</v>
      </c>
      <c r="H68" s="91">
        <v>0.93725999999999998</v>
      </c>
      <c r="I68" s="91">
        <v>0.92236300000000004</v>
      </c>
      <c r="J68" s="91">
        <v>0.90558000000000005</v>
      </c>
      <c r="K68" s="91">
        <v>0.88670700000000002</v>
      </c>
      <c r="L68" s="91">
        <v>0.85701799999999995</v>
      </c>
      <c r="M68" s="91">
        <v>0.84896700000000003</v>
      </c>
      <c r="N68" s="91">
        <v>0.84398700000000004</v>
      </c>
      <c r="O68" s="91">
        <v>0.83911199999999997</v>
      </c>
      <c r="P68" s="91">
        <v>0.82470299999999996</v>
      </c>
      <c r="Q68" s="91">
        <v>0.82288899999999998</v>
      </c>
      <c r="R68" s="91">
        <v>0.832094</v>
      </c>
      <c r="S68" s="91">
        <v>0.83448900000000004</v>
      </c>
      <c r="T68" s="91">
        <v>0.83827499999999999</v>
      </c>
      <c r="U68" s="91">
        <v>0.84732200000000002</v>
      </c>
      <c r="V68" s="91">
        <v>0.85573600000000005</v>
      </c>
      <c r="W68" s="91">
        <v>0.85424699999999998</v>
      </c>
      <c r="X68" s="91">
        <v>0.85821499999999995</v>
      </c>
      <c r="Y68" s="91">
        <v>0.86829000000000001</v>
      </c>
      <c r="Z68" s="91">
        <v>0.88500299999999998</v>
      </c>
      <c r="AA68" s="91">
        <v>0.88773800000000003</v>
      </c>
      <c r="AB68" s="91">
        <v>0.89620500000000003</v>
      </c>
      <c r="AC68" s="91">
        <v>0.89859800000000001</v>
      </c>
      <c r="AD68" s="91">
        <v>0.898146</v>
      </c>
      <c r="AE68" s="91">
        <v>0.90499700000000005</v>
      </c>
      <c r="AF68" s="91">
        <v>0.91145200000000004</v>
      </c>
      <c r="AG68" s="91">
        <v>0.92604600000000004</v>
      </c>
      <c r="AH68" s="92">
        <v>6.1300000000000005E-4</v>
      </c>
    </row>
    <row r="69" spans="1:34" ht="15" customHeight="1" x14ac:dyDescent="0.35">
      <c r="A69" s="10" t="s">
        <v>628</v>
      </c>
      <c r="B69" s="90" t="s">
        <v>629</v>
      </c>
      <c r="C69" s="91">
        <v>1.530173</v>
      </c>
      <c r="D69" s="91">
        <v>1.5617449999999999</v>
      </c>
      <c r="E69" s="91">
        <v>1.559213</v>
      </c>
      <c r="F69" s="91">
        <v>1.5754109999999999</v>
      </c>
      <c r="G69" s="91">
        <v>1.6041019999999999</v>
      </c>
      <c r="H69" s="91">
        <v>1.6239619999999999</v>
      </c>
      <c r="I69" s="91">
        <v>1.6373200000000001</v>
      </c>
      <c r="J69" s="91">
        <v>1.6443000000000001</v>
      </c>
      <c r="K69" s="91">
        <v>1.65072</v>
      </c>
      <c r="L69" s="91">
        <v>1.6535869999999999</v>
      </c>
      <c r="M69" s="91">
        <v>1.6594549999999999</v>
      </c>
      <c r="N69" s="91">
        <v>1.6673549999999999</v>
      </c>
      <c r="O69" s="91">
        <v>1.677953</v>
      </c>
      <c r="P69" s="91">
        <v>1.679165</v>
      </c>
      <c r="Q69" s="91">
        <v>1.6805349999999999</v>
      </c>
      <c r="R69" s="91">
        <v>1.6943010000000001</v>
      </c>
      <c r="S69" s="91">
        <v>1.7077389999999999</v>
      </c>
      <c r="T69" s="91">
        <v>1.7219450000000001</v>
      </c>
      <c r="U69" s="91">
        <v>1.7400469999999999</v>
      </c>
      <c r="V69" s="91">
        <v>1.7588140000000001</v>
      </c>
      <c r="W69" s="91">
        <v>1.7768539999999999</v>
      </c>
      <c r="X69" s="91">
        <v>1.7991010000000001</v>
      </c>
      <c r="Y69" s="91">
        <v>1.8198270000000001</v>
      </c>
      <c r="Z69" s="91">
        <v>1.8444499999999999</v>
      </c>
      <c r="AA69" s="91">
        <v>1.866628</v>
      </c>
      <c r="AB69" s="91">
        <v>1.8958900000000001</v>
      </c>
      <c r="AC69" s="91">
        <v>1.922401</v>
      </c>
      <c r="AD69" s="91">
        <v>1.948788</v>
      </c>
      <c r="AE69" s="91">
        <v>1.9743200000000001</v>
      </c>
      <c r="AF69" s="91">
        <v>2.0009399999999999</v>
      </c>
      <c r="AG69" s="91">
        <v>2.0300820000000002</v>
      </c>
      <c r="AH69" s="92">
        <v>9.4680000000000007E-3</v>
      </c>
    </row>
    <row r="70" spans="1:34" ht="15" customHeight="1" x14ac:dyDescent="0.35">
      <c r="A70" s="10" t="s">
        <v>630</v>
      </c>
      <c r="B70" s="90" t="s">
        <v>209</v>
      </c>
      <c r="C70" s="91">
        <v>2.8831869999999999</v>
      </c>
      <c r="D70" s="91">
        <v>2.8876369999999998</v>
      </c>
      <c r="E70" s="91">
        <v>2.9387089999999998</v>
      </c>
      <c r="F70" s="91">
        <v>3.0337190000000001</v>
      </c>
      <c r="G70" s="91">
        <v>3.1463939999999999</v>
      </c>
      <c r="H70" s="91">
        <v>3.2360579999999999</v>
      </c>
      <c r="I70" s="91">
        <v>3.2939029999999998</v>
      </c>
      <c r="J70" s="91">
        <v>3.3342390000000002</v>
      </c>
      <c r="K70" s="91">
        <v>3.370247</v>
      </c>
      <c r="L70" s="91">
        <v>3.392026</v>
      </c>
      <c r="M70" s="91">
        <v>3.4176419999999998</v>
      </c>
      <c r="N70" s="91">
        <v>3.444223</v>
      </c>
      <c r="O70" s="91">
        <v>3.4760309999999999</v>
      </c>
      <c r="P70" s="91">
        <v>3.4915280000000002</v>
      </c>
      <c r="Q70" s="91">
        <v>3.5173920000000001</v>
      </c>
      <c r="R70" s="91">
        <v>3.5529700000000002</v>
      </c>
      <c r="S70" s="91">
        <v>3.5847540000000002</v>
      </c>
      <c r="T70" s="91">
        <v>3.6144620000000001</v>
      </c>
      <c r="U70" s="91">
        <v>3.645194</v>
      </c>
      <c r="V70" s="91">
        <v>3.679109</v>
      </c>
      <c r="W70" s="91">
        <v>3.7055639999999999</v>
      </c>
      <c r="X70" s="91">
        <v>3.7390089999999998</v>
      </c>
      <c r="Y70" s="91">
        <v>3.775382</v>
      </c>
      <c r="Z70" s="91">
        <v>3.8220830000000001</v>
      </c>
      <c r="AA70" s="91">
        <v>3.8548089999999999</v>
      </c>
      <c r="AB70" s="91">
        <v>3.8936790000000001</v>
      </c>
      <c r="AC70" s="91">
        <v>3.9204439999999998</v>
      </c>
      <c r="AD70" s="91">
        <v>3.9392619999999998</v>
      </c>
      <c r="AE70" s="91">
        <v>3.963123</v>
      </c>
      <c r="AF70" s="91">
        <v>3.992407</v>
      </c>
      <c r="AG70" s="91">
        <v>4.0243840000000004</v>
      </c>
      <c r="AH70" s="92">
        <v>1.1178E-2</v>
      </c>
    </row>
    <row r="71" spans="1:34" ht="15" customHeight="1" x14ac:dyDescent="0.3">
      <c r="A71" s="10" t="s">
        <v>631</v>
      </c>
      <c r="B71" s="15" t="s">
        <v>211</v>
      </c>
      <c r="C71" s="16">
        <v>21.072849000000001</v>
      </c>
      <c r="D71" s="16">
        <v>21.209043999999999</v>
      </c>
      <c r="E71" s="16">
        <v>22.075150000000001</v>
      </c>
      <c r="F71" s="16">
        <v>22.903851</v>
      </c>
      <c r="G71" s="16">
        <v>23.738212999999998</v>
      </c>
      <c r="H71" s="16">
        <v>24.413471000000001</v>
      </c>
      <c r="I71" s="16">
        <v>24.892261999999999</v>
      </c>
      <c r="J71" s="16">
        <v>25.133602</v>
      </c>
      <c r="K71" s="16">
        <v>25.392344000000001</v>
      </c>
      <c r="L71" s="16">
        <v>25.632406</v>
      </c>
      <c r="M71" s="16">
        <v>25.917019</v>
      </c>
      <c r="N71" s="16">
        <v>26.188020999999999</v>
      </c>
      <c r="O71" s="16">
        <v>26.478321000000001</v>
      </c>
      <c r="P71" s="16">
        <v>26.692879000000001</v>
      </c>
      <c r="Q71" s="16">
        <v>27.022231999999999</v>
      </c>
      <c r="R71" s="16">
        <v>27.411273999999999</v>
      </c>
      <c r="S71" s="16">
        <v>27.751836999999998</v>
      </c>
      <c r="T71" s="16">
        <v>28.095852000000001</v>
      </c>
      <c r="U71" s="16">
        <v>28.439050999999999</v>
      </c>
      <c r="V71" s="16">
        <v>28.811527000000002</v>
      </c>
      <c r="W71" s="16">
        <v>29.095718000000002</v>
      </c>
      <c r="X71" s="16">
        <v>29.392391</v>
      </c>
      <c r="Y71" s="16">
        <v>29.699427</v>
      </c>
      <c r="Z71" s="16">
        <v>30.138591999999999</v>
      </c>
      <c r="AA71" s="16">
        <v>30.503004000000001</v>
      </c>
      <c r="AB71" s="16">
        <v>30.925228000000001</v>
      </c>
      <c r="AC71" s="16">
        <v>31.224101999999998</v>
      </c>
      <c r="AD71" s="16">
        <v>31.512861000000001</v>
      </c>
      <c r="AE71" s="16">
        <v>31.815144</v>
      </c>
      <c r="AF71" s="16">
        <v>32.193707000000003</v>
      </c>
      <c r="AG71" s="16">
        <v>32.58625</v>
      </c>
      <c r="AH71" s="17">
        <v>1.4636E-2</v>
      </c>
    </row>
    <row r="72" spans="1:34" ht="15" customHeight="1" x14ac:dyDescent="0.35">
      <c r="A72" s="10" t="s">
        <v>632</v>
      </c>
      <c r="B72" s="90" t="s">
        <v>213</v>
      </c>
      <c r="C72" s="91">
        <v>5.3774550000000003</v>
      </c>
      <c r="D72" s="91">
        <v>5.3809430000000003</v>
      </c>
      <c r="E72" s="91">
        <v>5.472429</v>
      </c>
      <c r="F72" s="91">
        <v>5.4893150000000004</v>
      </c>
      <c r="G72" s="91">
        <v>5.5340400000000001</v>
      </c>
      <c r="H72" s="91">
        <v>5.4955720000000001</v>
      </c>
      <c r="I72" s="91">
        <v>5.3814270000000004</v>
      </c>
      <c r="J72" s="91">
        <v>5.292414</v>
      </c>
      <c r="K72" s="91">
        <v>5.2635550000000002</v>
      </c>
      <c r="L72" s="91">
        <v>5.22966</v>
      </c>
      <c r="M72" s="91">
        <v>5.2494540000000001</v>
      </c>
      <c r="N72" s="91">
        <v>5.2568520000000003</v>
      </c>
      <c r="O72" s="91">
        <v>5.2608050000000004</v>
      </c>
      <c r="P72" s="91">
        <v>5.2546660000000003</v>
      </c>
      <c r="Q72" s="91">
        <v>5.2558660000000001</v>
      </c>
      <c r="R72" s="91">
        <v>5.2814990000000002</v>
      </c>
      <c r="S72" s="91">
        <v>5.3005139999999997</v>
      </c>
      <c r="T72" s="91">
        <v>5.3081129999999996</v>
      </c>
      <c r="U72" s="91">
        <v>5.3205720000000003</v>
      </c>
      <c r="V72" s="91">
        <v>5.3475609999999998</v>
      </c>
      <c r="W72" s="91">
        <v>5.368182</v>
      </c>
      <c r="X72" s="91">
        <v>5.3984269999999999</v>
      </c>
      <c r="Y72" s="91">
        <v>5.4330129999999999</v>
      </c>
      <c r="Z72" s="91">
        <v>5.4678279999999999</v>
      </c>
      <c r="AA72" s="91">
        <v>5.4606649999999997</v>
      </c>
      <c r="AB72" s="91">
        <v>5.4903230000000001</v>
      </c>
      <c r="AC72" s="91">
        <v>5.5042530000000003</v>
      </c>
      <c r="AD72" s="91">
        <v>5.5054639999999999</v>
      </c>
      <c r="AE72" s="91">
        <v>5.5087080000000004</v>
      </c>
      <c r="AF72" s="91">
        <v>5.5328980000000003</v>
      </c>
      <c r="AG72" s="91">
        <v>5.5598010000000002</v>
      </c>
      <c r="AH72" s="92">
        <v>1.1119999999999999E-3</v>
      </c>
    </row>
    <row r="73" spans="1:34" ht="12" customHeight="1" x14ac:dyDescent="0.3">
      <c r="A73" s="10" t="s">
        <v>633</v>
      </c>
      <c r="B73" s="15" t="s">
        <v>215</v>
      </c>
      <c r="C73" s="16">
        <v>26.450303999999999</v>
      </c>
      <c r="D73" s="16">
        <v>26.589987000000001</v>
      </c>
      <c r="E73" s="16">
        <v>27.547578999999999</v>
      </c>
      <c r="F73" s="16">
        <v>28.393166000000001</v>
      </c>
      <c r="G73" s="16">
        <v>29.272252999999999</v>
      </c>
      <c r="H73" s="16">
        <v>29.909041999999999</v>
      </c>
      <c r="I73" s="16">
        <v>30.273689000000001</v>
      </c>
      <c r="J73" s="16">
        <v>30.426016000000001</v>
      </c>
      <c r="K73" s="16">
        <v>30.655899000000002</v>
      </c>
      <c r="L73" s="16">
        <v>30.862065999999999</v>
      </c>
      <c r="M73" s="16">
        <v>31.166473</v>
      </c>
      <c r="N73" s="16">
        <v>31.444872</v>
      </c>
      <c r="O73" s="16">
        <v>31.739125999999999</v>
      </c>
      <c r="P73" s="16">
        <v>31.947544000000001</v>
      </c>
      <c r="Q73" s="16">
        <v>32.278098999999997</v>
      </c>
      <c r="R73" s="16">
        <v>32.692771999999998</v>
      </c>
      <c r="S73" s="16">
        <v>33.052352999999997</v>
      </c>
      <c r="T73" s="16">
        <v>33.403964999999999</v>
      </c>
      <c r="U73" s="16">
        <v>33.759621000000003</v>
      </c>
      <c r="V73" s="16">
        <v>34.159087999999997</v>
      </c>
      <c r="W73" s="16">
        <v>34.463901999999997</v>
      </c>
      <c r="X73" s="16">
        <v>34.790816999999997</v>
      </c>
      <c r="Y73" s="16">
        <v>35.132438999999998</v>
      </c>
      <c r="Z73" s="16">
        <v>35.606419000000002</v>
      </c>
      <c r="AA73" s="16">
        <v>35.963669000000003</v>
      </c>
      <c r="AB73" s="16">
        <v>36.415550000000003</v>
      </c>
      <c r="AC73" s="16">
        <v>36.728355000000001</v>
      </c>
      <c r="AD73" s="16">
        <v>37.018326000000002</v>
      </c>
      <c r="AE73" s="16">
        <v>37.323853</v>
      </c>
      <c r="AF73" s="16">
        <v>37.726604000000002</v>
      </c>
      <c r="AG73" s="16">
        <v>38.146048999999998</v>
      </c>
      <c r="AH73" s="17">
        <v>1.2279999999999999E-2</v>
      </c>
    </row>
    <row r="76" spans="1:34" ht="15" customHeight="1" x14ac:dyDescent="0.3">
      <c r="B76" s="15" t="s">
        <v>634</v>
      </c>
    </row>
    <row r="77" spans="1:34" ht="15" customHeight="1" x14ac:dyDescent="0.35">
      <c r="A77" s="10" t="s">
        <v>635</v>
      </c>
      <c r="B77" s="90" t="s">
        <v>636</v>
      </c>
      <c r="C77" s="91">
        <v>7.1590000000000004E-3</v>
      </c>
      <c r="D77" s="91">
        <v>7.7340000000000004E-3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1">
        <v>0</v>
      </c>
      <c r="W77" s="91">
        <v>0</v>
      </c>
      <c r="X77" s="91">
        <v>0</v>
      </c>
      <c r="Y77" s="91">
        <v>0</v>
      </c>
      <c r="Z77" s="91">
        <v>0</v>
      </c>
      <c r="AA77" s="91">
        <v>0</v>
      </c>
      <c r="AB77" s="91">
        <v>0</v>
      </c>
      <c r="AC77" s="91">
        <v>0</v>
      </c>
      <c r="AD77" s="91">
        <v>0</v>
      </c>
      <c r="AE77" s="91">
        <v>0</v>
      </c>
      <c r="AF77" s="91">
        <v>0</v>
      </c>
      <c r="AG77" s="91">
        <v>0</v>
      </c>
      <c r="AH77" s="92" t="s">
        <v>250</v>
      </c>
    </row>
    <row r="78" spans="1:34" ht="15" customHeight="1" x14ac:dyDescent="0.35">
      <c r="A78" s="10" t="s">
        <v>637</v>
      </c>
      <c r="B78" s="90" t="s">
        <v>223</v>
      </c>
      <c r="C78" s="91">
        <v>1.9859999999999999E-3</v>
      </c>
      <c r="D78" s="91">
        <v>2.147E-3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  <c r="X78" s="91">
        <v>0</v>
      </c>
      <c r="Y78" s="91">
        <v>0</v>
      </c>
      <c r="Z78" s="91">
        <v>0</v>
      </c>
      <c r="AA78" s="91">
        <v>0</v>
      </c>
      <c r="AB78" s="91">
        <v>0</v>
      </c>
      <c r="AC78" s="91">
        <v>0</v>
      </c>
      <c r="AD78" s="91">
        <v>0</v>
      </c>
      <c r="AE78" s="91">
        <v>0</v>
      </c>
      <c r="AF78" s="91">
        <v>0</v>
      </c>
      <c r="AG78" s="91">
        <v>0</v>
      </c>
      <c r="AH78" s="92" t="s">
        <v>250</v>
      </c>
    </row>
    <row r="79" spans="1:34" ht="14.5" customHeight="1" x14ac:dyDescent="0.35">
      <c r="A79" s="10" t="s">
        <v>638</v>
      </c>
      <c r="B79" s="90" t="s">
        <v>225</v>
      </c>
      <c r="C79" s="91">
        <v>1.4999999999999999E-4</v>
      </c>
      <c r="D79" s="91">
        <v>1.6100000000000001E-4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  <c r="R79" s="91">
        <v>0</v>
      </c>
      <c r="S79" s="91">
        <v>0</v>
      </c>
      <c r="T79" s="91">
        <v>0</v>
      </c>
      <c r="U79" s="91">
        <v>0</v>
      </c>
      <c r="V79" s="91">
        <v>0</v>
      </c>
      <c r="W79" s="91">
        <v>0</v>
      </c>
      <c r="X79" s="91">
        <v>0</v>
      </c>
      <c r="Y79" s="91">
        <v>0</v>
      </c>
      <c r="Z79" s="91">
        <v>0</v>
      </c>
      <c r="AA79" s="91">
        <v>0</v>
      </c>
      <c r="AB79" s="91">
        <v>0</v>
      </c>
      <c r="AC79" s="91">
        <v>0</v>
      </c>
      <c r="AD79" s="91">
        <v>0</v>
      </c>
      <c r="AE79" s="91">
        <v>0</v>
      </c>
      <c r="AF79" s="91">
        <v>0</v>
      </c>
      <c r="AG79" s="91">
        <v>0</v>
      </c>
      <c r="AH79" s="92" t="s">
        <v>250</v>
      </c>
    </row>
    <row r="80" spans="1:34" ht="15" customHeight="1" x14ac:dyDescent="0.35">
      <c r="A80" s="10" t="s">
        <v>639</v>
      </c>
      <c r="B80" s="90" t="s">
        <v>612</v>
      </c>
      <c r="C80" s="91">
        <v>0.46514299999999997</v>
      </c>
      <c r="D80" s="91">
        <v>0.50238400000000005</v>
      </c>
      <c r="E80" s="91">
        <v>0.49745400000000001</v>
      </c>
      <c r="F80" s="91">
        <v>0.49145299999999997</v>
      </c>
      <c r="G80" s="91">
        <v>0.48624299999999998</v>
      </c>
      <c r="H80" s="91">
        <v>0.49003999999999998</v>
      </c>
      <c r="I80" s="91">
        <v>0.47866900000000001</v>
      </c>
      <c r="J80" s="91">
        <v>0.48048299999999999</v>
      </c>
      <c r="K80" s="91">
        <v>0.47921399999999997</v>
      </c>
      <c r="L80" s="91">
        <v>0.47886499999999999</v>
      </c>
      <c r="M80" s="91">
        <v>0.48338999999999999</v>
      </c>
      <c r="N80" s="91">
        <v>0.47720699999999999</v>
      </c>
      <c r="O80" s="91">
        <v>0.48127300000000001</v>
      </c>
      <c r="P80" s="91">
        <v>0.47953200000000001</v>
      </c>
      <c r="Q80" s="91">
        <v>0.48205599999999998</v>
      </c>
      <c r="R80" s="91">
        <v>0.48135299999999998</v>
      </c>
      <c r="S80" s="91">
        <v>0.48495199999999999</v>
      </c>
      <c r="T80" s="91">
        <v>0.487095</v>
      </c>
      <c r="U80" s="91">
        <v>0.48914000000000002</v>
      </c>
      <c r="V80" s="91">
        <v>0.492533</v>
      </c>
      <c r="W80" s="91">
        <v>0.49371599999999999</v>
      </c>
      <c r="X80" s="91">
        <v>0.494923</v>
      </c>
      <c r="Y80" s="91">
        <v>0.498081</v>
      </c>
      <c r="Z80" s="91">
        <v>0.49623899999999999</v>
      </c>
      <c r="AA80" s="91">
        <v>0.496255</v>
      </c>
      <c r="AB80" s="91">
        <v>0.493253</v>
      </c>
      <c r="AC80" s="91">
        <v>0.49113400000000001</v>
      </c>
      <c r="AD80" s="91">
        <v>0.49068200000000001</v>
      </c>
      <c r="AE80" s="91">
        <v>0.49054399999999998</v>
      </c>
      <c r="AF80" s="91">
        <v>0.48957899999999999</v>
      </c>
      <c r="AG80" s="91">
        <v>0.49227399999999999</v>
      </c>
      <c r="AH80" s="92">
        <v>1.8910000000000001E-3</v>
      </c>
    </row>
    <row r="81" spans="1:34" ht="14.5" customHeight="1" x14ac:dyDescent="0.35">
      <c r="A81" s="10" t="s">
        <v>640</v>
      </c>
      <c r="B81" s="90" t="s">
        <v>641</v>
      </c>
      <c r="C81" s="91">
        <v>1.332498</v>
      </c>
      <c r="D81" s="91">
        <v>1.43919</v>
      </c>
      <c r="E81" s="91">
        <v>1.425368</v>
      </c>
      <c r="F81" s="91">
        <v>1.410086</v>
      </c>
      <c r="G81" s="91">
        <v>1.3872800000000001</v>
      </c>
      <c r="H81" s="91">
        <v>1.3887719999999999</v>
      </c>
      <c r="I81" s="91">
        <v>1.3597900000000001</v>
      </c>
      <c r="J81" s="91">
        <v>1.3468359999999999</v>
      </c>
      <c r="K81" s="91">
        <v>1.3359780000000001</v>
      </c>
      <c r="L81" s="91">
        <v>1.3324929999999999</v>
      </c>
      <c r="M81" s="91">
        <v>1.348627</v>
      </c>
      <c r="N81" s="91">
        <v>1.3273410000000001</v>
      </c>
      <c r="O81" s="91">
        <v>1.322438</v>
      </c>
      <c r="P81" s="91">
        <v>1.3170040000000001</v>
      </c>
      <c r="Q81" s="91">
        <v>1.334165</v>
      </c>
      <c r="R81" s="91">
        <v>1.3277540000000001</v>
      </c>
      <c r="S81" s="91">
        <v>1.343607</v>
      </c>
      <c r="T81" s="91">
        <v>1.3565719999999999</v>
      </c>
      <c r="U81" s="91">
        <v>1.3596999999999999</v>
      </c>
      <c r="V81" s="91">
        <v>1.368249</v>
      </c>
      <c r="W81" s="91">
        <v>1.3670910000000001</v>
      </c>
      <c r="X81" s="91">
        <v>1.371532</v>
      </c>
      <c r="Y81" s="91">
        <v>1.3708450000000001</v>
      </c>
      <c r="Z81" s="91">
        <v>1.368131</v>
      </c>
      <c r="AA81" s="91">
        <v>1.367397</v>
      </c>
      <c r="AB81" s="91">
        <v>1.387035</v>
      </c>
      <c r="AC81" s="91">
        <v>1.379899</v>
      </c>
      <c r="AD81" s="91">
        <v>1.3833249999999999</v>
      </c>
      <c r="AE81" s="91">
        <v>1.3791249999999999</v>
      </c>
      <c r="AF81" s="91">
        <v>1.379815</v>
      </c>
      <c r="AG81" s="91">
        <v>1.3774219999999999</v>
      </c>
      <c r="AH81" s="92">
        <v>1.106E-3</v>
      </c>
    </row>
    <row r="82" spans="1:34" ht="15" customHeight="1" x14ac:dyDescent="0.35">
      <c r="A82" s="10" t="s">
        <v>642</v>
      </c>
      <c r="B82" s="90" t="s">
        <v>615</v>
      </c>
      <c r="C82" s="91">
        <v>4.7280000000000004E-3</v>
      </c>
      <c r="D82" s="91">
        <v>5.1050000000000002E-3</v>
      </c>
      <c r="E82" s="91">
        <v>3.1999999999999999E-5</v>
      </c>
      <c r="F82" s="91">
        <v>2.6019E-2</v>
      </c>
      <c r="G82" s="91">
        <v>4.3782000000000001E-2</v>
      </c>
      <c r="H82" s="91">
        <v>5.4059999999999997E-2</v>
      </c>
      <c r="I82" s="91">
        <v>7.0514999999999994E-2</v>
      </c>
      <c r="J82" s="91">
        <v>7.6998999999999998E-2</v>
      </c>
      <c r="K82" s="91">
        <v>8.8225999999999999E-2</v>
      </c>
      <c r="L82" s="91">
        <v>8.5563E-2</v>
      </c>
      <c r="M82" s="91">
        <v>6.8834999999999993E-2</v>
      </c>
      <c r="N82" s="91">
        <v>7.8298999999999994E-2</v>
      </c>
      <c r="O82" s="91">
        <v>7.8258999999999995E-2</v>
      </c>
      <c r="P82" s="91">
        <v>8.1095E-2</v>
      </c>
      <c r="Q82" s="91">
        <v>7.3524999999999993E-2</v>
      </c>
      <c r="R82" s="91">
        <v>7.5813000000000005E-2</v>
      </c>
      <c r="S82" s="91">
        <v>7.2364999999999999E-2</v>
      </c>
      <c r="T82" s="91">
        <v>7.2773000000000004E-2</v>
      </c>
      <c r="U82" s="91">
        <v>7.2908000000000001E-2</v>
      </c>
      <c r="V82" s="91">
        <v>7.0651000000000005E-2</v>
      </c>
      <c r="W82" s="91">
        <v>7.2862999999999997E-2</v>
      </c>
      <c r="X82" s="91">
        <v>7.2729000000000002E-2</v>
      </c>
      <c r="Y82" s="91">
        <v>7.3037000000000005E-2</v>
      </c>
      <c r="Z82" s="91">
        <v>6.9852999999999998E-2</v>
      </c>
      <c r="AA82" s="91">
        <v>7.3263999999999996E-2</v>
      </c>
      <c r="AB82" s="91">
        <v>7.0243E-2</v>
      </c>
      <c r="AC82" s="91">
        <v>7.1484000000000006E-2</v>
      </c>
      <c r="AD82" s="91">
        <v>7.3111999999999996E-2</v>
      </c>
      <c r="AE82" s="91">
        <v>6.4737000000000003E-2</v>
      </c>
      <c r="AF82" s="91">
        <v>6.5920000000000006E-2</v>
      </c>
      <c r="AG82" s="91">
        <v>6.8203E-2</v>
      </c>
      <c r="AH82" s="92">
        <v>9.3044000000000002E-2</v>
      </c>
    </row>
    <row r="83" spans="1:34" ht="15" customHeight="1" x14ac:dyDescent="0.35">
      <c r="A83" s="10" t="s">
        <v>643</v>
      </c>
      <c r="B83" s="90" t="s">
        <v>203</v>
      </c>
      <c r="C83" s="91">
        <v>1.8116639999999999</v>
      </c>
      <c r="D83" s="91">
        <v>1.9567209999999999</v>
      </c>
      <c r="E83" s="91">
        <v>1.9228540000000001</v>
      </c>
      <c r="F83" s="91">
        <v>1.927557</v>
      </c>
      <c r="G83" s="91">
        <v>1.9173039999999999</v>
      </c>
      <c r="H83" s="91">
        <v>1.9328719999999999</v>
      </c>
      <c r="I83" s="91">
        <v>1.9089739999999999</v>
      </c>
      <c r="J83" s="91">
        <v>1.904318</v>
      </c>
      <c r="K83" s="91">
        <v>1.9034169999999999</v>
      </c>
      <c r="L83" s="91">
        <v>1.8969210000000001</v>
      </c>
      <c r="M83" s="91">
        <v>1.9008529999999999</v>
      </c>
      <c r="N83" s="91">
        <v>1.8828469999999999</v>
      </c>
      <c r="O83" s="91">
        <v>1.8819699999999999</v>
      </c>
      <c r="P83" s="91">
        <v>1.877632</v>
      </c>
      <c r="Q83" s="91">
        <v>1.8897459999999999</v>
      </c>
      <c r="R83" s="91">
        <v>1.884919</v>
      </c>
      <c r="S83" s="91">
        <v>1.9009240000000001</v>
      </c>
      <c r="T83" s="91">
        <v>1.9164399999999999</v>
      </c>
      <c r="U83" s="91">
        <v>1.921748</v>
      </c>
      <c r="V83" s="91">
        <v>1.931433</v>
      </c>
      <c r="W83" s="91">
        <v>1.93367</v>
      </c>
      <c r="X83" s="91">
        <v>1.9391830000000001</v>
      </c>
      <c r="Y83" s="91">
        <v>1.9419630000000001</v>
      </c>
      <c r="Z83" s="91">
        <v>1.934223</v>
      </c>
      <c r="AA83" s="91">
        <v>1.9369149999999999</v>
      </c>
      <c r="AB83" s="91">
        <v>1.950531</v>
      </c>
      <c r="AC83" s="91">
        <v>1.942517</v>
      </c>
      <c r="AD83" s="91">
        <v>1.947119</v>
      </c>
      <c r="AE83" s="91">
        <v>1.934407</v>
      </c>
      <c r="AF83" s="91">
        <v>1.935314</v>
      </c>
      <c r="AG83" s="91">
        <v>1.937899</v>
      </c>
      <c r="AH83" s="92">
        <v>2.248E-3</v>
      </c>
    </row>
    <row r="84" spans="1:34" ht="15" customHeight="1" x14ac:dyDescent="0.35">
      <c r="A84" s="10" t="s">
        <v>644</v>
      </c>
      <c r="B84" s="90" t="s">
        <v>580</v>
      </c>
      <c r="C84" s="91">
        <v>1.253803</v>
      </c>
      <c r="D84" s="91">
        <v>1.3247279999999999</v>
      </c>
      <c r="E84" s="91">
        <v>1.162588</v>
      </c>
      <c r="F84" s="91">
        <v>1.13649</v>
      </c>
      <c r="G84" s="91">
        <v>1.120641</v>
      </c>
      <c r="H84" s="91">
        <v>1.090425</v>
      </c>
      <c r="I84" s="91">
        <v>1.1179140000000001</v>
      </c>
      <c r="J84" s="91">
        <v>1.1141259999999999</v>
      </c>
      <c r="K84" s="91">
        <v>1.1146370000000001</v>
      </c>
      <c r="L84" s="91">
        <v>1.131737</v>
      </c>
      <c r="M84" s="91">
        <v>1.116635</v>
      </c>
      <c r="N84" s="91">
        <v>1.098773</v>
      </c>
      <c r="O84" s="91">
        <v>1.1010709999999999</v>
      </c>
      <c r="P84" s="91">
        <v>1.1066579999999999</v>
      </c>
      <c r="Q84" s="91">
        <v>1.119907</v>
      </c>
      <c r="R84" s="91">
        <v>1.121577</v>
      </c>
      <c r="S84" s="91">
        <v>1.1353120000000001</v>
      </c>
      <c r="T84" s="91">
        <v>1.142549</v>
      </c>
      <c r="U84" s="91">
        <v>1.1484559999999999</v>
      </c>
      <c r="V84" s="91">
        <v>1.167527</v>
      </c>
      <c r="W84" s="91">
        <v>1.164093</v>
      </c>
      <c r="X84" s="91">
        <v>1.170099</v>
      </c>
      <c r="Y84" s="91">
        <v>1.1824680000000001</v>
      </c>
      <c r="Z84" s="91">
        <v>1.197058</v>
      </c>
      <c r="AA84" s="91">
        <v>1.1991769999999999</v>
      </c>
      <c r="AB84" s="91">
        <v>1.2089570000000001</v>
      </c>
      <c r="AC84" s="91">
        <v>1.211508</v>
      </c>
      <c r="AD84" s="91">
        <v>1.221895</v>
      </c>
      <c r="AE84" s="91">
        <v>1.2436700000000001</v>
      </c>
      <c r="AF84" s="91">
        <v>1.2488159999999999</v>
      </c>
      <c r="AG84" s="91">
        <v>1.2711049999999999</v>
      </c>
      <c r="AH84" s="92">
        <v>4.57E-4</v>
      </c>
    </row>
    <row r="85" spans="1:34" ht="15" customHeight="1" x14ac:dyDescent="0.35">
      <c r="A85" s="10" t="s">
        <v>645</v>
      </c>
      <c r="B85" s="90" t="s">
        <v>582</v>
      </c>
      <c r="C85" s="91">
        <v>0.215</v>
      </c>
      <c r="D85" s="91">
        <v>0.23499999999999999</v>
      </c>
      <c r="E85" s="91">
        <v>0.191166</v>
      </c>
      <c r="F85" s="91">
        <v>0.174818</v>
      </c>
      <c r="G85" s="91">
        <v>0.16997499999999999</v>
      </c>
      <c r="H85" s="91">
        <v>0.154223</v>
      </c>
      <c r="I85" s="91">
        <v>0.16344400000000001</v>
      </c>
      <c r="J85" s="91">
        <v>0.16023999999999999</v>
      </c>
      <c r="K85" s="91">
        <v>0.16303300000000001</v>
      </c>
      <c r="L85" s="91">
        <v>0.16092500000000001</v>
      </c>
      <c r="M85" s="91">
        <v>0.13002</v>
      </c>
      <c r="N85" s="91">
        <v>0.121992</v>
      </c>
      <c r="O85" s="91">
        <v>0.119084</v>
      </c>
      <c r="P85" s="91">
        <v>0.119519</v>
      </c>
      <c r="Q85" s="91">
        <v>0.122042</v>
      </c>
      <c r="R85" s="91">
        <v>0.120868</v>
      </c>
      <c r="S85" s="91">
        <v>0.125806</v>
      </c>
      <c r="T85" s="91">
        <v>0.130442</v>
      </c>
      <c r="U85" s="91">
        <v>0.132602</v>
      </c>
      <c r="V85" s="91">
        <v>0.13938600000000001</v>
      </c>
      <c r="W85" s="91">
        <v>0.13439599999999999</v>
      </c>
      <c r="X85" s="91">
        <v>0.13619000000000001</v>
      </c>
      <c r="Y85" s="91">
        <v>0.13922399999999999</v>
      </c>
      <c r="Z85" s="91">
        <v>0.14183200000000001</v>
      </c>
      <c r="AA85" s="91">
        <v>0.14305699999999999</v>
      </c>
      <c r="AB85" s="91">
        <v>0.14765300000000001</v>
      </c>
      <c r="AC85" s="91">
        <v>0.14735200000000001</v>
      </c>
      <c r="AD85" s="91">
        <v>0.14761299999999999</v>
      </c>
      <c r="AE85" s="91">
        <v>0.15235299999999999</v>
      </c>
      <c r="AF85" s="91">
        <v>0.15613099999999999</v>
      </c>
      <c r="AG85" s="91">
        <v>0.16304399999999999</v>
      </c>
      <c r="AH85" s="92">
        <v>-9.1780000000000004E-3</v>
      </c>
    </row>
    <row r="86" spans="1:34" ht="15" customHeight="1" x14ac:dyDescent="0.35">
      <c r="A86" s="10" t="s">
        <v>646</v>
      </c>
      <c r="B86" s="90" t="s">
        <v>249</v>
      </c>
      <c r="C86" s="91">
        <v>0</v>
      </c>
      <c r="D86" s="91">
        <v>0</v>
      </c>
      <c r="E86" s="91">
        <v>0</v>
      </c>
      <c r="F86" s="91">
        <v>0</v>
      </c>
      <c r="G86" s="91">
        <v>0</v>
      </c>
      <c r="H86" s="91">
        <v>0</v>
      </c>
      <c r="I86" s="91">
        <v>0</v>
      </c>
      <c r="J86" s="91">
        <v>0</v>
      </c>
      <c r="K86" s="91">
        <v>0</v>
      </c>
      <c r="L86" s="91">
        <v>0</v>
      </c>
      <c r="M86" s="91">
        <v>0</v>
      </c>
      <c r="N86" s="91">
        <v>0</v>
      </c>
      <c r="O86" s="91">
        <v>0</v>
      </c>
      <c r="P86" s="91">
        <v>0</v>
      </c>
      <c r="Q86" s="91">
        <v>0</v>
      </c>
      <c r="R86" s="91">
        <v>0</v>
      </c>
      <c r="S86" s="91">
        <v>0</v>
      </c>
      <c r="T86" s="91">
        <v>0</v>
      </c>
      <c r="U86" s="91">
        <v>0</v>
      </c>
      <c r="V86" s="91">
        <v>0</v>
      </c>
      <c r="W86" s="91">
        <v>0</v>
      </c>
      <c r="X86" s="91">
        <v>0</v>
      </c>
      <c r="Y86" s="91">
        <v>0</v>
      </c>
      <c r="Z86" s="91">
        <v>0</v>
      </c>
      <c r="AA86" s="91">
        <v>0</v>
      </c>
      <c r="AB86" s="91">
        <v>0</v>
      </c>
      <c r="AC86" s="91">
        <v>0</v>
      </c>
      <c r="AD86" s="91">
        <v>0</v>
      </c>
      <c r="AE86" s="91">
        <v>0</v>
      </c>
      <c r="AF86" s="91">
        <v>0</v>
      </c>
      <c r="AG86" s="91">
        <v>0</v>
      </c>
      <c r="AH86" s="92" t="s">
        <v>250</v>
      </c>
    </row>
    <row r="87" spans="1:34" ht="15" customHeight="1" x14ac:dyDescent="0.35">
      <c r="A87" s="10" t="s">
        <v>647</v>
      </c>
      <c r="B87" s="90" t="s">
        <v>256</v>
      </c>
      <c r="C87" s="91">
        <v>1.4688030000000001</v>
      </c>
      <c r="D87" s="91">
        <v>1.559728</v>
      </c>
      <c r="E87" s="91">
        <v>1.3537539999999999</v>
      </c>
      <c r="F87" s="91">
        <v>1.3113079999999999</v>
      </c>
      <c r="G87" s="91">
        <v>1.290616</v>
      </c>
      <c r="H87" s="91">
        <v>1.244648</v>
      </c>
      <c r="I87" s="91">
        <v>1.281358</v>
      </c>
      <c r="J87" s="91">
        <v>1.274365</v>
      </c>
      <c r="K87" s="91">
        <v>1.2776700000000001</v>
      </c>
      <c r="L87" s="91">
        <v>1.292662</v>
      </c>
      <c r="M87" s="91">
        <v>1.2466550000000001</v>
      </c>
      <c r="N87" s="91">
        <v>1.2207650000000001</v>
      </c>
      <c r="O87" s="91">
        <v>1.2201550000000001</v>
      </c>
      <c r="P87" s="91">
        <v>1.2261770000000001</v>
      </c>
      <c r="Q87" s="91">
        <v>1.241949</v>
      </c>
      <c r="R87" s="91">
        <v>1.242445</v>
      </c>
      <c r="S87" s="91">
        <v>1.261118</v>
      </c>
      <c r="T87" s="91">
        <v>1.272991</v>
      </c>
      <c r="U87" s="91">
        <v>1.281058</v>
      </c>
      <c r="V87" s="91">
        <v>1.3069139999999999</v>
      </c>
      <c r="W87" s="91">
        <v>1.298489</v>
      </c>
      <c r="X87" s="91">
        <v>1.3062879999999999</v>
      </c>
      <c r="Y87" s="91">
        <v>1.3216920000000001</v>
      </c>
      <c r="Z87" s="91">
        <v>1.3388899999999999</v>
      </c>
      <c r="AA87" s="91">
        <v>1.3422339999999999</v>
      </c>
      <c r="AB87" s="91">
        <v>1.3566100000000001</v>
      </c>
      <c r="AC87" s="91">
        <v>1.35886</v>
      </c>
      <c r="AD87" s="91">
        <v>1.3695090000000001</v>
      </c>
      <c r="AE87" s="91">
        <v>1.396023</v>
      </c>
      <c r="AF87" s="91">
        <v>1.404946</v>
      </c>
      <c r="AG87" s="91">
        <v>1.4341489999999999</v>
      </c>
      <c r="AH87" s="92">
        <v>-7.9600000000000005E-4</v>
      </c>
    </row>
    <row r="88" spans="1:34" ht="15" customHeight="1" x14ac:dyDescent="0.35">
      <c r="A88" s="10" t="s">
        <v>648</v>
      </c>
      <c r="B88" s="90" t="s">
        <v>260</v>
      </c>
      <c r="C88" s="91">
        <v>2.4E-2</v>
      </c>
      <c r="D88" s="91">
        <v>2.4E-2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  <c r="L88" s="91">
        <v>0</v>
      </c>
      <c r="M88" s="91">
        <v>0</v>
      </c>
      <c r="N88" s="91">
        <v>0</v>
      </c>
      <c r="O88" s="91">
        <v>0</v>
      </c>
      <c r="P88" s="91">
        <v>0</v>
      </c>
      <c r="Q88" s="91">
        <v>0</v>
      </c>
      <c r="R88" s="91">
        <v>1.2300000000000001E-4</v>
      </c>
      <c r="S88" s="91">
        <v>1.2300000000000001E-4</v>
      </c>
      <c r="T88" s="91">
        <v>1.2300000000000001E-4</v>
      </c>
      <c r="U88" s="91">
        <v>1.2300000000000001E-4</v>
      </c>
      <c r="V88" s="91">
        <v>1.2300000000000001E-4</v>
      </c>
      <c r="W88" s="91">
        <v>1.2300000000000001E-4</v>
      </c>
      <c r="X88" s="91">
        <v>3.0890000000000002E-3</v>
      </c>
      <c r="Y88" s="91">
        <v>1.0031999999999999E-2</v>
      </c>
      <c r="Z88" s="91">
        <v>1.7304E-2</v>
      </c>
      <c r="AA88" s="91">
        <v>3.0016999999999999E-2</v>
      </c>
      <c r="AB88" s="91">
        <v>3.0016999999999999E-2</v>
      </c>
      <c r="AC88" s="91">
        <v>3.0099999999999998E-2</v>
      </c>
      <c r="AD88" s="91">
        <v>3.0102E-2</v>
      </c>
      <c r="AE88" s="91">
        <v>3.0144000000000001E-2</v>
      </c>
      <c r="AF88" s="91">
        <v>3.0152000000000002E-2</v>
      </c>
      <c r="AG88" s="91">
        <v>3.0102E-2</v>
      </c>
      <c r="AH88" s="92">
        <v>7.5799999999999999E-3</v>
      </c>
    </row>
    <row r="89" spans="1:34" ht="15" customHeight="1" x14ac:dyDescent="0.35">
      <c r="A89" s="10" t="s">
        <v>649</v>
      </c>
      <c r="B89" s="90" t="s">
        <v>262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  <c r="R89" s="91">
        <v>0</v>
      </c>
      <c r="S89" s="91">
        <v>0</v>
      </c>
      <c r="T89" s="91">
        <v>0</v>
      </c>
      <c r="U89" s="91">
        <v>0</v>
      </c>
      <c r="V89" s="91">
        <v>0</v>
      </c>
      <c r="W89" s="91">
        <v>0</v>
      </c>
      <c r="X89" s="91">
        <v>0</v>
      </c>
      <c r="Y89" s="91">
        <v>0</v>
      </c>
      <c r="Z89" s="91">
        <v>0</v>
      </c>
      <c r="AA89" s="91">
        <v>0</v>
      </c>
      <c r="AB89" s="91">
        <v>0</v>
      </c>
      <c r="AC89" s="91">
        <v>0</v>
      </c>
      <c r="AD89" s="91">
        <v>0</v>
      </c>
      <c r="AE89" s="91">
        <v>0</v>
      </c>
      <c r="AF89" s="91">
        <v>0</v>
      </c>
      <c r="AG89" s="91">
        <v>0</v>
      </c>
      <c r="AH89" s="92" t="s">
        <v>250</v>
      </c>
    </row>
    <row r="90" spans="1:34" ht="15" customHeight="1" x14ac:dyDescent="0.35">
      <c r="A90" s="10" t="s">
        <v>650</v>
      </c>
      <c r="B90" s="90" t="s">
        <v>266</v>
      </c>
      <c r="C90" s="91">
        <v>2.4E-2</v>
      </c>
      <c r="D90" s="91">
        <v>2.4E-2</v>
      </c>
      <c r="E90" s="91">
        <v>0</v>
      </c>
      <c r="F90" s="91">
        <v>0</v>
      </c>
      <c r="G90" s="91">
        <v>0</v>
      </c>
      <c r="H90" s="91">
        <v>0</v>
      </c>
      <c r="I90" s="91">
        <v>0</v>
      </c>
      <c r="J90" s="91">
        <v>0</v>
      </c>
      <c r="K90" s="91">
        <v>0</v>
      </c>
      <c r="L90" s="91">
        <v>0</v>
      </c>
      <c r="M90" s="91">
        <v>0</v>
      </c>
      <c r="N90" s="91">
        <v>0</v>
      </c>
      <c r="O90" s="91">
        <v>0</v>
      </c>
      <c r="P90" s="91">
        <v>0</v>
      </c>
      <c r="Q90" s="91">
        <v>0</v>
      </c>
      <c r="R90" s="91">
        <v>1.2300000000000001E-4</v>
      </c>
      <c r="S90" s="91">
        <v>1.2300000000000001E-4</v>
      </c>
      <c r="T90" s="91">
        <v>1.2300000000000001E-4</v>
      </c>
      <c r="U90" s="91">
        <v>1.2300000000000001E-4</v>
      </c>
      <c r="V90" s="91">
        <v>1.2300000000000001E-4</v>
      </c>
      <c r="W90" s="91">
        <v>1.2300000000000001E-4</v>
      </c>
      <c r="X90" s="91">
        <v>3.0890000000000002E-3</v>
      </c>
      <c r="Y90" s="91">
        <v>1.0031999999999999E-2</v>
      </c>
      <c r="Z90" s="91">
        <v>1.7304E-2</v>
      </c>
      <c r="AA90" s="91">
        <v>3.0016999999999999E-2</v>
      </c>
      <c r="AB90" s="91">
        <v>3.0016999999999999E-2</v>
      </c>
      <c r="AC90" s="91">
        <v>3.0099999999999998E-2</v>
      </c>
      <c r="AD90" s="91">
        <v>3.0102E-2</v>
      </c>
      <c r="AE90" s="91">
        <v>3.0144000000000001E-2</v>
      </c>
      <c r="AF90" s="91">
        <v>3.0152000000000002E-2</v>
      </c>
      <c r="AG90" s="91">
        <v>3.0102E-2</v>
      </c>
      <c r="AH90" s="92">
        <v>7.5799999999999999E-3</v>
      </c>
    </row>
    <row r="91" spans="1:34" ht="15" customHeight="1" x14ac:dyDescent="0.35">
      <c r="A91" s="10" t="s">
        <v>651</v>
      </c>
      <c r="B91" s="90" t="s">
        <v>268</v>
      </c>
      <c r="C91" s="91">
        <v>0.90456499999999995</v>
      </c>
      <c r="D91" s="91">
        <v>0.88106899999999999</v>
      </c>
      <c r="E91" s="91">
        <v>0.87139900000000003</v>
      </c>
      <c r="F91" s="91">
        <v>0.87804800000000005</v>
      </c>
      <c r="G91" s="91">
        <v>0.88669200000000004</v>
      </c>
      <c r="H91" s="91">
        <v>0.89332500000000004</v>
      </c>
      <c r="I91" s="91">
        <v>0.89871199999999996</v>
      </c>
      <c r="J91" s="91">
        <v>0.90263300000000002</v>
      </c>
      <c r="K91" s="91">
        <v>0.906362</v>
      </c>
      <c r="L91" s="91">
        <v>0.90952699999999997</v>
      </c>
      <c r="M91" s="91">
        <v>0.91970200000000002</v>
      </c>
      <c r="N91" s="91">
        <v>0.92291199999999995</v>
      </c>
      <c r="O91" s="91">
        <v>0.927172</v>
      </c>
      <c r="P91" s="91">
        <v>0.93237899999999996</v>
      </c>
      <c r="Q91" s="91">
        <v>0.93720099999999995</v>
      </c>
      <c r="R91" s="91">
        <v>0.94174999999999998</v>
      </c>
      <c r="S91" s="91">
        <v>0.94989199999999996</v>
      </c>
      <c r="T91" s="91">
        <v>0.95608300000000002</v>
      </c>
      <c r="U91" s="91">
        <v>0.962673</v>
      </c>
      <c r="V91" s="91">
        <v>0.97009400000000001</v>
      </c>
      <c r="W91" s="91">
        <v>0.97864300000000004</v>
      </c>
      <c r="X91" s="91">
        <v>0.98686099999999999</v>
      </c>
      <c r="Y91" s="91">
        <v>0.99639800000000001</v>
      </c>
      <c r="Z91" s="91">
        <v>1.006248</v>
      </c>
      <c r="AA91" s="91">
        <v>1.0239480000000001</v>
      </c>
      <c r="AB91" s="91">
        <v>1.0331630000000001</v>
      </c>
      <c r="AC91" s="91">
        <v>1.0426660000000001</v>
      </c>
      <c r="AD91" s="91">
        <v>1.0524150000000001</v>
      </c>
      <c r="AE91" s="91">
        <v>1.062656</v>
      </c>
      <c r="AF91" s="91">
        <v>1.073288</v>
      </c>
      <c r="AG91" s="91">
        <v>1.084192</v>
      </c>
      <c r="AH91" s="92">
        <v>6.0559999999999998E-3</v>
      </c>
    </row>
    <row r="92" spans="1:34" ht="14.5" customHeight="1" x14ac:dyDescent="0.35">
      <c r="A92" s="10" t="s">
        <v>652</v>
      </c>
      <c r="B92" s="90" t="s">
        <v>209</v>
      </c>
      <c r="C92" s="91">
        <v>0.18373800000000001</v>
      </c>
      <c r="D92" s="91">
        <v>0.195488</v>
      </c>
      <c r="E92" s="91">
        <v>0.18643499999999999</v>
      </c>
      <c r="F92" s="91">
        <v>0.181922</v>
      </c>
      <c r="G92" s="91">
        <v>0.17868000000000001</v>
      </c>
      <c r="H92" s="91">
        <v>0.17722399999999999</v>
      </c>
      <c r="I92" s="91">
        <v>0.17738000000000001</v>
      </c>
      <c r="J92" s="91">
        <v>0.17616100000000001</v>
      </c>
      <c r="K92" s="91">
        <v>0.176255</v>
      </c>
      <c r="L92" s="91">
        <v>0.17757000000000001</v>
      </c>
      <c r="M92" s="91">
        <v>0.18234800000000001</v>
      </c>
      <c r="N92" s="91">
        <v>0.18081</v>
      </c>
      <c r="O92" s="91">
        <v>0.181423</v>
      </c>
      <c r="P92" s="91">
        <v>0.18121100000000001</v>
      </c>
      <c r="Q92" s="91">
        <v>0.183389</v>
      </c>
      <c r="R92" s="91">
        <v>0.18357100000000001</v>
      </c>
      <c r="S92" s="91">
        <v>0.185221</v>
      </c>
      <c r="T92" s="91">
        <v>0.18665699999999999</v>
      </c>
      <c r="U92" s="91">
        <v>0.18742200000000001</v>
      </c>
      <c r="V92" s="91">
        <v>0.18834799999999999</v>
      </c>
      <c r="W92" s="91">
        <v>0.18865799999999999</v>
      </c>
      <c r="X92" s="91">
        <v>0.18942000000000001</v>
      </c>
      <c r="Y92" s="91">
        <v>0.191548</v>
      </c>
      <c r="Z92" s="91">
        <v>0.19325999999999999</v>
      </c>
      <c r="AA92" s="91">
        <v>0.19452800000000001</v>
      </c>
      <c r="AB92" s="91">
        <v>0.19592999999999999</v>
      </c>
      <c r="AC92" s="91">
        <v>0.19650200000000001</v>
      </c>
      <c r="AD92" s="91">
        <v>0.197495</v>
      </c>
      <c r="AE92" s="91">
        <v>0.198517</v>
      </c>
      <c r="AF92" s="91">
        <v>0.19958999999999999</v>
      </c>
      <c r="AG92" s="91">
        <v>0.201458</v>
      </c>
      <c r="AH92" s="92">
        <v>3.0739999999999999E-3</v>
      </c>
    </row>
    <row r="93" spans="1:34" ht="15" customHeight="1" x14ac:dyDescent="0.3">
      <c r="A93" s="10" t="s">
        <v>653</v>
      </c>
      <c r="B93" s="15" t="s">
        <v>211</v>
      </c>
      <c r="C93" s="16">
        <v>4.3927699999999996</v>
      </c>
      <c r="D93" s="16">
        <v>4.6170049999999998</v>
      </c>
      <c r="E93" s="16">
        <v>4.3344440000000004</v>
      </c>
      <c r="F93" s="16">
        <v>4.2988350000000004</v>
      </c>
      <c r="G93" s="16">
        <v>4.2732929999999998</v>
      </c>
      <c r="H93" s="16">
        <v>4.248068</v>
      </c>
      <c r="I93" s="16">
        <v>4.2664239999999998</v>
      </c>
      <c r="J93" s="16">
        <v>4.2574779999999999</v>
      </c>
      <c r="K93" s="16">
        <v>4.2637039999999997</v>
      </c>
      <c r="L93" s="16">
        <v>4.2766799999999998</v>
      </c>
      <c r="M93" s="16">
        <v>4.2495570000000003</v>
      </c>
      <c r="N93" s="16">
        <v>4.2073349999999996</v>
      </c>
      <c r="O93" s="16">
        <v>4.2107190000000001</v>
      </c>
      <c r="P93" s="16">
        <v>4.2173990000000003</v>
      </c>
      <c r="Q93" s="16">
        <v>4.2522849999999996</v>
      </c>
      <c r="R93" s="16">
        <v>4.2528079999999999</v>
      </c>
      <c r="S93" s="16">
        <v>4.2972770000000002</v>
      </c>
      <c r="T93" s="16">
        <v>4.3322940000000001</v>
      </c>
      <c r="U93" s="16">
        <v>4.3530230000000003</v>
      </c>
      <c r="V93" s="16">
        <v>4.3969110000000002</v>
      </c>
      <c r="W93" s="16">
        <v>4.3995829999999998</v>
      </c>
      <c r="X93" s="16">
        <v>4.4248409999999998</v>
      </c>
      <c r="Y93" s="16">
        <v>4.461633</v>
      </c>
      <c r="Z93" s="16">
        <v>4.4899250000000004</v>
      </c>
      <c r="AA93" s="16">
        <v>4.5276420000000002</v>
      </c>
      <c r="AB93" s="16">
        <v>4.5662510000000003</v>
      </c>
      <c r="AC93" s="16">
        <v>4.5706449999999998</v>
      </c>
      <c r="AD93" s="16">
        <v>4.5966399999999998</v>
      </c>
      <c r="AE93" s="16">
        <v>4.621747</v>
      </c>
      <c r="AF93" s="16">
        <v>4.6432900000000004</v>
      </c>
      <c r="AG93" s="16">
        <v>4.6878000000000002</v>
      </c>
      <c r="AH93" s="17">
        <v>2.1689999999999999E-3</v>
      </c>
    </row>
    <row r="94" spans="1:34" ht="15" customHeight="1" x14ac:dyDescent="0.35">
      <c r="A94" s="10" t="s">
        <v>654</v>
      </c>
      <c r="B94" s="90" t="s">
        <v>213</v>
      </c>
      <c r="C94" s="91">
        <v>0.34269100000000002</v>
      </c>
      <c r="D94" s="91">
        <v>0.36427999999999999</v>
      </c>
      <c r="E94" s="91">
        <v>0.34717799999999999</v>
      </c>
      <c r="F94" s="91">
        <v>0.329177</v>
      </c>
      <c r="G94" s="91">
        <v>0.31427100000000002</v>
      </c>
      <c r="H94" s="91">
        <v>0.30096699999999998</v>
      </c>
      <c r="I94" s="91">
        <v>0.28979500000000002</v>
      </c>
      <c r="J94" s="91">
        <v>0.27961999999999998</v>
      </c>
      <c r="K94" s="91">
        <v>0.27527000000000001</v>
      </c>
      <c r="L94" s="91">
        <v>0.27376800000000001</v>
      </c>
      <c r="M94" s="91">
        <v>0.280084</v>
      </c>
      <c r="N94" s="91">
        <v>0.27596700000000002</v>
      </c>
      <c r="O94" s="91">
        <v>0.27457399999999998</v>
      </c>
      <c r="P94" s="91">
        <v>0.27271800000000002</v>
      </c>
      <c r="Q94" s="91">
        <v>0.27402799999999999</v>
      </c>
      <c r="R94" s="91">
        <v>0.27287899999999998</v>
      </c>
      <c r="S94" s="91">
        <v>0.273872</v>
      </c>
      <c r="T94" s="91">
        <v>0.274121</v>
      </c>
      <c r="U94" s="91">
        <v>0.273563</v>
      </c>
      <c r="V94" s="91">
        <v>0.27376200000000001</v>
      </c>
      <c r="W94" s="91">
        <v>0.27330599999999999</v>
      </c>
      <c r="X94" s="91">
        <v>0.27348600000000001</v>
      </c>
      <c r="Y94" s="91">
        <v>0.27564899999999998</v>
      </c>
      <c r="Z94" s="91">
        <v>0.276476</v>
      </c>
      <c r="AA94" s="91">
        <v>0.275565</v>
      </c>
      <c r="AB94" s="91">
        <v>0.27627299999999999</v>
      </c>
      <c r="AC94" s="91">
        <v>0.27588699999999999</v>
      </c>
      <c r="AD94" s="91">
        <v>0.27601599999999998</v>
      </c>
      <c r="AE94" s="91">
        <v>0.27593699999999999</v>
      </c>
      <c r="AF94" s="91">
        <v>0.27660200000000001</v>
      </c>
      <c r="AG94" s="91">
        <v>0.27832000000000001</v>
      </c>
      <c r="AH94" s="92">
        <v>-6.9109999999999996E-3</v>
      </c>
    </row>
    <row r="95" spans="1:34" ht="15" customHeight="1" x14ac:dyDescent="0.3">
      <c r="A95" s="10" t="s">
        <v>655</v>
      </c>
      <c r="B95" s="15" t="s">
        <v>215</v>
      </c>
      <c r="C95" s="16">
        <v>4.7354620000000001</v>
      </c>
      <c r="D95" s="16">
        <v>4.9812859999999999</v>
      </c>
      <c r="E95" s="16">
        <v>4.6816209999999998</v>
      </c>
      <c r="F95" s="16">
        <v>4.628012</v>
      </c>
      <c r="G95" s="16">
        <v>4.5875640000000004</v>
      </c>
      <c r="H95" s="16">
        <v>4.5490349999999999</v>
      </c>
      <c r="I95" s="16">
        <v>4.5562189999999996</v>
      </c>
      <c r="J95" s="16">
        <v>4.5370970000000002</v>
      </c>
      <c r="K95" s="16">
        <v>4.5389730000000004</v>
      </c>
      <c r="L95" s="16">
        <v>4.5504490000000004</v>
      </c>
      <c r="M95" s="16">
        <v>4.5296419999999999</v>
      </c>
      <c r="N95" s="16">
        <v>4.483301</v>
      </c>
      <c r="O95" s="16">
        <v>4.4852930000000004</v>
      </c>
      <c r="P95" s="16">
        <v>4.4901169999999997</v>
      </c>
      <c r="Q95" s="16">
        <v>4.526313</v>
      </c>
      <c r="R95" s="16">
        <v>4.5256869999999996</v>
      </c>
      <c r="S95" s="16">
        <v>4.5711490000000001</v>
      </c>
      <c r="T95" s="16">
        <v>4.606414</v>
      </c>
      <c r="U95" s="16">
        <v>4.6265859999999996</v>
      </c>
      <c r="V95" s="16">
        <v>4.6706729999999999</v>
      </c>
      <c r="W95" s="16">
        <v>4.6728889999999996</v>
      </c>
      <c r="X95" s="16">
        <v>4.6983280000000001</v>
      </c>
      <c r="Y95" s="16">
        <v>4.7372820000000004</v>
      </c>
      <c r="Z95" s="16">
        <v>4.7664010000000001</v>
      </c>
      <c r="AA95" s="16">
        <v>4.8032069999999996</v>
      </c>
      <c r="AB95" s="16">
        <v>4.8425240000000001</v>
      </c>
      <c r="AC95" s="16">
        <v>4.8465309999999997</v>
      </c>
      <c r="AD95" s="16">
        <v>4.8726560000000001</v>
      </c>
      <c r="AE95" s="16">
        <v>4.8976839999999999</v>
      </c>
      <c r="AF95" s="16">
        <v>4.9198919999999999</v>
      </c>
      <c r="AG95" s="16">
        <v>4.9661200000000001</v>
      </c>
      <c r="AH95" s="17">
        <v>1.5870000000000001E-3</v>
      </c>
    </row>
    <row r="97" spans="1:34" ht="15" customHeight="1" x14ac:dyDescent="0.3">
      <c r="B97" s="15" t="s">
        <v>656</v>
      </c>
    </row>
    <row r="98" spans="1:34" ht="15" customHeight="1" x14ac:dyDescent="0.35">
      <c r="A98" s="10" t="s">
        <v>657</v>
      </c>
      <c r="B98" s="90" t="s">
        <v>636</v>
      </c>
      <c r="C98" s="91">
        <v>0.15817999999999999</v>
      </c>
      <c r="D98" s="91">
        <v>0.15590499999999999</v>
      </c>
      <c r="E98" s="91">
        <v>0.12939300000000001</v>
      </c>
      <c r="F98" s="91">
        <v>0.21582200000000001</v>
      </c>
      <c r="G98" s="91">
        <v>0.215812</v>
      </c>
      <c r="H98" s="91">
        <v>0.21875</v>
      </c>
      <c r="I98" s="91">
        <v>0.22114900000000001</v>
      </c>
      <c r="J98" s="91">
        <v>0.22305800000000001</v>
      </c>
      <c r="K98" s="91">
        <v>0.223915</v>
      </c>
      <c r="L98" s="91">
        <v>0.22494</v>
      </c>
      <c r="M98" s="91">
        <v>0.22561600000000001</v>
      </c>
      <c r="N98" s="91">
        <v>0.227189</v>
      </c>
      <c r="O98" s="91">
        <v>0.22970099999999999</v>
      </c>
      <c r="P98" s="91">
        <v>0.23155800000000001</v>
      </c>
      <c r="Q98" s="91">
        <v>0.23371</v>
      </c>
      <c r="R98" s="91">
        <v>0.23669100000000001</v>
      </c>
      <c r="S98" s="91">
        <v>0.23947499999999999</v>
      </c>
      <c r="T98" s="91">
        <v>0.24173600000000001</v>
      </c>
      <c r="U98" s="91">
        <v>0.244285</v>
      </c>
      <c r="V98" s="91">
        <v>0.247139</v>
      </c>
      <c r="W98" s="91">
        <v>0.249893</v>
      </c>
      <c r="X98" s="91">
        <v>0.253077</v>
      </c>
      <c r="Y98" s="91">
        <v>0.25616899999999998</v>
      </c>
      <c r="Z98" s="91">
        <v>0.25958300000000001</v>
      </c>
      <c r="AA98" s="91">
        <v>0.26276500000000003</v>
      </c>
      <c r="AB98" s="91">
        <v>0.26626899999999998</v>
      </c>
      <c r="AC98" s="91">
        <v>0.26978999999999997</v>
      </c>
      <c r="AD98" s="91">
        <v>0.272899</v>
      </c>
      <c r="AE98" s="91">
        <v>0.27629700000000001</v>
      </c>
      <c r="AF98" s="91">
        <v>0.27984700000000001</v>
      </c>
      <c r="AG98" s="91">
        <v>0.28377599999999997</v>
      </c>
      <c r="AH98" s="92">
        <v>1.9673E-2</v>
      </c>
    </row>
    <row r="99" spans="1:34" ht="15" customHeight="1" x14ac:dyDescent="0.35">
      <c r="A99" s="10" t="s">
        <v>658</v>
      </c>
      <c r="B99" s="90" t="s">
        <v>604</v>
      </c>
      <c r="C99" s="91">
        <v>2.9719000000000002</v>
      </c>
      <c r="D99" s="91">
        <v>3.2486000000000002</v>
      </c>
      <c r="E99" s="91">
        <v>3.5141</v>
      </c>
      <c r="F99" s="91">
        <v>3.588654</v>
      </c>
      <c r="G99" s="91">
        <v>3.7335050000000001</v>
      </c>
      <c r="H99" s="91">
        <v>3.8504830000000001</v>
      </c>
      <c r="I99" s="91">
        <v>3.9334410000000002</v>
      </c>
      <c r="J99" s="91">
        <v>3.9906440000000001</v>
      </c>
      <c r="K99" s="91">
        <v>4.0635320000000004</v>
      </c>
      <c r="L99" s="91">
        <v>4.1295500000000001</v>
      </c>
      <c r="M99" s="91">
        <v>4.2094060000000004</v>
      </c>
      <c r="N99" s="91">
        <v>4.2890009999999998</v>
      </c>
      <c r="O99" s="91">
        <v>4.3562539999999998</v>
      </c>
      <c r="P99" s="91">
        <v>4.4172599999999997</v>
      </c>
      <c r="Q99" s="91">
        <v>4.5121989999999998</v>
      </c>
      <c r="R99" s="91">
        <v>4.6043710000000004</v>
      </c>
      <c r="S99" s="91">
        <v>4.6787299999999998</v>
      </c>
      <c r="T99" s="91">
        <v>4.7545900000000003</v>
      </c>
      <c r="U99" s="91">
        <v>4.8215969999999997</v>
      </c>
      <c r="V99" s="91">
        <v>4.8862189999999996</v>
      </c>
      <c r="W99" s="91">
        <v>4.912534</v>
      </c>
      <c r="X99" s="91">
        <v>4.9514740000000002</v>
      </c>
      <c r="Y99" s="91">
        <v>4.9993230000000004</v>
      </c>
      <c r="Z99" s="91">
        <v>5.0859040000000002</v>
      </c>
      <c r="AA99" s="91">
        <v>5.1529489999999996</v>
      </c>
      <c r="AB99" s="91">
        <v>5.2424299999999997</v>
      </c>
      <c r="AC99" s="91">
        <v>5.2888450000000002</v>
      </c>
      <c r="AD99" s="91">
        <v>5.3294940000000004</v>
      </c>
      <c r="AE99" s="91">
        <v>5.3714849999999998</v>
      </c>
      <c r="AF99" s="91">
        <v>5.4463569999999999</v>
      </c>
      <c r="AG99" s="91">
        <v>5.5240309999999999</v>
      </c>
      <c r="AH99" s="92">
        <v>2.0879000000000002E-2</v>
      </c>
    </row>
    <row r="100" spans="1:34" ht="15" customHeight="1" x14ac:dyDescent="0.35">
      <c r="A100" s="10" t="s">
        <v>659</v>
      </c>
      <c r="B100" s="90" t="s">
        <v>574</v>
      </c>
      <c r="C100" s="91">
        <v>0.238015</v>
      </c>
      <c r="D100" s="91">
        <v>0.24180399999999999</v>
      </c>
      <c r="E100" s="91">
        <v>0.26536900000000002</v>
      </c>
      <c r="F100" s="91">
        <v>0.27429399999999998</v>
      </c>
      <c r="G100" s="91">
        <v>0.28341699999999997</v>
      </c>
      <c r="H100" s="91">
        <v>0.29148400000000002</v>
      </c>
      <c r="I100" s="91">
        <v>0.29776399999999997</v>
      </c>
      <c r="J100" s="91">
        <v>0.30221799999999999</v>
      </c>
      <c r="K100" s="91">
        <v>0.30589100000000002</v>
      </c>
      <c r="L100" s="91">
        <v>0.30923899999999999</v>
      </c>
      <c r="M100" s="91">
        <v>0.31242399999999998</v>
      </c>
      <c r="N100" s="91">
        <v>0.31578099999999998</v>
      </c>
      <c r="O100" s="91">
        <v>0.31993500000000002</v>
      </c>
      <c r="P100" s="91">
        <v>0.323071</v>
      </c>
      <c r="Q100" s="91">
        <v>0.32674399999999998</v>
      </c>
      <c r="R100" s="91">
        <v>0.33088600000000001</v>
      </c>
      <c r="S100" s="91">
        <v>0.334735</v>
      </c>
      <c r="T100" s="91">
        <v>0.33845999999999998</v>
      </c>
      <c r="U100" s="91">
        <v>0.34221000000000001</v>
      </c>
      <c r="V100" s="91">
        <v>0.34621299999999999</v>
      </c>
      <c r="W100" s="91">
        <v>0.35062500000000002</v>
      </c>
      <c r="X100" s="91">
        <v>0.35523900000000003</v>
      </c>
      <c r="Y100" s="91">
        <v>0.35960900000000001</v>
      </c>
      <c r="Z100" s="91">
        <v>0.36427799999999999</v>
      </c>
      <c r="AA100" s="91">
        <v>0.36876100000000001</v>
      </c>
      <c r="AB100" s="91">
        <v>0.37357299999999999</v>
      </c>
      <c r="AC100" s="91">
        <v>0.378307</v>
      </c>
      <c r="AD100" s="91">
        <v>0.38272400000000001</v>
      </c>
      <c r="AE100" s="91">
        <v>0.38740999999999998</v>
      </c>
      <c r="AF100" s="91">
        <v>0.39224199999999998</v>
      </c>
      <c r="AG100" s="91">
        <v>0.39733200000000002</v>
      </c>
      <c r="AH100" s="92">
        <v>1.7228E-2</v>
      </c>
    </row>
    <row r="101" spans="1:34" ht="14.5" customHeight="1" x14ac:dyDescent="0.35">
      <c r="A101" s="10" t="s">
        <v>660</v>
      </c>
      <c r="B101" s="90" t="s">
        <v>223</v>
      </c>
      <c r="C101" s="91">
        <v>1.1348670000000001</v>
      </c>
      <c r="D101" s="91">
        <v>1.1587099999999999</v>
      </c>
      <c r="E101" s="91">
        <v>1.209093</v>
      </c>
      <c r="F101" s="91">
        <v>1.236381</v>
      </c>
      <c r="G101" s="91">
        <v>1.272848</v>
      </c>
      <c r="H101" s="91">
        <v>1.3072010000000001</v>
      </c>
      <c r="I101" s="91">
        <v>1.3352619999999999</v>
      </c>
      <c r="J101" s="91">
        <v>1.3543989999999999</v>
      </c>
      <c r="K101" s="91">
        <v>1.3707210000000001</v>
      </c>
      <c r="L101" s="91">
        <v>1.384924</v>
      </c>
      <c r="M101" s="91">
        <v>1.400183</v>
      </c>
      <c r="N101" s="91">
        <v>1.416723</v>
      </c>
      <c r="O101" s="91">
        <v>1.4361710000000001</v>
      </c>
      <c r="P101" s="91">
        <v>1.4517709999999999</v>
      </c>
      <c r="Q101" s="91">
        <v>1.4693780000000001</v>
      </c>
      <c r="R101" s="91">
        <v>1.490612</v>
      </c>
      <c r="S101" s="91">
        <v>1.5105789999999999</v>
      </c>
      <c r="T101" s="91">
        <v>1.528745</v>
      </c>
      <c r="U101" s="91">
        <v>1.5474829999999999</v>
      </c>
      <c r="V101" s="91">
        <v>1.5675129999999999</v>
      </c>
      <c r="W101" s="91">
        <v>1.5886499999999999</v>
      </c>
      <c r="X101" s="91">
        <v>1.612347</v>
      </c>
      <c r="Y101" s="91">
        <v>1.63493</v>
      </c>
      <c r="Z101" s="91">
        <v>1.6594869999999999</v>
      </c>
      <c r="AA101" s="91">
        <v>1.683446</v>
      </c>
      <c r="AB101" s="91">
        <v>1.709093</v>
      </c>
      <c r="AC101" s="91">
        <v>1.73499</v>
      </c>
      <c r="AD101" s="91">
        <v>1.758345</v>
      </c>
      <c r="AE101" s="91">
        <v>1.78325</v>
      </c>
      <c r="AF101" s="91">
        <v>1.810486</v>
      </c>
      <c r="AG101" s="91">
        <v>1.8395820000000001</v>
      </c>
      <c r="AH101" s="92">
        <v>1.6230999999999999E-2</v>
      </c>
    </row>
    <row r="102" spans="1:34" ht="14.5" customHeight="1" x14ac:dyDescent="0.35">
      <c r="A102" s="10" t="s">
        <v>661</v>
      </c>
      <c r="B102" s="90" t="s">
        <v>225</v>
      </c>
      <c r="C102" s="91">
        <v>3.048E-2</v>
      </c>
      <c r="D102" s="91">
        <v>3.4366000000000001E-2</v>
      </c>
      <c r="E102" s="91">
        <v>3.3049000000000002E-2</v>
      </c>
      <c r="F102" s="91">
        <v>3.3167000000000002E-2</v>
      </c>
      <c r="G102" s="91">
        <v>3.4047000000000001E-2</v>
      </c>
      <c r="H102" s="91">
        <v>3.4915000000000002E-2</v>
      </c>
      <c r="I102" s="91">
        <v>3.5702999999999999E-2</v>
      </c>
      <c r="J102" s="91">
        <v>3.678E-2</v>
      </c>
      <c r="K102" s="91">
        <v>3.7998999999999998E-2</v>
      </c>
      <c r="L102" s="91">
        <v>3.8869000000000001E-2</v>
      </c>
      <c r="M102" s="91">
        <v>3.9673E-2</v>
      </c>
      <c r="N102" s="91">
        <v>4.0563000000000002E-2</v>
      </c>
      <c r="O102" s="91">
        <v>4.1412999999999998E-2</v>
      </c>
      <c r="P102" s="91">
        <v>4.1815999999999999E-2</v>
      </c>
      <c r="Q102" s="91">
        <v>4.2271999999999997E-2</v>
      </c>
      <c r="R102" s="91">
        <v>4.2821999999999999E-2</v>
      </c>
      <c r="S102" s="91">
        <v>4.3343E-2</v>
      </c>
      <c r="T102" s="91">
        <v>4.3744999999999999E-2</v>
      </c>
      <c r="U102" s="91">
        <v>4.4016E-2</v>
      </c>
      <c r="V102" s="91">
        <v>4.4468000000000001E-2</v>
      </c>
      <c r="W102" s="91">
        <v>4.4670000000000001E-2</v>
      </c>
      <c r="X102" s="91">
        <v>4.5031000000000002E-2</v>
      </c>
      <c r="Y102" s="91">
        <v>4.5418E-2</v>
      </c>
      <c r="Z102" s="91">
        <v>4.5884000000000001E-2</v>
      </c>
      <c r="AA102" s="91">
        <v>4.6172999999999999E-2</v>
      </c>
      <c r="AB102" s="91">
        <v>4.6496000000000003E-2</v>
      </c>
      <c r="AC102" s="91">
        <v>4.6655000000000002E-2</v>
      </c>
      <c r="AD102" s="91">
        <v>4.6919000000000002E-2</v>
      </c>
      <c r="AE102" s="91">
        <v>4.709E-2</v>
      </c>
      <c r="AF102" s="91">
        <v>4.7190000000000003E-2</v>
      </c>
      <c r="AG102" s="91">
        <v>4.743E-2</v>
      </c>
      <c r="AH102" s="92">
        <v>1.4848999999999999E-2</v>
      </c>
    </row>
    <row r="103" spans="1:34" ht="15" customHeight="1" x14ac:dyDescent="0.35">
      <c r="A103" s="10" t="s">
        <v>662</v>
      </c>
      <c r="B103" s="22" t="s">
        <v>243</v>
      </c>
      <c r="C103" s="23">
        <v>0.58092500000000002</v>
      </c>
      <c r="D103" s="91">
        <v>0.58957400000000004</v>
      </c>
      <c r="E103" s="91">
        <v>0.625668</v>
      </c>
      <c r="F103" s="91">
        <v>0.626996</v>
      </c>
      <c r="G103" s="91">
        <v>0.62952600000000003</v>
      </c>
      <c r="H103" s="91">
        <v>0.63149900000000003</v>
      </c>
      <c r="I103" s="91">
        <v>0.63285899999999995</v>
      </c>
      <c r="J103" s="91">
        <v>0.63378000000000001</v>
      </c>
      <c r="K103" s="91">
        <v>0.63493699999999997</v>
      </c>
      <c r="L103" s="91">
        <v>0.63596900000000001</v>
      </c>
      <c r="M103" s="91">
        <v>0.63719899999999996</v>
      </c>
      <c r="N103" s="91">
        <v>0.63840300000000005</v>
      </c>
      <c r="O103" s="91">
        <v>0.63940399999999997</v>
      </c>
      <c r="P103" s="91">
        <v>0.64029999999999998</v>
      </c>
      <c r="Q103" s="91">
        <v>0.64167600000000002</v>
      </c>
      <c r="R103" s="91">
        <v>0.64298699999999998</v>
      </c>
      <c r="S103" s="91">
        <v>0.64402499999999996</v>
      </c>
      <c r="T103" s="91">
        <v>0.645069</v>
      </c>
      <c r="U103" s="91">
        <v>0.64597899999999997</v>
      </c>
      <c r="V103" s="91">
        <v>0.64684399999999997</v>
      </c>
      <c r="W103" s="91">
        <v>0.64719300000000002</v>
      </c>
      <c r="X103" s="91">
        <v>0.647706</v>
      </c>
      <c r="Y103" s="91">
        <v>0.64833200000000002</v>
      </c>
      <c r="Z103" s="91">
        <v>0.64945399999999998</v>
      </c>
      <c r="AA103" s="91">
        <v>0.65031099999999997</v>
      </c>
      <c r="AB103" s="91">
        <v>0.65144000000000002</v>
      </c>
      <c r="AC103" s="91">
        <v>0.65201699999999996</v>
      </c>
      <c r="AD103" s="91">
        <v>0.65251800000000004</v>
      </c>
      <c r="AE103" s="91">
        <v>0.65303199999999995</v>
      </c>
      <c r="AF103" s="91">
        <v>0.65394200000000002</v>
      </c>
      <c r="AG103" s="91">
        <v>0.65487499999999998</v>
      </c>
      <c r="AH103" s="92">
        <v>4.0020000000000003E-3</v>
      </c>
    </row>
    <row r="104" spans="1:34" ht="15" customHeight="1" x14ac:dyDescent="0.35">
      <c r="A104" s="10" t="s">
        <v>663</v>
      </c>
      <c r="B104" s="90" t="s">
        <v>612</v>
      </c>
      <c r="C104" s="91">
        <v>0.50873900000000005</v>
      </c>
      <c r="D104" s="91">
        <v>0.55571000000000004</v>
      </c>
      <c r="E104" s="91">
        <v>0.54292899999999999</v>
      </c>
      <c r="F104" s="91">
        <v>0.54503400000000002</v>
      </c>
      <c r="G104" s="91">
        <v>0.54596500000000003</v>
      </c>
      <c r="H104" s="91">
        <v>0.55322899999999997</v>
      </c>
      <c r="I104" s="91">
        <v>0.544242</v>
      </c>
      <c r="J104" s="91">
        <v>0.55187799999999998</v>
      </c>
      <c r="K104" s="91">
        <v>0.55696900000000005</v>
      </c>
      <c r="L104" s="91">
        <v>0.56051499999999999</v>
      </c>
      <c r="M104" s="91">
        <v>0.56923699999999999</v>
      </c>
      <c r="N104" s="91">
        <v>0.56707700000000005</v>
      </c>
      <c r="O104" s="91">
        <v>0.57425400000000004</v>
      </c>
      <c r="P104" s="91">
        <v>0.57321500000000003</v>
      </c>
      <c r="Q104" s="91">
        <v>0.57611900000000005</v>
      </c>
      <c r="R104" s="91">
        <v>0.57698300000000002</v>
      </c>
      <c r="S104" s="91">
        <v>0.58219900000000002</v>
      </c>
      <c r="T104" s="91">
        <v>0.58468699999999996</v>
      </c>
      <c r="U104" s="91">
        <v>0.58661799999999997</v>
      </c>
      <c r="V104" s="91">
        <v>0.59085100000000002</v>
      </c>
      <c r="W104" s="91">
        <v>0.59087299999999998</v>
      </c>
      <c r="X104" s="91">
        <v>0.59250800000000003</v>
      </c>
      <c r="Y104" s="91">
        <v>0.59636699999999998</v>
      </c>
      <c r="Z104" s="91">
        <v>0.595302</v>
      </c>
      <c r="AA104" s="91">
        <v>0.59567999999999999</v>
      </c>
      <c r="AB104" s="91">
        <v>0.59276300000000004</v>
      </c>
      <c r="AC104" s="91">
        <v>0.59066200000000002</v>
      </c>
      <c r="AD104" s="91">
        <v>0.59049099999999999</v>
      </c>
      <c r="AE104" s="91">
        <v>0.59045999999999998</v>
      </c>
      <c r="AF104" s="91">
        <v>0.58941600000000005</v>
      </c>
      <c r="AG104" s="91">
        <v>0.59320700000000004</v>
      </c>
      <c r="AH104" s="92">
        <v>5.1330000000000004E-3</v>
      </c>
    </row>
    <row r="105" spans="1:34" ht="15" customHeight="1" x14ac:dyDescent="0.35">
      <c r="A105" s="10" t="s">
        <v>664</v>
      </c>
      <c r="B105" s="22" t="s">
        <v>578</v>
      </c>
      <c r="C105" s="23">
        <v>0.84177000000000002</v>
      </c>
      <c r="D105" s="91">
        <v>0.82544399999999996</v>
      </c>
      <c r="E105" s="91">
        <v>0.87724500000000005</v>
      </c>
      <c r="F105" s="91">
        <v>0.87629800000000002</v>
      </c>
      <c r="G105" s="91">
        <v>0.88953199999999999</v>
      </c>
      <c r="H105" s="91">
        <v>0.90323600000000004</v>
      </c>
      <c r="I105" s="91">
        <v>0.90700199999999997</v>
      </c>
      <c r="J105" s="91">
        <v>0.90322000000000002</v>
      </c>
      <c r="K105" s="91">
        <v>0.89972700000000005</v>
      </c>
      <c r="L105" s="91">
        <v>0.901725</v>
      </c>
      <c r="M105" s="91">
        <v>0.90543399999999996</v>
      </c>
      <c r="N105" s="91">
        <v>0.91231600000000002</v>
      </c>
      <c r="O105" s="91">
        <v>0.91939899999999997</v>
      </c>
      <c r="P105" s="91">
        <v>0.92764899999999995</v>
      </c>
      <c r="Q105" s="91">
        <v>0.93659599999999998</v>
      </c>
      <c r="R105" s="91">
        <v>0.95097299999999996</v>
      </c>
      <c r="S105" s="91">
        <v>0.961565</v>
      </c>
      <c r="T105" s="91">
        <v>0.97339500000000001</v>
      </c>
      <c r="U105" s="91">
        <v>0.98865199999999998</v>
      </c>
      <c r="V105" s="91">
        <v>1.0028239999999999</v>
      </c>
      <c r="W105" s="91">
        <v>1.015698</v>
      </c>
      <c r="X105" s="91">
        <v>1.0326759999999999</v>
      </c>
      <c r="Y105" s="91">
        <v>1.04654</v>
      </c>
      <c r="Z105" s="91">
        <v>1.0626949999999999</v>
      </c>
      <c r="AA105" s="91">
        <v>1.0787119999999999</v>
      </c>
      <c r="AB105" s="91">
        <v>1.095064</v>
      </c>
      <c r="AC105" s="91">
        <v>1.1156010000000001</v>
      </c>
      <c r="AD105" s="91">
        <v>1.1349549999999999</v>
      </c>
      <c r="AE105" s="91">
        <v>1.157125</v>
      </c>
      <c r="AF105" s="91">
        <v>1.18086</v>
      </c>
      <c r="AG105" s="91">
        <v>1.2050909999999999</v>
      </c>
      <c r="AH105" s="92">
        <v>1.2031999999999999E-2</v>
      </c>
    </row>
    <row r="106" spans="1:34" ht="15" customHeight="1" x14ac:dyDescent="0.35">
      <c r="A106" s="10" t="s">
        <v>665</v>
      </c>
      <c r="B106" s="90" t="s">
        <v>641</v>
      </c>
      <c r="C106" s="91">
        <v>1.332498</v>
      </c>
      <c r="D106" s="91">
        <v>1.43919</v>
      </c>
      <c r="E106" s="91">
        <v>1.425368</v>
      </c>
      <c r="F106" s="91">
        <v>1.410086</v>
      </c>
      <c r="G106" s="91">
        <v>1.3872800000000001</v>
      </c>
      <c r="H106" s="91">
        <v>1.3887719999999999</v>
      </c>
      <c r="I106" s="91">
        <v>1.3597900000000001</v>
      </c>
      <c r="J106" s="91">
        <v>1.3468359999999999</v>
      </c>
      <c r="K106" s="91">
        <v>1.3359780000000001</v>
      </c>
      <c r="L106" s="91">
        <v>1.3324929999999999</v>
      </c>
      <c r="M106" s="91">
        <v>1.348627</v>
      </c>
      <c r="N106" s="91">
        <v>1.3273410000000001</v>
      </c>
      <c r="O106" s="91">
        <v>1.322438</v>
      </c>
      <c r="P106" s="91">
        <v>1.3170040000000001</v>
      </c>
      <c r="Q106" s="91">
        <v>1.334165</v>
      </c>
      <c r="R106" s="91">
        <v>1.3277540000000001</v>
      </c>
      <c r="S106" s="91">
        <v>1.343607</v>
      </c>
      <c r="T106" s="91">
        <v>1.3565719999999999</v>
      </c>
      <c r="U106" s="91">
        <v>1.3596999999999999</v>
      </c>
      <c r="V106" s="91">
        <v>1.368249</v>
      </c>
      <c r="W106" s="91">
        <v>1.3670910000000001</v>
      </c>
      <c r="X106" s="91">
        <v>1.371532</v>
      </c>
      <c r="Y106" s="91">
        <v>1.3708450000000001</v>
      </c>
      <c r="Z106" s="91">
        <v>1.368131</v>
      </c>
      <c r="AA106" s="91">
        <v>1.367397</v>
      </c>
      <c r="AB106" s="91">
        <v>1.387035</v>
      </c>
      <c r="AC106" s="91">
        <v>1.379899</v>
      </c>
      <c r="AD106" s="91">
        <v>1.3833249999999999</v>
      </c>
      <c r="AE106" s="91">
        <v>1.3791249999999999</v>
      </c>
      <c r="AF106" s="91">
        <v>1.379815</v>
      </c>
      <c r="AG106" s="91">
        <v>1.3774219999999999</v>
      </c>
      <c r="AH106" s="92">
        <v>1.106E-3</v>
      </c>
    </row>
    <row r="107" spans="1:34" ht="15" customHeight="1" x14ac:dyDescent="0.35">
      <c r="A107" s="10" t="s">
        <v>666</v>
      </c>
      <c r="B107" s="90" t="s">
        <v>615</v>
      </c>
      <c r="C107" s="91">
        <v>0.52854299999999999</v>
      </c>
      <c r="D107" s="91">
        <v>0.60440000000000005</v>
      </c>
      <c r="E107" s="91">
        <v>0.40435100000000002</v>
      </c>
      <c r="F107" s="91">
        <v>0.42005900000000002</v>
      </c>
      <c r="G107" s="91">
        <v>0.42916300000000002</v>
      </c>
      <c r="H107" s="91">
        <v>0.43887500000000002</v>
      </c>
      <c r="I107" s="91">
        <v>0.451098</v>
      </c>
      <c r="J107" s="91">
        <v>0.471391</v>
      </c>
      <c r="K107" s="91">
        <v>0.49790499999999999</v>
      </c>
      <c r="L107" s="91">
        <v>0.50731300000000001</v>
      </c>
      <c r="M107" s="91">
        <v>0.50088600000000005</v>
      </c>
      <c r="N107" s="91">
        <v>0.52194700000000005</v>
      </c>
      <c r="O107" s="91">
        <v>0.52969999999999995</v>
      </c>
      <c r="P107" s="91">
        <v>0.53739899999999996</v>
      </c>
      <c r="Q107" s="91">
        <v>0.533833</v>
      </c>
      <c r="R107" s="91">
        <v>0.54271499999999995</v>
      </c>
      <c r="S107" s="91">
        <v>0.54551899999999998</v>
      </c>
      <c r="T107" s="91">
        <v>0.54766800000000004</v>
      </c>
      <c r="U107" s="91">
        <v>0.54788999999999999</v>
      </c>
      <c r="V107" s="91">
        <v>0.54993099999999995</v>
      </c>
      <c r="W107" s="91">
        <v>0.547732</v>
      </c>
      <c r="X107" s="91">
        <v>0.54959800000000003</v>
      </c>
      <c r="Y107" s="91">
        <v>0.55258600000000002</v>
      </c>
      <c r="Z107" s="91">
        <v>0.55316500000000002</v>
      </c>
      <c r="AA107" s="91">
        <v>0.55951099999999998</v>
      </c>
      <c r="AB107" s="91">
        <v>0.55742000000000003</v>
      </c>
      <c r="AC107" s="91">
        <v>0.55979999999999996</v>
      </c>
      <c r="AD107" s="91">
        <v>0.56433100000000003</v>
      </c>
      <c r="AE107" s="91">
        <v>0.55652199999999996</v>
      </c>
      <c r="AF107" s="91">
        <v>0.55778099999999997</v>
      </c>
      <c r="AG107" s="91">
        <v>0.56468399999999996</v>
      </c>
      <c r="AH107" s="92">
        <v>2.2070000000000002E-3</v>
      </c>
    </row>
    <row r="108" spans="1:34" ht="15" customHeight="1" x14ac:dyDescent="0.35">
      <c r="A108" s="10" t="s">
        <v>667</v>
      </c>
      <c r="B108" s="24" t="s">
        <v>203</v>
      </c>
      <c r="C108" s="25">
        <v>8.3259179999999997</v>
      </c>
      <c r="D108" s="91">
        <v>8.8537029999999994</v>
      </c>
      <c r="E108" s="91">
        <v>9.0265660000000008</v>
      </c>
      <c r="F108" s="91">
        <v>9.2267890000000001</v>
      </c>
      <c r="G108" s="91">
        <v>9.4210949999999993</v>
      </c>
      <c r="H108" s="91">
        <v>9.6184419999999999</v>
      </c>
      <c r="I108" s="91">
        <v>9.7183100000000007</v>
      </c>
      <c r="J108" s="91">
        <v>9.8142040000000001</v>
      </c>
      <c r="K108" s="91">
        <v>9.9275719999999996</v>
      </c>
      <c r="L108" s="91">
        <v>10.025537</v>
      </c>
      <c r="M108" s="91">
        <v>10.148685</v>
      </c>
      <c r="N108" s="91">
        <v>10.256342999999999</v>
      </c>
      <c r="O108" s="91">
        <v>10.368668</v>
      </c>
      <c r="P108" s="91">
        <v>10.461043999999999</v>
      </c>
      <c r="Q108" s="91">
        <v>10.606693</v>
      </c>
      <c r="R108" s="91">
        <v>10.746794</v>
      </c>
      <c r="S108" s="91">
        <v>10.883778</v>
      </c>
      <c r="T108" s="91">
        <v>11.014668</v>
      </c>
      <c r="U108" s="91">
        <v>11.128428</v>
      </c>
      <c r="V108" s="91">
        <v>11.250249999999999</v>
      </c>
      <c r="W108" s="91">
        <v>11.314959</v>
      </c>
      <c r="X108" s="91">
        <v>11.411186000000001</v>
      </c>
      <c r="Y108" s="91">
        <v>11.510120000000001</v>
      </c>
      <c r="Z108" s="91">
        <v>11.643884999999999</v>
      </c>
      <c r="AA108" s="91">
        <v>11.765705000000001</v>
      </c>
      <c r="AB108" s="91">
        <v>11.921583</v>
      </c>
      <c r="AC108" s="91">
        <v>12.016565</v>
      </c>
      <c r="AD108" s="91">
        <v>12.116</v>
      </c>
      <c r="AE108" s="91">
        <v>12.201796999999999</v>
      </c>
      <c r="AF108" s="91">
        <v>12.337935</v>
      </c>
      <c r="AG108" s="91">
        <v>12.487431000000001</v>
      </c>
      <c r="AH108" s="92">
        <v>1.3603000000000001E-2</v>
      </c>
    </row>
    <row r="109" spans="1:34" ht="15" customHeight="1" x14ac:dyDescent="0.35">
      <c r="A109" s="10" t="s">
        <v>668</v>
      </c>
      <c r="B109" s="90" t="s">
        <v>580</v>
      </c>
      <c r="C109" s="91">
        <v>7.6943989999999998</v>
      </c>
      <c r="D109" s="91">
        <v>7.4664650000000004</v>
      </c>
      <c r="E109" s="91">
        <v>7.7500730000000004</v>
      </c>
      <c r="F109" s="91">
        <v>7.9868550000000003</v>
      </c>
      <c r="G109" s="91">
        <v>8.2808209999999995</v>
      </c>
      <c r="H109" s="91">
        <v>8.4642520000000001</v>
      </c>
      <c r="I109" s="91">
        <v>8.6388700000000007</v>
      </c>
      <c r="J109" s="91">
        <v>8.6578379999999999</v>
      </c>
      <c r="K109" s="91">
        <v>8.6802899999999994</v>
      </c>
      <c r="L109" s="91">
        <v>8.7194040000000008</v>
      </c>
      <c r="M109" s="91">
        <v>8.7328240000000008</v>
      </c>
      <c r="N109" s="91">
        <v>8.7442469999999997</v>
      </c>
      <c r="O109" s="91">
        <v>8.7849210000000006</v>
      </c>
      <c r="P109" s="91">
        <v>8.8302569999999996</v>
      </c>
      <c r="Q109" s="91">
        <v>8.9314920000000004</v>
      </c>
      <c r="R109" s="91">
        <v>9.0361879999999992</v>
      </c>
      <c r="S109" s="91">
        <v>9.1407530000000001</v>
      </c>
      <c r="T109" s="91">
        <v>9.2585379999999997</v>
      </c>
      <c r="U109" s="91">
        <v>9.3799969999999995</v>
      </c>
      <c r="V109" s="91">
        <v>9.5064550000000008</v>
      </c>
      <c r="W109" s="91">
        <v>9.6112629999999992</v>
      </c>
      <c r="X109" s="91">
        <v>9.7231249999999996</v>
      </c>
      <c r="Y109" s="91">
        <v>9.8527529999999999</v>
      </c>
      <c r="Z109" s="91">
        <v>10.027041000000001</v>
      </c>
      <c r="AA109" s="91">
        <v>10.166995999999999</v>
      </c>
      <c r="AB109" s="91">
        <v>10.348129</v>
      </c>
      <c r="AC109" s="91">
        <v>10.482141</v>
      </c>
      <c r="AD109" s="91">
        <v>10.604737999999999</v>
      </c>
      <c r="AE109" s="91">
        <v>10.764791000000001</v>
      </c>
      <c r="AF109" s="91">
        <v>10.947715000000001</v>
      </c>
      <c r="AG109" s="91">
        <v>11.145006</v>
      </c>
      <c r="AH109" s="92">
        <v>1.2426E-2</v>
      </c>
    </row>
    <row r="110" spans="1:34" ht="15" customHeight="1" x14ac:dyDescent="0.35">
      <c r="A110" s="10" t="s">
        <v>669</v>
      </c>
      <c r="B110" s="90" t="s">
        <v>582</v>
      </c>
      <c r="C110" s="91">
        <v>0.78580000000000005</v>
      </c>
      <c r="D110" s="91">
        <v>0.81821299999999997</v>
      </c>
      <c r="E110" s="91">
        <v>0.82005499999999998</v>
      </c>
      <c r="F110" s="91">
        <v>0.81588000000000005</v>
      </c>
      <c r="G110" s="91">
        <v>0.82997399999999999</v>
      </c>
      <c r="H110" s="91">
        <v>0.82737499999999997</v>
      </c>
      <c r="I110" s="91">
        <v>0.84935899999999998</v>
      </c>
      <c r="J110" s="91">
        <v>0.85416300000000001</v>
      </c>
      <c r="K110" s="91">
        <v>0.86621400000000004</v>
      </c>
      <c r="L110" s="91">
        <v>0.87305200000000005</v>
      </c>
      <c r="M110" s="91">
        <v>0.85318700000000003</v>
      </c>
      <c r="N110" s="91">
        <v>0.85602100000000003</v>
      </c>
      <c r="O110" s="91">
        <v>0.86532399999999998</v>
      </c>
      <c r="P110" s="91">
        <v>0.87564399999999998</v>
      </c>
      <c r="Q110" s="91">
        <v>0.88688400000000001</v>
      </c>
      <c r="R110" s="91">
        <v>0.89668899999999996</v>
      </c>
      <c r="S110" s="91">
        <v>0.911022</v>
      </c>
      <c r="T110" s="91">
        <v>0.92516399999999999</v>
      </c>
      <c r="U110" s="91">
        <v>0.93767900000000004</v>
      </c>
      <c r="V110" s="91">
        <v>0.95435499999999995</v>
      </c>
      <c r="W110" s="91">
        <v>0.95382</v>
      </c>
      <c r="X110" s="91">
        <v>0.96164499999999997</v>
      </c>
      <c r="Y110" s="91">
        <v>0.97088399999999997</v>
      </c>
      <c r="Z110" s="91">
        <v>0.98623899999999998</v>
      </c>
      <c r="AA110" s="91">
        <v>0.99708600000000003</v>
      </c>
      <c r="AB110" s="91">
        <v>1.014151</v>
      </c>
      <c r="AC110" s="91">
        <v>1.0195430000000001</v>
      </c>
      <c r="AD110" s="91">
        <v>1.0245340000000001</v>
      </c>
      <c r="AE110" s="91">
        <v>1.0329219999999999</v>
      </c>
      <c r="AF110" s="91">
        <v>1.04494</v>
      </c>
      <c r="AG110" s="91">
        <v>1.060791</v>
      </c>
      <c r="AH110" s="92">
        <v>1.0052E-2</v>
      </c>
    </row>
    <row r="111" spans="1:34" ht="15" customHeight="1" x14ac:dyDescent="0.35">
      <c r="A111" s="10" t="s">
        <v>670</v>
      </c>
      <c r="B111" s="90" t="s">
        <v>249</v>
      </c>
      <c r="C111" s="91">
        <v>0</v>
      </c>
      <c r="D111" s="91">
        <v>0</v>
      </c>
      <c r="E111" s="91">
        <v>0</v>
      </c>
      <c r="F111" s="91">
        <v>0</v>
      </c>
      <c r="G111" s="91">
        <v>0</v>
      </c>
      <c r="H111" s="91">
        <v>0</v>
      </c>
      <c r="I111" s="91">
        <v>0</v>
      </c>
      <c r="J111" s="91">
        <v>0</v>
      </c>
      <c r="K111" s="91">
        <v>0</v>
      </c>
      <c r="L111" s="91">
        <v>0</v>
      </c>
      <c r="M111" s="91">
        <v>0</v>
      </c>
      <c r="N111" s="91">
        <v>0</v>
      </c>
      <c r="O111" s="91">
        <v>0</v>
      </c>
      <c r="P111" s="91">
        <v>0</v>
      </c>
      <c r="Q111" s="91">
        <v>0</v>
      </c>
      <c r="R111" s="91">
        <v>0</v>
      </c>
      <c r="S111" s="91">
        <v>0</v>
      </c>
      <c r="T111" s="91">
        <v>0</v>
      </c>
      <c r="U111" s="91">
        <v>0</v>
      </c>
      <c r="V111" s="91">
        <v>0</v>
      </c>
      <c r="W111" s="91">
        <v>0</v>
      </c>
      <c r="X111" s="91">
        <v>0</v>
      </c>
      <c r="Y111" s="91">
        <v>0</v>
      </c>
      <c r="Z111" s="91">
        <v>0</v>
      </c>
      <c r="AA111" s="91">
        <v>0</v>
      </c>
      <c r="AB111" s="91">
        <v>0</v>
      </c>
      <c r="AC111" s="91">
        <v>0</v>
      </c>
      <c r="AD111" s="91">
        <v>0</v>
      </c>
      <c r="AE111" s="91">
        <v>0</v>
      </c>
      <c r="AF111" s="91">
        <v>0</v>
      </c>
      <c r="AG111" s="91">
        <v>0</v>
      </c>
      <c r="AH111" s="92" t="s">
        <v>250</v>
      </c>
    </row>
    <row r="112" spans="1:34" ht="15" customHeight="1" x14ac:dyDescent="0.35">
      <c r="A112" s="10" t="s">
        <v>671</v>
      </c>
      <c r="B112" s="110" t="s">
        <v>620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35">
      <c r="A113" s="10" t="s">
        <v>672</v>
      </c>
      <c r="B113" s="90" t="s">
        <v>622</v>
      </c>
      <c r="C113" s="91">
        <v>0.35997099999999999</v>
      </c>
      <c r="D113" s="91">
        <v>0.49271999999999999</v>
      </c>
      <c r="E113" s="91">
        <v>0.48645500000000003</v>
      </c>
      <c r="F113" s="91">
        <v>0.49248599999999998</v>
      </c>
      <c r="G113" s="91">
        <v>0.55064999999999997</v>
      </c>
      <c r="H113" s="91">
        <v>0.63718900000000001</v>
      </c>
      <c r="I113" s="91">
        <v>0.703847</v>
      </c>
      <c r="J113" s="91">
        <v>0.73495699999999997</v>
      </c>
      <c r="K113" s="91">
        <v>0.767953</v>
      </c>
      <c r="L113" s="91">
        <v>0.828287</v>
      </c>
      <c r="M113" s="91">
        <v>0.89050700000000005</v>
      </c>
      <c r="N113" s="91">
        <v>0.92161700000000002</v>
      </c>
      <c r="O113" s="91">
        <v>0.95461300000000004</v>
      </c>
      <c r="P113" s="91">
        <v>0.98383699999999996</v>
      </c>
      <c r="Q113" s="91">
        <v>1.014947</v>
      </c>
      <c r="R113" s="91">
        <v>1.046057</v>
      </c>
      <c r="S113" s="91">
        <v>1.079053</v>
      </c>
      <c r="T113" s="91">
        <v>1.108277</v>
      </c>
      <c r="U113" s="91">
        <v>1.1393869999999999</v>
      </c>
      <c r="V113" s="91">
        <v>1.1704969999999999</v>
      </c>
      <c r="W113" s="91">
        <v>1.2034929999999999</v>
      </c>
      <c r="X113" s="91">
        <v>1.2171620000000001</v>
      </c>
      <c r="Y113" s="91">
        <v>1.2171620000000001</v>
      </c>
      <c r="Z113" s="91">
        <v>1.2171620000000001</v>
      </c>
      <c r="AA113" s="91">
        <v>1.2190479999999999</v>
      </c>
      <c r="AB113" s="91">
        <v>1.2171620000000001</v>
      </c>
      <c r="AC113" s="91">
        <v>1.2171620000000001</v>
      </c>
      <c r="AD113" s="91">
        <v>1.2171620000000001</v>
      </c>
      <c r="AE113" s="91">
        <v>1.2190479999999999</v>
      </c>
      <c r="AF113" s="91">
        <v>1.2171620000000001</v>
      </c>
      <c r="AG113" s="91">
        <v>1.2171620000000001</v>
      </c>
      <c r="AH113" s="92">
        <v>4.1444000000000002E-2</v>
      </c>
    </row>
    <row r="114" spans="1:34" ht="15" customHeight="1" x14ac:dyDescent="0.35">
      <c r="A114" s="10" t="s">
        <v>673</v>
      </c>
      <c r="B114" s="90" t="s">
        <v>256</v>
      </c>
      <c r="C114" s="91">
        <v>10.70487</v>
      </c>
      <c r="D114" s="91">
        <v>10.601205999999999</v>
      </c>
      <c r="E114" s="91">
        <v>10.978656000000001</v>
      </c>
      <c r="F114" s="91">
        <v>11.356005</v>
      </c>
      <c r="G114" s="91">
        <v>11.811657</v>
      </c>
      <c r="H114" s="91">
        <v>12.175267</v>
      </c>
      <c r="I114" s="91">
        <v>12.5107</v>
      </c>
      <c r="J114" s="91">
        <v>12.613962000000001</v>
      </c>
      <c r="K114" s="91">
        <v>12.738184</v>
      </c>
      <c r="L114" s="91">
        <v>12.893819000000001</v>
      </c>
      <c r="M114" s="91">
        <v>12.989779</v>
      </c>
      <c r="N114" s="91">
        <v>13.079725</v>
      </c>
      <c r="O114" s="91">
        <v>13.218681</v>
      </c>
      <c r="P114" s="91">
        <v>13.340244999999999</v>
      </c>
      <c r="Q114" s="91">
        <v>13.526420999999999</v>
      </c>
      <c r="R114" s="91">
        <v>13.712481</v>
      </c>
      <c r="S114" s="91">
        <v>13.903119999999999</v>
      </c>
      <c r="T114" s="91">
        <v>14.095935000000001</v>
      </c>
      <c r="U114" s="91">
        <v>14.280866</v>
      </c>
      <c r="V114" s="91">
        <v>14.505966000000001</v>
      </c>
      <c r="W114" s="91">
        <v>14.676252</v>
      </c>
      <c r="X114" s="91">
        <v>14.830353000000001</v>
      </c>
      <c r="Y114" s="91">
        <v>14.989463000000001</v>
      </c>
      <c r="Z114" s="91">
        <v>15.216286</v>
      </c>
      <c r="AA114" s="91">
        <v>15.407271</v>
      </c>
      <c r="AB114" s="91">
        <v>15.62501</v>
      </c>
      <c r="AC114" s="91">
        <v>15.767467999999999</v>
      </c>
      <c r="AD114" s="91">
        <v>15.927293000000001</v>
      </c>
      <c r="AE114" s="91">
        <v>16.101336</v>
      </c>
      <c r="AF114" s="91">
        <v>16.291231</v>
      </c>
      <c r="AG114" s="91">
        <v>16.490358000000001</v>
      </c>
      <c r="AH114" s="92">
        <v>1.4507000000000001E-2</v>
      </c>
    </row>
    <row r="115" spans="1:34" ht="15" customHeight="1" x14ac:dyDescent="0.35">
      <c r="A115" s="10" t="s">
        <v>674</v>
      </c>
      <c r="B115" s="90" t="s">
        <v>625</v>
      </c>
      <c r="C115" s="91">
        <v>0.448104</v>
      </c>
      <c r="D115" s="91">
        <v>0.37154700000000002</v>
      </c>
      <c r="E115" s="91">
        <v>0.38810600000000001</v>
      </c>
      <c r="F115" s="91">
        <v>0.486153</v>
      </c>
      <c r="G115" s="91">
        <v>0.49357099999999998</v>
      </c>
      <c r="H115" s="91">
        <v>0.46870899999999999</v>
      </c>
      <c r="I115" s="91">
        <v>0.45682699999999998</v>
      </c>
      <c r="J115" s="91">
        <v>0.44399</v>
      </c>
      <c r="K115" s="91">
        <v>0.42868499999999998</v>
      </c>
      <c r="L115" s="91">
        <v>0.404644</v>
      </c>
      <c r="M115" s="91">
        <v>0.40077600000000002</v>
      </c>
      <c r="N115" s="91">
        <v>0.399563</v>
      </c>
      <c r="O115" s="91">
        <v>0.39810499999999999</v>
      </c>
      <c r="P115" s="91">
        <v>0.38897599999999999</v>
      </c>
      <c r="Q115" s="91">
        <v>0.39213999999999999</v>
      </c>
      <c r="R115" s="91">
        <v>0.40029199999999998</v>
      </c>
      <c r="S115" s="91">
        <v>0.40197100000000002</v>
      </c>
      <c r="T115" s="91">
        <v>0.40498200000000001</v>
      </c>
      <c r="U115" s="91">
        <v>0.41298800000000002</v>
      </c>
      <c r="V115" s="91">
        <v>0.42020099999999999</v>
      </c>
      <c r="W115" s="91">
        <v>0.41795900000000002</v>
      </c>
      <c r="X115" s="91">
        <v>0.42030499999999998</v>
      </c>
      <c r="Y115" s="91">
        <v>0.42823299999999997</v>
      </c>
      <c r="Z115" s="91">
        <v>0.44209199999999998</v>
      </c>
      <c r="AA115" s="91">
        <v>0.443272</v>
      </c>
      <c r="AB115" s="91">
        <v>0.44942700000000002</v>
      </c>
      <c r="AC115" s="91">
        <v>0.45047999999999999</v>
      </c>
      <c r="AD115" s="91">
        <v>0.44876700000000003</v>
      </c>
      <c r="AE115" s="91">
        <v>0.45388200000000001</v>
      </c>
      <c r="AF115" s="91">
        <v>0.45821499999999998</v>
      </c>
      <c r="AG115" s="91">
        <v>0.46992099999999998</v>
      </c>
      <c r="AH115" s="92">
        <v>1.586E-3</v>
      </c>
    </row>
    <row r="116" spans="1:34" ht="15" customHeight="1" x14ac:dyDescent="0.35">
      <c r="A116" s="10" t="s">
        <v>675</v>
      </c>
      <c r="B116" s="90" t="s">
        <v>260</v>
      </c>
      <c r="C116" s="91">
        <v>0.485064</v>
      </c>
      <c r="D116" s="91">
        <v>0.47365600000000002</v>
      </c>
      <c r="E116" s="91">
        <v>0.46051199999999998</v>
      </c>
      <c r="F116" s="91">
        <v>0.46463700000000002</v>
      </c>
      <c r="G116" s="91">
        <v>0.46931699999999998</v>
      </c>
      <c r="H116" s="91">
        <v>0.468551</v>
      </c>
      <c r="I116" s="91">
        <v>0.46553600000000001</v>
      </c>
      <c r="J116" s="91">
        <v>0.46159</v>
      </c>
      <c r="K116" s="91">
        <v>0.45802199999999998</v>
      </c>
      <c r="L116" s="91">
        <v>0.452374</v>
      </c>
      <c r="M116" s="91">
        <v>0.44819100000000001</v>
      </c>
      <c r="N116" s="91">
        <v>0.44442399999999999</v>
      </c>
      <c r="O116" s="91">
        <v>0.44100699999999998</v>
      </c>
      <c r="P116" s="91">
        <v>0.435726</v>
      </c>
      <c r="Q116" s="91">
        <v>0.43074899999999999</v>
      </c>
      <c r="R116" s="91">
        <v>0.431925</v>
      </c>
      <c r="S116" s="91">
        <v>0.43264000000000002</v>
      </c>
      <c r="T116" s="91">
        <v>0.43341499999999999</v>
      </c>
      <c r="U116" s="91">
        <v>0.43445600000000001</v>
      </c>
      <c r="V116" s="91">
        <v>0.43565700000000002</v>
      </c>
      <c r="W116" s="91">
        <v>0.43641099999999999</v>
      </c>
      <c r="X116" s="91">
        <v>0.44099899999999997</v>
      </c>
      <c r="Y116" s="91">
        <v>0.45008900000000002</v>
      </c>
      <c r="Z116" s="91">
        <v>0.46021400000000001</v>
      </c>
      <c r="AA116" s="91">
        <v>0.47448200000000001</v>
      </c>
      <c r="AB116" s="91">
        <v>0.47679500000000002</v>
      </c>
      <c r="AC116" s="91">
        <v>0.47821799999999998</v>
      </c>
      <c r="AD116" s="91">
        <v>0.47948099999999999</v>
      </c>
      <c r="AE116" s="91">
        <v>0.48125899999999999</v>
      </c>
      <c r="AF116" s="91">
        <v>0.48338900000000001</v>
      </c>
      <c r="AG116" s="91">
        <v>0.48622799999999999</v>
      </c>
      <c r="AH116" s="92">
        <v>8.0000000000000007E-5</v>
      </c>
    </row>
    <row r="117" spans="1:34" ht="15" customHeight="1" x14ac:dyDescent="0.35">
      <c r="A117" s="10" t="s">
        <v>676</v>
      </c>
      <c r="B117" s="90" t="s">
        <v>262</v>
      </c>
      <c r="C117" s="91">
        <v>0</v>
      </c>
      <c r="D117" s="91">
        <v>0</v>
      </c>
      <c r="E117" s="91">
        <v>0</v>
      </c>
      <c r="F117" s="91">
        <v>0</v>
      </c>
      <c r="G117" s="91">
        <v>0</v>
      </c>
      <c r="H117" s="91">
        <v>0</v>
      </c>
      <c r="I117" s="91">
        <v>0</v>
      </c>
      <c r="J117" s="91">
        <v>0</v>
      </c>
      <c r="K117" s="91">
        <v>0</v>
      </c>
      <c r="L117" s="91">
        <v>0</v>
      </c>
      <c r="M117" s="91">
        <v>0</v>
      </c>
      <c r="N117" s="91">
        <v>0</v>
      </c>
      <c r="O117" s="91">
        <v>0</v>
      </c>
      <c r="P117" s="91">
        <v>0</v>
      </c>
      <c r="Q117" s="91">
        <v>0</v>
      </c>
      <c r="R117" s="91">
        <v>0</v>
      </c>
      <c r="S117" s="91">
        <v>0</v>
      </c>
      <c r="T117" s="91">
        <v>0</v>
      </c>
      <c r="U117" s="91">
        <v>0</v>
      </c>
      <c r="V117" s="91">
        <v>0</v>
      </c>
      <c r="W117" s="91">
        <v>0</v>
      </c>
      <c r="X117" s="91">
        <v>0</v>
      </c>
      <c r="Y117" s="91">
        <v>0</v>
      </c>
      <c r="Z117" s="91">
        <v>0</v>
      </c>
      <c r="AA117" s="91">
        <v>0</v>
      </c>
      <c r="AB117" s="91">
        <v>0</v>
      </c>
      <c r="AC117" s="91">
        <v>0</v>
      </c>
      <c r="AD117" s="91">
        <v>0</v>
      </c>
      <c r="AE117" s="91">
        <v>0</v>
      </c>
      <c r="AF117" s="91">
        <v>0</v>
      </c>
      <c r="AG117" s="91">
        <v>0</v>
      </c>
      <c r="AH117" s="92" t="s">
        <v>250</v>
      </c>
    </row>
    <row r="118" spans="1:34" ht="15" customHeight="1" x14ac:dyDescent="0.35">
      <c r="A118" s="10" t="s">
        <v>677</v>
      </c>
      <c r="B118" s="90" t="s">
        <v>266</v>
      </c>
      <c r="C118" s="91">
        <v>0.933168</v>
      </c>
      <c r="D118" s="91">
        <v>0.84520300000000004</v>
      </c>
      <c r="E118" s="91">
        <v>0.84861799999999998</v>
      </c>
      <c r="F118" s="91">
        <v>0.95079100000000005</v>
      </c>
      <c r="G118" s="91">
        <v>0.96288899999999999</v>
      </c>
      <c r="H118" s="91">
        <v>0.93725999999999998</v>
      </c>
      <c r="I118" s="91">
        <v>0.92236300000000004</v>
      </c>
      <c r="J118" s="91">
        <v>0.90558000000000005</v>
      </c>
      <c r="K118" s="91">
        <v>0.88670700000000002</v>
      </c>
      <c r="L118" s="91">
        <v>0.85701799999999995</v>
      </c>
      <c r="M118" s="91">
        <v>0.84896700000000003</v>
      </c>
      <c r="N118" s="91">
        <v>0.84398700000000004</v>
      </c>
      <c r="O118" s="91">
        <v>0.83911199999999997</v>
      </c>
      <c r="P118" s="91">
        <v>0.82470299999999996</v>
      </c>
      <c r="Q118" s="91">
        <v>0.82288899999999998</v>
      </c>
      <c r="R118" s="91">
        <v>0.83221699999999998</v>
      </c>
      <c r="S118" s="91">
        <v>0.83461099999999999</v>
      </c>
      <c r="T118" s="91">
        <v>0.83839799999999998</v>
      </c>
      <c r="U118" s="91">
        <v>0.84744399999999998</v>
      </c>
      <c r="V118" s="91">
        <v>0.85585800000000001</v>
      </c>
      <c r="W118" s="91">
        <v>0.85436900000000005</v>
      </c>
      <c r="X118" s="91">
        <v>0.86130300000000004</v>
      </c>
      <c r="Y118" s="91">
        <v>0.87832200000000005</v>
      </c>
      <c r="Z118" s="91">
        <v>0.90230699999999997</v>
      </c>
      <c r="AA118" s="91">
        <v>0.91775499999999999</v>
      </c>
      <c r="AB118" s="91">
        <v>0.92622199999999999</v>
      </c>
      <c r="AC118" s="91">
        <v>0.92869800000000002</v>
      </c>
      <c r="AD118" s="91">
        <v>0.92824799999999996</v>
      </c>
      <c r="AE118" s="91">
        <v>0.935141</v>
      </c>
      <c r="AF118" s="91">
        <v>0.941604</v>
      </c>
      <c r="AG118" s="91">
        <v>0.956148</v>
      </c>
      <c r="AH118" s="92">
        <v>8.1099999999999998E-4</v>
      </c>
    </row>
    <row r="119" spans="1:34" ht="15" customHeight="1" x14ac:dyDescent="0.35">
      <c r="A119" s="10" t="s">
        <v>678</v>
      </c>
      <c r="B119" s="90" t="s">
        <v>268</v>
      </c>
      <c r="C119" s="91">
        <v>0.90456499999999995</v>
      </c>
      <c r="D119" s="91">
        <v>0.88106899999999999</v>
      </c>
      <c r="E119" s="91">
        <v>0.87139900000000003</v>
      </c>
      <c r="F119" s="91">
        <v>0.87804800000000005</v>
      </c>
      <c r="G119" s="91">
        <v>0.88669200000000004</v>
      </c>
      <c r="H119" s="91">
        <v>0.89332500000000004</v>
      </c>
      <c r="I119" s="91">
        <v>0.89871199999999996</v>
      </c>
      <c r="J119" s="91">
        <v>0.90263300000000002</v>
      </c>
      <c r="K119" s="91">
        <v>0.906362</v>
      </c>
      <c r="L119" s="91">
        <v>0.90952699999999997</v>
      </c>
      <c r="M119" s="91">
        <v>0.91970200000000002</v>
      </c>
      <c r="N119" s="91">
        <v>0.92291199999999995</v>
      </c>
      <c r="O119" s="91">
        <v>0.927172</v>
      </c>
      <c r="P119" s="91">
        <v>0.93237899999999996</v>
      </c>
      <c r="Q119" s="91">
        <v>0.93720099999999995</v>
      </c>
      <c r="R119" s="91">
        <v>0.94174999999999998</v>
      </c>
      <c r="S119" s="91">
        <v>0.94989199999999996</v>
      </c>
      <c r="T119" s="91">
        <v>0.95608300000000002</v>
      </c>
      <c r="U119" s="91">
        <v>0.962673</v>
      </c>
      <c r="V119" s="91">
        <v>0.97009400000000001</v>
      </c>
      <c r="W119" s="91">
        <v>0.97864300000000004</v>
      </c>
      <c r="X119" s="91">
        <v>0.98686099999999999</v>
      </c>
      <c r="Y119" s="91">
        <v>0.99639800000000001</v>
      </c>
      <c r="Z119" s="91">
        <v>1.006248</v>
      </c>
      <c r="AA119" s="91">
        <v>1.0239480000000001</v>
      </c>
      <c r="AB119" s="91">
        <v>1.0331630000000001</v>
      </c>
      <c r="AC119" s="91">
        <v>1.0426660000000001</v>
      </c>
      <c r="AD119" s="91">
        <v>1.0524150000000001</v>
      </c>
      <c r="AE119" s="91">
        <v>1.062656</v>
      </c>
      <c r="AF119" s="91">
        <v>1.073288</v>
      </c>
      <c r="AG119" s="91">
        <v>1.084192</v>
      </c>
      <c r="AH119" s="92">
        <v>6.0559999999999998E-3</v>
      </c>
    </row>
    <row r="120" spans="1:34" ht="15" customHeight="1" x14ac:dyDescent="0.35">
      <c r="A120" s="10" t="s">
        <v>679</v>
      </c>
      <c r="B120" s="90" t="s">
        <v>629</v>
      </c>
      <c r="C120" s="91">
        <v>1.530173</v>
      </c>
      <c r="D120" s="91">
        <v>1.5617449999999999</v>
      </c>
      <c r="E120" s="91">
        <v>1.559213</v>
      </c>
      <c r="F120" s="91">
        <v>1.5754109999999999</v>
      </c>
      <c r="G120" s="91">
        <v>1.6041019999999999</v>
      </c>
      <c r="H120" s="91">
        <v>1.6239619999999999</v>
      </c>
      <c r="I120" s="91">
        <v>1.6373200000000001</v>
      </c>
      <c r="J120" s="91">
        <v>1.6443000000000001</v>
      </c>
      <c r="K120" s="91">
        <v>1.65072</v>
      </c>
      <c r="L120" s="91">
        <v>1.6535869999999999</v>
      </c>
      <c r="M120" s="91">
        <v>1.6594549999999999</v>
      </c>
      <c r="N120" s="91">
        <v>1.6673549999999999</v>
      </c>
      <c r="O120" s="91">
        <v>1.677953</v>
      </c>
      <c r="P120" s="91">
        <v>1.679165</v>
      </c>
      <c r="Q120" s="91">
        <v>1.6805349999999999</v>
      </c>
      <c r="R120" s="91">
        <v>1.6943010000000001</v>
      </c>
      <c r="S120" s="91">
        <v>1.7077389999999999</v>
      </c>
      <c r="T120" s="91">
        <v>1.7219450000000001</v>
      </c>
      <c r="U120" s="91">
        <v>1.7400469999999999</v>
      </c>
      <c r="V120" s="91">
        <v>1.7588140000000001</v>
      </c>
      <c r="W120" s="91">
        <v>1.7768539999999999</v>
      </c>
      <c r="X120" s="91">
        <v>1.7991010000000001</v>
      </c>
      <c r="Y120" s="91">
        <v>1.8198270000000001</v>
      </c>
      <c r="Z120" s="91">
        <v>1.8444499999999999</v>
      </c>
      <c r="AA120" s="91">
        <v>1.866628</v>
      </c>
      <c r="AB120" s="91">
        <v>1.8958900000000001</v>
      </c>
      <c r="AC120" s="91">
        <v>1.922401</v>
      </c>
      <c r="AD120" s="91">
        <v>1.948788</v>
      </c>
      <c r="AE120" s="91">
        <v>1.9743200000000001</v>
      </c>
      <c r="AF120" s="91">
        <v>2.0009399999999999</v>
      </c>
      <c r="AG120" s="91">
        <v>2.0300820000000002</v>
      </c>
      <c r="AH120" s="92">
        <v>9.4680000000000007E-3</v>
      </c>
    </row>
    <row r="121" spans="1:34" ht="15" customHeight="1" x14ac:dyDescent="0.35">
      <c r="A121" s="10" t="s">
        <v>680</v>
      </c>
      <c r="B121" s="90" t="s">
        <v>209</v>
      </c>
      <c r="C121" s="91">
        <v>3.0669249999999999</v>
      </c>
      <c r="D121" s="91">
        <v>3.0831249999999999</v>
      </c>
      <c r="E121" s="91">
        <v>3.1251440000000001</v>
      </c>
      <c r="F121" s="91">
        <v>3.2156410000000002</v>
      </c>
      <c r="G121" s="91">
        <v>3.3250730000000002</v>
      </c>
      <c r="H121" s="91">
        <v>3.413281</v>
      </c>
      <c r="I121" s="91">
        <v>3.471282</v>
      </c>
      <c r="J121" s="91">
        <v>3.5104009999999999</v>
      </c>
      <c r="K121" s="91">
        <v>3.5465019999999998</v>
      </c>
      <c r="L121" s="91">
        <v>3.5695960000000002</v>
      </c>
      <c r="M121" s="91">
        <v>3.59999</v>
      </c>
      <c r="N121" s="91">
        <v>3.625032</v>
      </c>
      <c r="O121" s="91">
        <v>3.657454</v>
      </c>
      <c r="P121" s="91">
        <v>3.672739</v>
      </c>
      <c r="Q121" s="91">
        <v>3.7007810000000001</v>
      </c>
      <c r="R121" s="91">
        <v>3.7365409999999999</v>
      </c>
      <c r="S121" s="91">
        <v>3.7699750000000001</v>
      </c>
      <c r="T121" s="91">
        <v>3.8011189999999999</v>
      </c>
      <c r="U121" s="91">
        <v>3.8326159999999998</v>
      </c>
      <c r="V121" s="91">
        <v>3.8674569999999999</v>
      </c>
      <c r="W121" s="91">
        <v>3.8942220000000001</v>
      </c>
      <c r="X121" s="91">
        <v>3.9284289999999999</v>
      </c>
      <c r="Y121" s="91">
        <v>3.9669300000000001</v>
      </c>
      <c r="Z121" s="91">
        <v>4.0153439999999998</v>
      </c>
      <c r="AA121" s="91">
        <v>4.0493360000000003</v>
      </c>
      <c r="AB121" s="91">
        <v>4.0896090000000003</v>
      </c>
      <c r="AC121" s="91">
        <v>4.1169460000000004</v>
      </c>
      <c r="AD121" s="91">
        <v>4.1367560000000001</v>
      </c>
      <c r="AE121" s="91">
        <v>4.1616400000000002</v>
      </c>
      <c r="AF121" s="91">
        <v>4.1919969999999998</v>
      </c>
      <c r="AG121" s="91">
        <v>4.2258420000000001</v>
      </c>
      <c r="AH121" s="92">
        <v>1.0742E-2</v>
      </c>
    </row>
    <row r="122" spans="1:34" ht="15" customHeight="1" x14ac:dyDescent="0.3">
      <c r="A122" s="10" t="s">
        <v>681</v>
      </c>
      <c r="B122" s="15" t="s">
        <v>211</v>
      </c>
      <c r="C122" s="16">
        <v>25.465620000000001</v>
      </c>
      <c r="D122" s="16">
        <v>25.826049999999999</v>
      </c>
      <c r="E122" s="16">
        <v>26.409594999999999</v>
      </c>
      <c r="F122" s="16">
        <v>27.202684000000001</v>
      </c>
      <c r="G122" s="16">
        <v>28.011507000000002</v>
      </c>
      <c r="H122" s="16">
        <v>28.661536999999999</v>
      </c>
      <c r="I122" s="16">
        <v>29.158688000000001</v>
      </c>
      <c r="J122" s="16">
        <v>29.391081</v>
      </c>
      <c r="K122" s="16">
        <v>29.656047999999998</v>
      </c>
      <c r="L122" s="16">
        <v>29.909084</v>
      </c>
      <c r="M122" s="16">
        <v>30.166578000000001</v>
      </c>
      <c r="N122" s="16">
        <v>30.395354999999999</v>
      </c>
      <c r="O122" s="16">
        <v>30.689041</v>
      </c>
      <c r="P122" s="16">
        <v>30.910276</v>
      </c>
      <c r="Q122" s="16">
        <v>31.274519000000002</v>
      </c>
      <c r="R122" s="16">
        <v>31.664082000000001</v>
      </c>
      <c r="S122" s="16">
        <v>32.049114000000003</v>
      </c>
      <c r="T122" s="16">
        <v>32.428145999999998</v>
      </c>
      <c r="U122" s="16">
        <v>32.792076000000002</v>
      </c>
      <c r="V122" s="16">
        <v>33.208435000000001</v>
      </c>
      <c r="W122" s="16">
        <v>33.4953</v>
      </c>
      <c r="X122" s="16">
        <v>33.817233999999999</v>
      </c>
      <c r="Y122" s="16">
        <v>34.161059999999999</v>
      </c>
      <c r="Z122" s="16">
        <v>34.628520999999999</v>
      </c>
      <c r="AA122" s="16">
        <v>35.030642999999998</v>
      </c>
      <c r="AB122" s="16">
        <v>35.491478000000001</v>
      </c>
      <c r="AC122" s="16">
        <v>35.794746000000004</v>
      </c>
      <c r="AD122" s="16">
        <v>36.109501000000002</v>
      </c>
      <c r="AE122" s="16">
        <v>36.436889999999998</v>
      </c>
      <c r="AF122" s="16">
        <v>36.83699</v>
      </c>
      <c r="AG122" s="16">
        <v>37.274051999999998</v>
      </c>
      <c r="AH122" s="17">
        <v>1.278E-2</v>
      </c>
    </row>
    <row r="123" spans="1:34" ht="15" customHeight="1" x14ac:dyDescent="0.35">
      <c r="A123" s="10" t="s">
        <v>682</v>
      </c>
      <c r="B123" s="90" t="s">
        <v>213</v>
      </c>
      <c r="C123" s="91">
        <v>5.7201469999999999</v>
      </c>
      <c r="D123" s="91">
        <v>5.7452240000000003</v>
      </c>
      <c r="E123" s="91">
        <v>5.8196070000000004</v>
      </c>
      <c r="F123" s="91">
        <v>5.818492</v>
      </c>
      <c r="G123" s="91">
        <v>5.8483109999999998</v>
      </c>
      <c r="H123" s="91">
        <v>5.796538</v>
      </c>
      <c r="I123" s="91">
        <v>5.6712220000000002</v>
      </c>
      <c r="J123" s="91">
        <v>5.5720330000000002</v>
      </c>
      <c r="K123" s="91">
        <v>5.5388250000000001</v>
      </c>
      <c r="L123" s="91">
        <v>5.5034280000000004</v>
      </c>
      <c r="M123" s="91">
        <v>5.5295379999999996</v>
      </c>
      <c r="N123" s="91">
        <v>5.5328179999999998</v>
      </c>
      <c r="O123" s="91">
        <v>5.5353789999999998</v>
      </c>
      <c r="P123" s="91">
        <v>5.5273839999999996</v>
      </c>
      <c r="Q123" s="91">
        <v>5.5298939999999996</v>
      </c>
      <c r="R123" s="91">
        <v>5.5543779999999998</v>
      </c>
      <c r="S123" s="91">
        <v>5.5743859999999996</v>
      </c>
      <c r="T123" s="91">
        <v>5.5822329999999996</v>
      </c>
      <c r="U123" s="91">
        <v>5.5941349999999996</v>
      </c>
      <c r="V123" s="91">
        <v>5.6213230000000003</v>
      </c>
      <c r="W123" s="91">
        <v>5.6414879999999998</v>
      </c>
      <c r="X123" s="91">
        <v>5.671913</v>
      </c>
      <c r="Y123" s="91">
        <v>5.7086620000000003</v>
      </c>
      <c r="Z123" s="91">
        <v>5.7443039999999996</v>
      </c>
      <c r="AA123" s="91">
        <v>5.7362299999999999</v>
      </c>
      <c r="AB123" s="91">
        <v>5.7665959999999998</v>
      </c>
      <c r="AC123" s="91">
        <v>5.7801400000000003</v>
      </c>
      <c r="AD123" s="91">
        <v>5.7814800000000002</v>
      </c>
      <c r="AE123" s="91">
        <v>5.7846440000000001</v>
      </c>
      <c r="AF123" s="91">
        <v>5.8094999999999999</v>
      </c>
      <c r="AG123" s="91">
        <v>5.83812</v>
      </c>
      <c r="AH123" s="92">
        <v>6.8099999999999996E-4</v>
      </c>
    </row>
    <row r="124" spans="1:34" ht="15" customHeight="1" x14ac:dyDescent="0.3">
      <c r="A124" s="10" t="s">
        <v>683</v>
      </c>
      <c r="B124" s="15" t="s">
        <v>215</v>
      </c>
      <c r="C124" s="16">
        <v>31.185766000000001</v>
      </c>
      <c r="D124" s="16">
        <v>31.571273999999999</v>
      </c>
      <c r="E124" s="16">
        <v>32.229202000000001</v>
      </c>
      <c r="F124" s="16">
        <v>33.021174999999999</v>
      </c>
      <c r="G124" s="16">
        <v>33.859817999999997</v>
      </c>
      <c r="H124" s="16">
        <v>34.458075999999998</v>
      </c>
      <c r="I124" s="16">
        <v>34.829909999999998</v>
      </c>
      <c r="J124" s="16">
        <v>34.963115999999999</v>
      </c>
      <c r="K124" s="16">
        <v>35.194873999999999</v>
      </c>
      <c r="L124" s="16">
        <v>35.412514000000002</v>
      </c>
      <c r="M124" s="16">
        <v>35.696117000000001</v>
      </c>
      <c r="N124" s="16">
        <v>35.928173000000001</v>
      </c>
      <c r="O124" s="16">
        <v>36.224418999999997</v>
      </c>
      <c r="P124" s="16">
        <v>36.437660000000001</v>
      </c>
      <c r="Q124" s="16">
        <v>36.804412999999997</v>
      </c>
      <c r="R124" s="16">
        <v>37.21846</v>
      </c>
      <c r="S124" s="16">
        <v>37.623500999999997</v>
      </c>
      <c r="T124" s="16">
        <v>38.010379999999998</v>
      </c>
      <c r="U124" s="16">
        <v>38.386211000000003</v>
      </c>
      <c r="V124" s="16">
        <v>38.829757999999998</v>
      </c>
      <c r="W124" s="16">
        <v>39.136786999999998</v>
      </c>
      <c r="X124" s="16">
        <v>39.489147000000003</v>
      </c>
      <c r="Y124" s="16">
        <v>39.869720000000001</v>
      </c>
      <c r="Z124" s="16">
        <v>40.372826000000003</v>
      </c>
      <c r="AA124" s="16">
        <v>40.766871999999999</v>
      </c>
      <c r="AB124" s="16">
        <v>41.258071999999999</v>
      </c>
      <c r="AC124" s="16">
        <v>41.574885999999999</v>
      </c>
      <c r="AD124" s="16">
        <v>41.890979999999999</v>
      </c>
      <c r="AE124" s="16">
        <v>42.221535000000003</v>
      </c>
      <c r="AF124" s="16">
        <v>42.646492000000002</v>
      </c>
      <c r="AG124" s="16">
        <v>43.112170999999996</v>
      </c>
      <c r="AH124" s="17">
        <v>1.0853E-2</v>
      </c>
    </row>
    <row r="126" spans="1:34" ht="15" customHeight="1" x14ac:dyDescent="0.3">
      <c r="B126" s="15" t="s">
        <v>684</v>
      </c>
    </row>
    <row r="127" spans="1:34" ht="15" customHeight="1" x14ac:dyDescent="0.3">
      <c r="B127" s="15" t="s">
        <v>685</v>
      </c>
    </row>
    <row r="128" spans="1:34" ht="15" customHeight="1" x14ac:dyDescent="0.35">
      <c r="A128" s="10" t="s">
        <v>686</v>
      </c>
      <c r="B128" s="90" t="s">
        <v>636</v>
      </c>
      <c r="C128" s="91">
        <v>1.9366999999999999E-2</v>
      </c>
      <c r="D128" s="91">
        <v>1.8600999999999999E-2</v>
      </c>
      <c r="E128" s="91">
        <v>1.4933E-2</v>
      </c>
      <c r="F128" s="91">
        <v>2.4316999999999998E-2</v>
      </c>
      <c r="G128" s="91">
        <v>2.367E-2</v>
      </c>
      <c r="H128" s="91">
        <v>2.3362999999999998E-2</v>
      </c>
      <c r="I128" s="91">
        <v>2.3193999999999999E-2</v>
      </c>
      <c r="J128" s="91">
        <v>2.3104E-2</v>
      </c>
      <c r="K128" s="91">
        <v>2.2943000000000002E-2</v>
      </c>
      <c r="L128" s="91">
        <v>2.2818000000000001E-2</v>
      </c>
      <c r="M128" s="91">
        <v>2.2651000000000001E-2</v>
      </c>
      <c r="N128" s="91">
        <v>2.2557000000000001E-2</v>
      </c>
      <c r="O128" s="91">
        <v>2.2522E-2</v>
      </c>
      <c r="P128" s="91">
        <v>2.2438E-2</v>
      </c>
      <c r="Q128" s="91">
        <v>2.2336000000000002E-2</v>
      </c>
      <c r="R128" s="91">
        <v>2.2259000000000001E-2</v>
      </c>
      <c r="S128" s="91">
        <v>2.2185E-2</v>
      </c>
      <c r="T128" s="91">
        <v>2.2093999999999999E-2</v>
      </c>
      <c r="U128" s="91">
        <v>2.2020999999999999E-2</v>
      </c>
      <c r="V128" s="91">
        <v>2.1950999999999998E-2</v>
      </c>
      <c r="W128" s="91">
        <v>2.1877000000000001E-2</v>
      </c>
      <c r="X128" s="91">
        <v>2.1807E-2</v>
      </c>
      <c r="Y128" s="91">
        <v>2.1728999999999998E-2</v>
      </c>
      <c r="Z128" s="91">
        <v>2.1649999999999999E-2</v>
      </c>
      <c r="AA128" s="91">
        <v>2.1592E-2</v>
      </c>
      <c r="AB128" s="91">
        <v>2.1545000000000002E-2</v>
      </c>
      <c r="AC128" s="91">
        <v>2.1519E-2</v>
      </c>
      <c r="AD128" s="91">
        <v>2.1495E-2</v>
      </c>
      <c r="AE128" s="91">
        <v>2.1461999999999998E-2</v>
      </c>
      <c r="AF128" s="91">
        <v>2.1413999999999999E-2</v>
      </c>
      <c r="AG128" s="91">
        <v>2.1384E-2</v>
      </c>
      <c r="AH128" s="92">
        <v>3.3080000000000002E-3</v>
      </c>
    </row>
    <row r="129" spans="1:34" ht="15" customHeight="1" x14ac:dyDescent="0.35">
      <c r="A129" s="10" t="s">
        <v>687</v>
      </c>
      <c r="B129" s="90" t="s">
        <v>604</v>
      </c>
      <c r="C129" s="91">
        <v>0.36386200000000002</v>
      </c>
      <c r="D129" s="91">
        <v>0.38759100000000002</v>
      </c>
      <c r="E129" s="91">
        <v>0.405557</v>
      </c>
      <c r="F129" s="91">
        <v>0.404335</v>
      </c>
      <c r="G129" s="91">
        <v>0.40948899999999999</v>
      </c>
      <c r="H129" s="91">
        <v>0.41123500000000002</v>
      </c>
      <c r="I129" s="91">
        <v>0.41253299999999998</v>
      </c>
      <c r="J129" s="91">
        <v>0.41335100000000002</v>
      </c>
      <c r="K129" s="91">
        <v>0.416354</v>
      </c>
      <c r="L129" s="91">
        <v>0.41890500000000003</v>
      </c>
      <c r="M129" s="91">
        <v>0.42261100000000001</v>
      </c>
      <c r="N129" s="91">
        <v>0.42585000000000001</v>
      </c>
      <c r="O129" s="91">
        <v>0.42713000000000001</v>
      </c>
      <c r="P129" s="91">
        <v>0.42802400000000002</v>
      </c>
      <c r="Q129" s="91">
        <v>0.43123099999999998</v>
      </c>
      <c r="R129" s="91">
        <v>0.43299900000000002</v>
      </c>
      <c r="S129" s="91">
        <v>0.43343300000000001</v>
      </c>
      <c r="T129" s="91">
        <v>0.43456499999999998</v>
      </c>
      <c r="U129" s="91">
        <v>0.43463400000000002</v>
      </c>
      <c r="V129" s="91">
        <v>0.434002</v>
      </c>
      <c r="W129" s="91">
        <v>0.43006100000000003</v>
      </c>
      <c r="X129" s="91">
        <v>0.42665500000000001</v>
      </c>
      <c r="Y129" s="91">
        <v>0.42404799999999998</v>
      </c>
      <c r="Z129" s="91">
        <v>0.42417100000000002</v>
      </c>
      <c r="AA129" s="91">
        <v>0.42343399999999998</v>
      </c>
      <c r="AB129" s="91">
        <v>0.42418600000000001</v>
      </c>
      <c r="AC129" s="91">
        <v>0.42185699999999998</v>
      </c>
      <c r="AD129" s="91">
        <v>0.41977399999999998</v>
      </c>
      <c r="AE129" s="91">
        <v>0.417242</v>
      </c>
      <c r="AF129" s="91">
        <v>0.41676099999999999</v>
      </c>
      <c r="AG129" s="91">
        <v>0.41626099999999999</v>
      </c>
      <c r="AH129" s="92">
        <v>4.4949999999999999E-3</v>
      </c>
    </row>
    <row r="130" spans="1:34" ht="15" customHeight="1" x14ac:dyDescent="0.35">
      <c r="A130" s="10" t="s">
        <v>688</v>
      </c>
      <c r="B130" s="90" t="s">
        <v>574</v>
      </c>
      <c r="C130" s="91">
        <v>2.9141E-2</v>
      </c>
      <c r="D130" s="91">
        <v>2.8850000000000001E-2</v>
      </c>
      <c r="E130" s="91">
        <v>3.0626E-2</v>
      </c>
      <c r="F130" s="91">
        <v>3.0904999999999998E-2</v>
      </c>
      <c r="G130" s="91">
        <v>3.1085000000000002E-2</v>
      </c>
      <c r="H130" s="91">
        <v>3.1130999999999999E-2</v>
      </c>
      <c r="I130" s="91">
        <v>3.1229E-2</v>
      </c>
      <c r="J130" s="91">
        <v>3.1303999999999998E-2</v>
      </c>
      <c r="K130" s="91">
        <v>3.1342000000000002E-2</v>
      </c>
      <c r="L130" s="91">
        <v>3.1369000000000001E-2</v>
      </c>
      <c r="M130" s="91">
        <v>3.1365999999999998E-2</v>
      </c>
      <c r="N130" s="91">
        <v>3.1354E-2</v>
      </c>
      <c r="O130" s="91">
        <v>3.1370000000000002E-2</v>
      </c>
      <c r="P130" s="91">
        <v>3.1304999999999999E-2</v>
      </c>
      <c r="Q130" s="91">
        <v>3.1227000000000001E-2</v>
      </c>
      <c r="R130" s="91">
        <v>3.1116999999999999E-2</v>
      </c>
      <c r="S130" s="91">
        <v>3.1009999999999999E-2</v>
      </c>
      <c r="T130" s="91">
        <v>3.0935000000000001E-2</v>
      </c>
      <c r="U130" s="91">
        <v>3.0848E-2</v>
      </c>
      <c r="V130" s="91">
        <v>3.0751000000000001E-2</v>
      </c>
      <c r="W130" s="91">
        <v>3.0695E-2</v>
      </c>
      <c r="X130" s="91">
        <v>3.0609999999999998E-2</v>
      </c>
      <c r="Y130" s="91">
        <v>3.0502000000000001E-2</v>
      </c>
      <c r="Z130" s="91">
        <v>3.0380999999999998E-2</v>
      </c>
      <c r="AA130" s="91">
        <v>3.0301999999999999E-2</v>
      </c>
      <c r="AB130" s="91">
        <v>3.0227E-2</v>
      </c>
      <c r="AC130" s="91">
        <v>3.0175E-2</v>
      </c>
      <c r="AD130" s="91">
        <v>3.0145000000000002E-2</v>
      </c>
      <c r="AE130" s="91">
        <v>3.0093000000000002E-2</v>
      </c>
      <c r="AF130" s="91">
        <v>3.0015E-2</v>
      </c>
      <c r="AG130" s="91">
        <v>2.9940999999999999E-2</v>
      </c>
      <c r="AH130" s="92">
        <v>9.0300000000000005E-4</v>
      </c>
    </row>
    <row r="131" spans="1:34" ht="15" customHeight="1" x14ac:dyDescent="0.35">
      <c r="A131" s="10" t="s">
        <v>689</v>
      </c>
      <c r="B131" s="90" t="s">
        <v>223</v>
      </c>
      <c r="C131" s="91">
        <v>0.13894599999999999</v>
      </c>
      <c r="D131" s="91">
        <v>0.13824600000000001</v>
      </c>
      <c r="E131" s="91">
        <v>0.13954</v>
      </c>
      <c r="F131" s="91">
        <v>0.13930300000000001</v>
      </c>
      <c r="G131" s="91">
        <v>0.13960500000000001</v>
      </c>
      <c r="H131" s="91">
        <v>0.13961000000000001</v>
      </c>
      <c r="I131" s="91">
        <v>0.14004</v>
      </c>
      <c r="J131" s="91">
        <v>0.140289</v>
      </c>
      <c r="K131" s="91">
        <v>0.14044499999999999</v>
      </c>
      <c r="L131" s="91">
        <v>0.140488</v>
      </c>
      <c r="M131" s="91">
        <v>0.140574</v>
      </c>
      <c r="N131" s="91">
        <v>0.14066500000000001</v>
      </c>
      <c r="O131" s="91">
        <v>0.140816</v>
      </c>
      <c r="P131" s="91">
        <v>0.14067399999999999</v>
      </c>
      <c r="Q131" s="91">
        <v>0.140429</v>
      </c>
      <c r="R131" s="91">
        <v>0.140178</v>
      </c>
      <c r="S131" s="91">
        <v>0.13993900000000001</v>
      </c>
      <c r="T131" s="91">
        <v>0.13972599999999999</v>
      </c>
      <c r="U131" s="91">
        <v>0.13949500000000001</v>
      </c>
      <c r="V131" s="91">
        <v>0.13922899999999999</v>
      </c>
      <c r="W131" s="91">
        <v>0.13907600000000001</v>
      </c>
      <c r="X131" s="91">
        <v>0.138932</v>
      </c>
      <c r="Y131" s="91">
        <v>0.13867699999999999</v>
      </c>
      <c r="Z131" s="91">
        <v>0.138403</v>
      </c>
      <c r="AA131" s="91">
        <v>0.13833400000000001</v>
      </c>
      <c r="AB131" s="91">
        <v>0.138289</v>
      </c>
      <c r="AC131" s="91">
        <v>0.13838900000000001</v>
      </c>
      <c r="AD131" s="91">
        <v>0.13849500000000001</v>
      </c>
      <c r="AE131" s="91">
        <v>0.138518</v>
      </c>
      <c r="AF131" s="91">
        <v>0.13854</v>
      </c>
      <c r="AG131" s="91">
        <v>0.13862099999999999</v>
      </c>
      <c r="AH131" s="92">
        <v>-7.7999999999999999E-5</v>
      </c>
    </row>
    <row r="132" spans="1:34" ht="15" customHeight="1" x14ac:dyDescent="0.35">
      <c r="A132" s="10" t="s">
        <v>690</v>
      </c>
      <c r="B132" s="90" t="s">
        <v>225</v>
      </c>
      <c r="C132" s="91">
        <v>3.7320000000000001E-3</v>
      </c>
      <c r="D132" s="91">
        <v>4.1000000000000003E-3</v>
      </c>
      <c r="E132" s="91">
        <v>3.8140000000000001E-3</v>
      </c>
      <c r="F132" s="91">
        <v>3.7369999999999999E-3</v>
      </c>
      <c r="G132" s="91">
        <v>3.7339999999999999E-3</v>
      </c>
      <c r="H132" s="91">
        <v>3.7290000000000001E-3</v>
      </c>
      <c r="I132" s="91">
        <v>3.7439999999999999E-3</v>
      </c>
      <c r="J132" s="91">
        <v>3.81E-3</v>
      </c>
      <c r="K132" s="91">
        <v>3.8930000000000002E-3</v>
      </c>
      <c r="L132" s="91">
        <v>3.9430000000000003E-3</v>
      </c>
      <c r="M132" s="91">
        <v>3.9830000000000004E-3</v>
      </c>
      <c r="N132" s="91">
        <v>4.0270000000000002E-3</v>
      </c>
      <c r="O132" s="91">
        <v>4.0610000000000004E-3</v>
      </c>
      <c r="P132" s="91">
        <v>4.052E-3</v>
      </c>
      <c r="Q132" s="91">
        <v>4.0400000000000002E-3</v>
      </c>
      <c r="R132" s="91">
        <v>4.0270000000000002E-3</v>
      </c>
      <c r="S132" s="91">
        <v>4.0150000000000003E-3</v>
      </c>
      <c r="T132" s="91">
        <v>3.9979999999999998E-3</v>
      </c>
      <c r="U132" s="91">
        <v>3.9680000000000002E-3</v>
      </c>
      <c r="V132" s="91">
        <v>3.9500000000000004E-3</v>
      </c>
      <c r="W132" s="91">
        <v>3.9110000000000004E-3</v>
      </c>
      <c r="X132" s="91">
        <v>3.8800000000000002E-3</v>
      </c>
      <c r="Y132" s="91">
        <v>3.852E-3</v>
      </c>
      <c r="Z132" s="91">
        <v>3.8270000000000001E-3</v>
      </c>
      <c r="AA132" s="91">
        <v>3.7940000000000001E-3</v>
      </c>
      <c r="AB132" s="91">
        <v>3.7620000000000002E-3</v>
      </c>
      <c r="AC132" s="91">
        <v>3.7209999999999999E-3</v>
      </c>
      <c r="AD132" s="91">
        <v>3.6960000000000001E-3</v>
      </c>
      <c r="AE132" s="91">
        <v>3.6579999999999998E-3</v>
      </c>
      <c r="AF132" s="91">
        <v>3.6110000000000001E-3</v>
      </c>
      <c r="AG132" s="91">
        <v>3.5739999999999999E-3</v>
      </c>
      <c r="AH132" s="92">
        <v>-1.438E-3</v>
      </c>
    </row>
    <row r="133" spans="1:34" ht="15" customHeight="1" x14ac:dyDescent="0.35">
      <c r="A133" s="10" t="s">
        <v>691</v>
      </c>
      <c r="B133" s="90" t="s">
        <v>243</v>
      </c>
      <c r="C133" s="91">
        <v>7.1124999999999994E-2</v>
      </c>
      <c r="D133" s="91">
        <v>7.0342000000000002E-2</v>
      </c>
      <c r="E133" s="91">
        <v>7.2206999999999993E-2</v>
      </c>
      <c r="F133" s="91">
        <v>7.0643999999999998E-2</v>
      </c>
      <c r="G133" s="91">
        <v>6.9045999999999996E-2</v>
      </c>
      <c r="H133" s="91">
        <v>6.7445000000000005E-2</v>
      </c>
      <c r="I133" s="91">
        <v>6.6373000000000001E-2</v>
      </c>
      <c r="J133" s="91">
        <v>6.5646999999999997E-2</v>
      </c>
      <c r="K133" s="91">
        <v>6.5056000000000003E-2</v>
      </c>
      <c r="L133" s="91">
        <v>6.4513000000000001E-2</v>
      </c>
      <c r="M133" s="91">
        <v>6.3973000000000002E-2</v>
      </c>
      <c r="N133" s="91">
        <v>6.3385999999999998E-2</v>
      </c>
      <c r="O133" s="91">
        <v>6.2692999999999999E-2</v>
      </c>
      <c r="P133" s="91">
        <v>6.2044000000000002E-2</v>
      </c>
      <c r="Q133" s="91">
        <v>6.1324999999999998E-2</v>
      </c>
      <c r="R133" s="91">
        <v>6.0467E-2</v>
      </c>
      <c r="S133" s="91">
        <v>5.9662E-2</v>
      </c>
      <c r="T133" s="91">
        <v>5.8958999999999998E-2</v>
      </c>
      <c r="U133" s="91">
        <v>5.8229999999999997E-2</v>
      </c>
      <c r="V133" s="91">
        <v>5.7453999999999998E-2</v>
      </c>
      <c r="W133" s="91">
        <v>5.6658E-2</v>
      </c>
      <c r="X133" s="91">
        <v>5.5810999999999999E-2</v>
      </c>
      <c r="Y133" s="91">
        <v>5.4991999999999999E-2</v>
      </c>
      <c r="Z133" s="91">
        <v>5.4164999999999998E-2</v>
      </c>
      <c r="AA133" s="91">
        <v>5.3437999999999999E-2</v>
      </c>
      <c r="AB133" s="91">
        <v>5.2711000000000001E-2</v>
      </c>
      <c r="AC133" s="91">
        <v>5.2006999999999998E-2</v>
      </c>
      <c r="AD133" s="91">
        <v>5.1395000000000003E-2</v>
      </c>
      <c r="AE133" s="91">
        <v>5.0726E-2</v>
      </c>
      <c r="AF133" s="91">
        <v>5.0040000000000001E-2</v>
      </c>
      <c r="AG133" s="91">
        <v>4.9348000000000003E-2</v>
      </c>
      <c r="AH133" s="92">
        <v>-1.2111E-2</v>
      </c>
    </row>
    <row r="134" spans="1:34" ht="15" customHeight="1" x14ac:dyDescent="0.35">
      <c r="A134" s="10" t="s">
        <v>692</v>
      </c>
      <c r="B134" s="90" t="s">
        <v>612</v>
      </c>
      <c r="C134" s="91">
        <v>6.2287000000000002E-2</v>
      </c>
      <c r="D134" s="91">
        <v>6.6302E-2</v>
      </c>
      <c r="E134" s="91">
        <v>6.2659000000000006E-2</v>
      </c>
      <c r="F134" s="91">
        <v>6.1408999999999998E-2</v>
      </c>
      <c r="G134" s="91">
        <v>5.9880999999999997E-2</v>
      </c>
      <c r="H134" s="91">
        <v>5.9084999999999999E-2</v>
      </c>
      <c r="I134" s="91">
        <v>5.7078999999999998E-2</v>
      </c>
      <c r="J134" s="91">
        <v>5.7164E-2</v>
      </c>
      <c r="K134" s="91">
        <v>5.7068000000000001E-2</v>
      </c>
      <c r="L134" s="91">
        <v>5.6859E-2</v>
      </c>
      <c r="M134" s="91">
        <v>5.7149999999999999E-2</v>
      </c>
      <c r="N134" s="91">
        <v>5.6304E-2</v>
      </c>
      <c r="O134" s="91">
        <v>5.6305000000000001E-2</v>
      </c>
      <c r="P134" s="91">
        <v>5.5543000000000002E-2</v>
      </c>
      <c r="Q134" s="91">
        <v>5.5059999999999998E-2</v>
      </c>
      <c r="R134" s="91">
        <v>5.4260000000000003E-2</v>
      </c>
      <c r="S134" s="91">
        <v>5.3934000000000003E-2</v>
      </c>
      <c r="T134" s="91">
        <v>5.3440000000000001E-2</v>
      </c>
      <c r="U134" s="91">
        <v>5.2880000000000003E-2</v>
      </c>
      <c r="V134" s="91">
        <v>5.2479999999999999E-2</v>
      </c>
      <c r="W134" s="91">
        <v>5.1727000000000002E-2</v>
      </c>
      <c r="X134" s="91">
        <v>5.1055000000000003E-2</v>
      </c>
      <c r="Y134" s="91">
        <v>5.0584999999999998E-2</v>
      </c>
      <c r="Z134" s="91">
        <v>4.9648999999999999E-2</v>
      </c>
      <c r="AA134" s="91">
        <v>4.8948999999999999E-2</v>
      </c>
      <c r="AB134" s="91">
        <v>4.7962999999999999E-2</v>
      </c>
      <c r="AC134" s="91">
        <v>4.7113000000000002E-2</v>
      </c>
      <c r="AD134" s="91">
        <v>4.6510000000000003E-2</v>
      </c>
      <c r="AE134" s="91">
        <v>4.5865000000000003E-2</v>
      </c>
      <c r="AF134" s="91">
        <v>4.5102999999999997E-2</v>
      </c>
      <c r="AG134" s="91">
        <v>4.4700999999999998E-2</v>
      </c>
      <c r="AH134" s="92">
        <v>-1.0998000000000001E-2</v>
      </c>
    </row>
    <row r="135" spans="1:34" ht="15" customHeight="1" x14ac:dyDescent="0.35">
      <c r="A135" s="10" t="s">
        <v>693</v>
      </c>
      <c r="B135" s="90" t="s">
        <v>578</v>
      </c>
      <c r="C135" s="91">
        <v>0.103061</v>
      </c>
      <c r="D135" s="91">
        <v>9.8484000000000002E-2</v>
      </c>
      <c r="E135" s="91">
        <v>0.101242</v>
      </c>
      <c r="F135" s="91">
        <v>9.8733000000000001E-2</v>
      </c>
      <c r="G135" s="91">
        <v>9.7562999999999997E-2</v>
      </c>
      <c r="H135" s="91">
        <v>9.6465999999999996E-2</v>
      </c>
      <c r="I135" s="91">
        <v>9.5125000000000001E-2</v>
      </c>
      <c r="J135" s="91">
        <v>9.3556E-2</v>
      </c>
      <c r="K135" s="91">
        <v>9.2187000000000005E-2</v>
      </c>
      <c r="L135" s="91">
        <v>9.1471999999999998E-2</v>
      </c>
      <c r="M135" s="91">
        <v>9.0902999999999998E-2</v>
      </c>
      <c r="N135" s="91">
        <v>9.0582999999999997E-2</v>
      </c>
      <c r="O135" s="91">
        <v>9.0147000000000005E-2</v>
      </c>
      <c r="P135" s="91">
        <v>8.9886999999999995E-2</v>
      </c>
      <c r="Q135" s="91">
        <v>8.9510999999999993E-2</v>
      </c>
      <c r="R135" s="91">
        <v>8.9429999999999996E-2</v>
      </c>
      <c r="S135" s="91">
        <v>8.9078000000000004E-2</v>
      </c>
      <c r="T135" s="91">
        <v>8.8967000000000004E-2</v>
      </c>
      <c r="U135" s="91">
        <v>8.9120000000000005E-2</v>
      </c>
      <c r="V135" s="91">
        <v>8.9071999999999998E-2</v>
      </c>
      <c r="W135" s="91">
        <v>8.8917999999999997E-2</v>
      </c>
      <c r="X135" s="91">
        <v>8.8983000000000007E-2</v>
      </c>
      <c r="Y135" s="91">
        <v>8.8769000000000001E-2</v>
      </c>
      <c r="Z135" s="91">
        <v>8.863E-2</v>
      </c>
      <c r="AA135" s="91">
        <v>8.8640999999999998E-2</v>
      </c>
      <c r="AB135" s="91">
        <v>8.8606000000000004E-2</v>
      </c>
      <c r="AC135" s="91">
        <v>8.8983999999999994E-2</v>
      </c>
      <c r="AD135" s="91">
        <v>8.9394000000000001E-2</v>
      </c>
      <c r="AE135" s="91">
        <v>8.9882000000000004E-2</v>
      </c>
      <c r="AF135" s="91">
        <v>9.0360999999999997E-2</v>
      </c>
      <c r="AG135" s="91">
        <v>9.0809000000000001E-2</v>
      </c>
      <c r="AH135" s="92">
        <v>-4.2100000000000002E-3</v>
      </c>
    </row>
    <row r="136" spans="1:34" ht="15" customHeight="1" x14ac:dyDescent="0.35">
      <c r="A136" s="10" t="s">
        <v>694</v>
      </c>
      <c r="B136" s="90" t="s">
        <v>641</v>
      </c>
      <c r="C136" s="91">
        <v>0.16314300000000001</v>
      </c>
      <c r="D136" s="91">
        <v>0.17171</v>
      </c>
      <c r="E136" s="91">
        <v>0.16450000000000001</v>
      </c>
      <c r="F136" s="91">
        <v>0.15887499999999999</v>
      </c>
      <c r="G136" s="91">
        <v>0.15215600000000001</v>
      </c>
      <c r="H136" s="91">
        <v>0.14832200000000001</v>
      </c>
      <c r="I136" s="91">
        <v>0.14261299999999999</v>
      </c>
      <c r="J136" s="91">
        <v>0.13950499999999999</v>
      </c>
      <c r="K136" s="91">
        <v>0.13688600000000001</v>
      </c>
      <c r="L136" s="91">
        <v>0.13516900000000001</v>
      </c>
      <c r="M136" s="91">
        <v>0.13539799999999999</v>
      </c>
      <c r="N136" s="91">
        <v>0.13178999999999999</v>
      </c>
      <c r="O136" s="91">
        <v>0.129665</v>
      </c>
      <c r="P136" s="91">
        <v>0.12761500000000001</v>
      </c>
      <c r="Q136" s="91">
        <v>0.12750600000000001</v>
      </c>
      <c r="R136" s="91">
        <v>0.124863</v>
      </c>
      <c r="S136" s="91">
        <v>0.124471</v>
      </c>
      <c r="T136" s="91">
        <v>0.123989</v>
      </c>
      <c r="U136" s="91">
        <v>0.122567</v>
      </c>
      <c r="V136" s="91">
        <v>0.12153</v>
      </c>
      <c r="W136" s="91">
        <v>0.11967999999999999</v>
      </c>
      <c r="X136" s="91">
        <v>0.11818099999999999</v>
      </c>
      <c r="Y136" s="91">
        <v>0.11627700000000001</v>
      </c>
      <c r="Z136" s="91">
        <v>0.114104</v>
      </c>
      <c r="AA136" s="91">
        <v>0.112363</v>
      </c>
      <c r="AB136" s="91">
        <v>0.11223</v>
      </c>
      <c r="AC136" s="91">
        <v>0.110066</v>
      </c>
      <c r="AD136" s="91">
        <v>0.108957</v>
      </c>
      <c r="AE136" s="91">
        <v>0.107127</v>
      </c>
      <c r="AF136" s="91">
        <v>0.105585</v>
      </c>
      <c r="AG136" s="91">
        <v>0.103795</v>
      </c>
      <c r="AH136" s="92">
        <v>-1.4961E-2</v>
      </c>
    </row>
    <row r="137" spans="1:34" ht="15" customHeight="1" x14ac:dyDescent="0.35">
      <c r="A137" s="10" t="s">
        <v>695</v>
      </c>
      <c r="B137" s="90" t="s">
        <v>615</v>
      </c>
      <c r="C137" s="91">
        <v>6.4712000000000006E-2</v>
      </c>
      <c r="D137" s="91">
        <v>7.2110999999999995E-2</v>
      </c>
      <c r="E137" s="91">
        <v>4.6665999999999999E-2</v>
      </c>
      <c r="F137" s="91">
        <v>4.7328000000000002E-2</v>
      </c>
      <c r="G137" s="91">
        <v>4.7070000000000001E-2</v>
      </c>
      <c r="H137" s="91">
        <v>4.6871999999999997E-2</v>
      </c>
      <c r="I137" s="91">
        <v>4.7310999999999999E-2</v>
      </c>
      <c r="J137" s="91">
        <v>4.8827000000000002E-2</v>
      </c>
      <c r="K137" s="91">
        <v>5.1015999999999999E-2</v>
      </c>
      <c r="L137" s="91">
        <v>5.1462000000000001E-2</v>
      </c>
      <c r="M137" s="91">
        <v>5.0286999999999998E-2</v>
      </c>
      <c r="N137" s="91">
        <v>5.1824000000000002E-2</v>
      </c>
      <c r="O137" s="91">
        <v>5.1936999999999997E-2</v>
      </c>
      <c r="P137" s="91">
        <v>5.2073000000000001E-2</v>
      </c>
      <c r="Q137" s="91">
        <v>5.1018000000000001E-2</v>
      </c>
      <c r="R137" s="91">
        <v>5.1036999999999999E-2</v>
      </c>
      <c r="S137" s="91">
        <v>5.0535999999999998E-2</v>
      </c>
      <c r="T137" s="91">
        <v>5.0056000000000003E-2</v>
      </c>
      <c r="U137" s="91">
        <v>4.9388000000000001E-2</v>
      </c>
      <c r="V137" s="91">
        <v>4.8846000000000001E-2</v>
      </c>
      <c r="W137" s="91">
        <v>4.795E-2</v>
      </c>
      <c r="X137" s="91">
        <v>4.7357000000000003E-2</v>
      </c>
      <c r="Y137" s="91">
        <v>4.6871000000000003E-2</v>
      </c>
      <c r="Z137" s="91">
        <v>4.6135000000000002E-2</v>
      </c>
      <c r="AA137" s="91">
        <v>4.5976999999999997E-2</v>
      </c>
      <c r="AB137" s="91">
        <v>4.5102999999999997E-2</v>
      </c>
      <c r="AC137" s="91">
        <v>4.4651999999999997E-2</v>
      </c>
      <c r="AD137" s="91">
        <v>4.4449000000000002E-2</v>
      </c>
      <c r="AE137" s="91">
        <v>4.3228999999999997E-2</v>
      </c>
      <c r="AF137" s="91">
        <v>4.2681999999999998E-2</v>
      </c>
      <c r="AG137" s="91">
        <v>4.2552E-2</v>
      </c>
      <c r="AH137" s="92">
        <v>-1.3877E-2</v>
      </c>
    </row>
    <row r="138" spans="1:34" ht="15" customHeight="1" x14ac:dyDescent="0.35">
      <c r="A138" s="10" t="s">
        <v>696</v>
      </c>
      <c r="B138" s="90" t="s">
        <v>203</v>
      </c>
      <c r="C138" s="91">
        <v>1.019377</v>
      </c>
      <c r="D138" s="91">
        <v>1.0563359999999999</v>
      </c>
      <c r="E138" s="91">
        <v>1.0417430000000001</v>
      </c>
      <c r="F138" s="91">
        <v>1.039585</v>
      </c>
      <c r="G138" s="91">
        <v>1.033301</v>
      </c>
      <c r="H138" s="91">
        <v>1.0272589999999999</v>
      </c>
      <c r="I138" s="91">
        <v>1.019242</v>
      </c>
      <c r="J138" s="91">
        <v>1.0165550000000001</v>
      </c>
      <c r="K138" s="91">
        <v>1.0171889999999999</v>
      </c>
      <c r="L138" s="91">
        <v>1.0169980000000001</v>
      </c>
      <c r="M138" s="91">
        <v>1.0188950000000001</v>
      </c>
      <c r="N138" s="91">
        <v>1.0183409999999999</v>
      </c>
      <c r="O138" s="91">
        <v>1.0166459999999999</v>
      </c>
      <c r="P138" s="91">
        <v>1.013655</v>
      </c>
      <c r="Q138" s="91">
        <v>1.013682</v>
      </c>
      <c r="R138" s="91">
        <v>1.0106379999999999</v>
      </c>
      <c r="S138" s="91">
        <v>1.0082629999999999</v>
      </c>
      <c r="T138" s="91">
        <v>1.0067299999999999</v>
      </c>
      <c r="U138" s="91">
        <v>1.0031509999999999</v>
      </c>
      <c r="V138" s="91">
        <v>0.99926499999999996</v>
      </c>
      <c r="W138" s="91">
        <v>0.99055199999999999</v>
      </c>
      <c r="X138" s="91">
        <v>0.98327100000000001</v>
      </c>
      <c r="Y138" s="91">
        <v>0.97630099999999997</v>
      </c>
      <c r="Z138" s="91">
        <v>0.97111400000000003</v>
      </c>
      <c r="AA138" s="91">
        <v>0.96682599999999996</v>
      </c>
      <c r="AB138" s="91">
        <v>0.96462199999999998</v>
      </c>
      <c r="AC138" s="91">
        <v>0.958484</v>
      </c>
      <c r="AD138" s="91">
        <v>0.95430899999999996</v>
      </c>
      <c r="AE138" s="91">
        <v>0.94780200000000003</v>
      </c>
      <c r="AF138" s="91">
        <v>0.94411100000000003</v>
      </c>
      <c r="AG138" s="91">
        <v>0.94098599999999999</v>
      </c>
      <c r="AH138" s="92">
        <v>-2.6640000000000001E-3</v>
      </c>
    </row>
    <row r="139" spans="1:34" ht="15" customHeight="1" x14ac:dyDescent="0.35">
      <c r="A139" s="10" t="s">
        <v>697</v>
      </c>
      <c r="B139" s="90" t="s">
        <v>580</v>
      </c>
      <c r="C139" s="91">
        <v>0.94205700000000003</v>
      </c>
      <c r="D139" s="91">
        <v>0.89082399999999995</v>
      </c>
      <c r="E139" s="91">
        <v>0.89442500000000003</v>
      </c>
      <c r="F139" s="91">
        <v>0.89988100000000004</v>
      </c>
      <c r="G139" s="91">
        <v>0.90823699999999996</v>
      </c>
      <c r="H139" s="91">
        <v>0.90398999999999996</v>
      </c>
      <c r="I139" s="91">
        <v>0.90603199999999995</v>
      </c>
      <c r="J139" s="91">
        <v>0.89677899999999999</v>
      </c>
      <c r="K139" s="91">
        <v>0.88939100000000004</v>
      </c>
      <c r="L139" s="91">
        <v>0.88450300000000004</v>
      </c>
      <c r="M139" s="91">
        <v>0.87674700000000005</v>
      </c>
      <c r="N139" s="91">
        <v>0.86820699999999995</v>
      </c>
      <c r="O139" s="91">
        <v>0.86136000000000001</v>
      </c>
      <c r="P139" s="91">
        <v>0.85563500000000003</v>
      </c>
      <c r="Q139" s="91">
        <v>0.85358299999999998</v>
      </c>
      <c r="R139" s="91">
        <v>0.84977100000000005</v>
      </c>
      <c r="S139" s="91">
        <v>0.84679099999999996</v>
      </c>
      <c r="T139" s="91">
        <v>0.846221</v>
      </c>
      <c r="U139" s="91">
        <v>0.84554200000000002</v>
      </c>
      <c r="V139" s="91">
        <v>0.84437899999999999</v>
      </c>
      <c r="W139" s="91">
        <v>0.84140499999999996</v>
      </c>
      <c r="X139" s="91">
        <v>0.83781600000000001</v>
      </c>
      <c r="Y139" s="91">
        <v>0.83572100000000005</v>
      </c>
      <c r="Z139" s="91">
        <v>0.83626800000000001</v>
      </c>
      <c r="AA139" s="91">
        <v>0.83545499999999995</v>
      </c>
      <c r="AB139" s="91">
        <v>0.83730800000000005</v>
      </c>
      <c r="AC139" s="91">
        <v>0.83609299999999998</v>
      </c>
      <c r="AD139" s="91">
        <v>0.83527499999999999</v>
      </c>
      <c r="AE139" s="91">
        <v>0.83617900000000001</v>
      </c>
      <c r="AF139" s="91">
        <v>0.83772999999999997</v>
      </c>
      <c r="AG139" s="91">
        <v>0.83982800000000002</v>
      </c>
      <c r="AH139" s="92">
        <v>-3.8219999999999999E-3</v>
      </c>
    </row>
    <row r="140" spans="1:34" ht="15" customHeight="1" x14ac:dyDescent="0.35">
      <c r="A140" s="10" t="s">
        <v>698</v>
      </c>
      <c r="B140" s="90" t="s">
        <v>699</v>
      </c>
      <c r="C140" s="91">
        <v>9.6209000000000003E-2</v>
      </c>
      <c r="D140" s="91">
        <v>9.7620999999999999E-2</v>
      </c>
      <c r="E140" s="91">
        <v>9.4641000000000003E-2</v>
      </c>
      <c r="F140" s="91">
        <v>9.1925000000000007E-2</v>
      </c>
      <c r="G140" s="91">
        <v>9.1031000000000001E-2</v>
      </c>
      <c r="H140" s="91">
        <v>8.8363999999999998E-2</v>
      </c>
      <c r="I140" s="91">
        <v>8.9079000000000005E-2</v>
      </c>
      <c r="J140" s="91">
        <v>8.8473999999999997E-2</v>
      </c>
      <c r="K140" s="91">
        <v>8.8752999999999999E-2</v>
      </c>
      <c r="L140" s="91">
        <v>8.8563000000000003E-2</v>
      </c>
      <c r="M140" s="91">
        <v>8.5656999999999997E-2</v>
      </c>
      <c r="N140" s="91">
        <v>8.4992999999999999E-2</v>
      </c>
      <c r="O140" s="91">
        <v>8.4845000000000004E-2</v>
      </c>
      <c r="P140" s="91">
        <v>8.4848000000000007E-2</v>
      </c>
      <c r="Q140" s="91">
        <v>8.4760000000000002E-2</v>
      </c>
      <c r="R140" s="91">
        <v>8.4324999999999997E-2</v>
      </c>
      <c r="S140" s="91">
        <v>8.4395999999999999E-2</v>
      </c>
      <c r="T140" s="91">
        <v>8.4558999999999995E-2</v>
      </c>
      <c r="U140" s="91">
        <v>8.4525000000000003E-2</v>
      </c>
      <c r="V140" s="91">
        <v>8.4766999999999995E-2</v>
      </c>
      <c r="W140" s="91">
        <v>8.3501000000000006E-2</v>
      </c>
      <c r="X140" s="91">
        <v>8.2862000000000005E-2</v>
      </c>
      <c r="Y140" s="91">
        <v>8.2350999999999994E-2</v>
      </c>
      <c r="Z140" s="91">
        <v>8.2253999999999994E-2</v>
      </c>
      <c r="AA140" s="91">
        <v>8.1934000000000007E-2</v>
      </c>
      <c r="AB140" s="91">
        <v>8.2059000000000007E-2</v>
      </c>
      <c r="AC140" s="91">
        <v>8.1322000000000005E-2</v>
      </c>
      <c r="AD140" s="91">
        <v>8.0697000000000005E-2</v>
      </c>
      <c r="AE140" s="91">
        <v>8.0235000000000001E-2</v>
      </c>
      <c r="AF140" s="91">
        <v>7.9960000000000003E-2</v>
      </c>
      <c r="AG140" s="91">
        <v>7.9935999999999993E-2</v>
      </c>
      <c r="AH140" s="92">
        <v>-6.1580000000000003E-3</v>
      </c>
    </row>
    <row r="141" spans="1:34" ht="14.5" customHeight="1" x14ac:dyDescent="0.35">
      <c r="A141" s="10" t="s">
        <v>700</v>
      </c>
      <c r="B141" s="90" t="s">
        <v>249</v>
      </c>
      <c r="C141" s="91">
        <v>0</v>
      </c>
      <c r="D141" s="91">
        <v>0</v>
      </c>
      <c r="E141" s="91">
        <v>0</v>
      </c>
      <c r="F141" s="91">
        <v>0</v>
      </c>
      <c r="G141" s="91">
        <v>0</v>
      </c>
      <c r="H141" s="91">
        <v>0</v>
      </c>
      <c r="I141" s="91">
        <v>0</v>
      </c>
      <c r="J141" s="91">
        <v>0</v>
      </c>
      <c r="K141" s="91">
        <v>0</v>
      </c>
      <c r="L141" s="91">
        <v>0</v>
      </c>
      <c r="M141" s="91">
        <v>0</v>
      </c>
      <c r="N141" s="91">
        <v>0</v>
      </c>
      <c r="O141" s="91">
        <v>0</v>
      </c>
      <c r="P141" s="91">
        <v>0</v>
      </c>
      <c r="Q141" s="91">
        <v>0</v>
      </c>
      <c r="R141" s="91">
        <v>0</v>
      </c>
      <c r="S141" s="91">
        <v>0</v>
      </c>
      <c r="T141" s="91">
        <v>0</v>
      </c>
      <c r="U141" s="91">
        <v>0</v>
      </c>
      <c r="V141" s="91">
        <v>0</v>
      </c>
      <c r="W141" s="91">
        <v>0</v>
      </c>
      <c r="X141" s="91">
        <v>0</v>
      </c>
      <c r="Y141" s="91">
        <v>0</v>
      </c>
      <c r="Z141" s="91">
        <v>0</v>
      </c>
      <c r="AA141" s="91">
        <v>0</v>
      </c>
      <c r="AB141" s="91">
        <v>0</v>
      </c>
      <c r="AC141" s="91">
        <v>0</v>
      </c>
      <c r="AD141" s="91">
        <v>0</v>
      </c>
      <c r="AE141" s="91">
        <v>0</v>
      </c>
      <c r="AF141" s="91">
        <v>0</v>
      </c>
      <c r="AG141" s="91">
        <v>0</v>
      </c>
      <c r="AH141" s="92" t="s">
        <v>250</v>
      </c>
    </row>
    <row r="142" spans="1:34" ht="14.5" customHeight="1" x14ac:dyDescent="0.35">
      <c r="A142" s="10" t="s">
        <v>701</v>
      </c>
      <c r="B142" s="90" t="s">
        <v>620</v>
      </c>
      <c r="C142" s="91">
        <v>0.22830300000000001</v>
      </c>
      <c r="D142" s="91">
        <v>0.21759899999999999</v>
      </c>
      <c r="E142" s="91">
        <v>0.22182399999999999</v>
      </c>
      <c r="F142" s="91">
        <v>0.23218900000000001</v>
      </c>
      <c r="G142" s="91">
        <v>0.23583399999999999</v>
      </c>
      <c r="H142" s="91">
        <v>0.239923</v>
      </c>
      <c r="I142" s="91">
        <v>0.243174</v>
      </c>
      <c r="J142" s="91">
        <v>0.245174</v>
      </c>
      <c r="K142" s="91">
        <v>0.248337</v>
      </c>
      <c r="L142" s="91">
        <v>0.25087100000000001</v>
      </c>
      <c r="M142" s="91">
        <v>0.25232300000000002</v>
      </c>
      <c r="N142" s="91">
        <v>0.253965</v>
      </c>
      <c r="O142" s="91">
        <v>0.25628499999999999</v>
      </c>
      <c r="P142" s="91">
        <v>0.25682899999999997</v>
      </c>
      <c r="Q142" s="91">
        <v>0.25737900000000002</v>
      </c>
      <c r="R142" s="91">
        <v>0.25706499999999999</v>
      </c>
      <c r="S142" s="91">
        <v>0.25682300000000002</v>
      </c>
      <c r="T142" s="91">
        <v>0.25627899999999998</v>
      </c>
      <c r="U142" s="91">
        <v>0.25454599999999999</v>
      </c>
      <c r="V142" s="91">
        <v>0.255332</v>
      </c>
      <c r="W142" s="91">
        <v>0.25454900000000003</v>
      </c>
      <c r="X142" s="91">
        <v>0.252334</v>
      </c>
      <c r="Y142" s="91">
        <v>0.25010900000000003</v>
      </c>
      <c r="Z142" s="91">
        <v>0.24902299999999999</v>
      </c>
      <c r="AA142" s="91">
        <v>0.248503</v>
      </c>
      <c r="AB142" s="91">
        <v>0.24642900000000001</v>
      </c>
      <c r="AC142" s="91">
        <v>0.243169</v>
      </c>
      <c r="AD142" s="91">
        <v>0.24266199999999999</v>
      </c>
      <c r="AE142" s="91">
        <v>0.23960100000000001</v>
      </c>
      <c r="AF142" s="91">
        <v>0.235793</v>
      </c>
      <c r="AG142" s="91">
        <v>0.23114299999999999</v>
      </c>
      <c r="AH142" s="92">
        <v>4.1199999999999999E-4</v>
      </c>
    </row>
    <row r="143" spans="1:34" ht="14.5" customHeight="1" x14ac:dyDescent="0.35">
      <c r="A143" s="10" t="s">
        <v>702</v>
      </c>
      <c r="B143" s="90" t="s">
        <v>622</v>
      </c>
      <c r="C143" s="91">
        <v>4.4073000000000001E-2</v>
      </c>
      <c r="D143" s="91">
        <v>5.8785999999999998E-2</v>
      </c>
      <c r="E143" s="91">
        <v>5.6141000000000003E-2</v>
      </c>
      <c r="F143" s="91">
        <v>5.5488999999999997E-2</v>
      </c>
      <c r="G143" s="91">
        <v>6.0394999999999997E-2</v>
      </c>
      <c r="H143" s="91">
        <v>6.8052000000000001E-2</v>
      </c>
      <c r="I143" s="91">
        <v>7.3817999999999995E-2</v>
      </c>
      <c r="J143" s="91">
        <v>7.6127E-2</v>
      </c>
      <c r="K143" s="91">
        <v>7.8685000000000005E-2</v>
      </c>
      <c r="L143" s="91">
        <v>8.4021999999999999E-2</v>
      </c>
      <c r="M143" s="91">
        <v>8.9403999999999997E-2</v>
      </c>
      <c r="N143" s="91">
        <v>9.1506000000000004E-2</v>
      </c>
      <c r="O143" s="91">
        <v>9.3600000000000003E-2</v>
      </c>
      <c r="P143" s="91">
        <v>9.5332E-2</v>
      </c>
      <c r="Q143" s="91">
        <v>9.6999000000000002E-2</v>
      </c>
      <c r="R143" s="91">
        <v>9.8372000000000001E-2</v>
      </c>
      <c r="S143" s="91">
        <v>9.9961999999999995E-2</v>
      </c>
      <c r="T143" s="91">
        <v>0.101295</v>
      </c>
      <c r="U143" s="91">
        <v>0.10270799999999999</v>
      </c>
      <c r="V143" s="91">
        <v>0.103965</v>
      </c>
      <c r="W143" s="91">
        <v>0.10535799999999999</v>
      </c>
      <c r="X143" s="91">
        <v>0.10488</v>
      </c>
      <c r="Y143" s="91">
        <v>0.103241</v>
      </c>
      <c r="Z143" s="91">
        <v>0.10151300000000001</v>
      </c>
      <c r="AA143" s="91">
        <v>0.100173</v>
      </c>
      <c r="AB143" s="91">
        <v>9.8485000000000003E-2</v>
      </c>
      <c r="AC143" s="91">
        <v>9.7085000000000005E-2</v>
      </c>
      <c r="AD143" s="91">
        <v>9.5868999999999996E-2</v>
      </c>
      <c r="AE143" s="91">
        <v>9.4691999999999998E-2</v>
      </c>
      <c r="AF143" s="91">
        <v>9.3139E-2</v>
      </c>
      <c r="AG143" s="91">
        <v>9.1718999999999995E-2</v>
      </c>
      <c r="AH143" s="92">
        <v>2.4729999999999999E-2</v>
      </c>
    </row>
    <row r="144" spans="1:34" ht="14.5" customHeight="1" x14ac:dyDescent="0.35">
      <c r="A144" s="10" t="s">
        <v>703</v>
      </c>
      <c r="B144" s="90" t="s">
        <v>256</v>
      </c>
      <c r="C144" s="91">
        <v>1.3106420000000001</v>
      </c>
      <c r="D144" s="91">
        <v>1.2648299999999999</v>
      </c>
      <c r="E144" s="91">
        <v>1.267031</v>
      </c>
      <c r="F144" s="91">
        <v>1.279485</v>
      </c>
      <c r="G144" s="91">
        <v>1.2954969999999999</v>
      </c>
      <c r="H144" s="91">
        <v>1.30033</v>
      </c>
      <c r="I144" s="91">
        <v>1.312103</v>
      </c>
      <c r="J144" s="91">
        <v>1.306554</v>
      </c>
      <c r="K144" s="91">
        <v>1.305167</v>
      </c>
      <c r="L144" s="91">
        <v>1.3079590000000001</v>
      </c>
      <c r="M144" s="91">
        <v>1.3041320000000001</v>
      </c>
      <c r="N144" s="91">
        <v>1.298672</v>
      </c>
      <c r="O144" s="91">
        <v>1.29609</v>
      </c>
      <c r="P144" s="91">
        <v>1.2926439999999999</v>
      </c>
      <c r="Q144" s="91">
        <v>1.292721</v>
      </c>
      <c r="R144" s="91">
        <v>1.289533</v>
      </c>
      <c r="S144" s="91">
        <v>1.2879719999999999</v>
      </c>
      <c r="T144" s="91">
        <v>1.2883549999999999</v>
      </c>
      <c r="U144" s="91">
        <v>1.2873209999999999</v>
      </c>
      <c r="V144" s="91">
        <v>1.288443</v>
      </c>
      <c r="W144" s="91">
        <v>1.2848120000000001</v>
      </c>
      <c r="X144" s="91">
        <v>1.277892</v>
      </c>
      <c r="Y144" s="91">
        <v>1.2714220000000001</v>
      </c>
      <c r="Z144" s="91">
        <v>1.2690570000000001</v>
      </c>
      <c r="AA144" s="91">
        <v>1.266065</v>
      </c>
      <c r="AB144" s="91">
        <v>1.264281</v>
      </c>
      <c r="AC144" s="91">
        <v>1.2576689999999999</v>
      </c>
      <c r="AD144" s="91">
        <v>1.2545029999999999</v>
      </c>
      <c r="AE144" s="91">
        <v>1.250707</v>
      </c>
      <c r="AF144" s="91">
        <v>1.246621</v>
      </c>
      <c r="AG144" s="91">
        <v>1.2426250000000001</v>
      </c>
      <c r="AH144" s="92">
        <v>-1.7750000000000001E-3</v>
      </c>
    </row>
    <row r="145" spans="1:34" ht="14.5" customHeight="1" x14ac:dyDescent="0.35">
      <c r="A145" s="10" t="s">
        <v>704</v>
      </c>
      <c r="B145" s="90" t="s">
        <v>625</v>
      </c>
      <c r="C145" s="91">
        <v>5.4863000000000002E-2</v>
      </c>
      <c r="D145" s="91">
        <v>4.4329E-2</v>
      </c>
      <c r="E145" s="91">
        <v>4.4790999999999997E-2</v>
      </c>
      <c r="F145" s="91">
        <v>5.4774999999999997E-2</v>
      </c>
      <c r="G145" s="91">
        <v>5.4135000000000003E-2</v>
      </c>
      <c r="H145" s="91">
        <v>5.0058999999999999E-2</v>
      </c>
      <c r="I145" s="91">
        <v>4.7911000000000002E-2</v>
      </c>
      <c r="J145" s="91">
        <v>4.5988000000000001E-2</v>
      </c>
      <c r="K145" s="91">
        <v>4.3922999999999997E-2</v>
      </c>
      <c r="L145" s="91">
        <v>4.1047E-2</v>
      </c>
      <c r="M145" s="91">
        <v>4.0237000000000002E-2</v>
      </c>
      <c r="N145" s="91">
        <v>3.9671999999999999E-2</v>
      </c>
      <c r="O145" s="91">
        <v>3.9033999999999999E-2</v>
      </c>
      <c r="P145" s="91">
        <v>3.7691000000000002E-2</v>
      </c>
      <c r="Q145" s="91">
        <v>3.7477000000000003E-2</v>
      </c>
      <c r="R145" s="91">
        <v>3.7643999999999997E-2</v>
      </c>
      <c r="S145" s="91">
        <v>3.7238E-2</v>
      </c>
      <c r="T145" s="91">
        <v>3.7014999999999999E-2</v>
      </c>
      <c r="U145" s="91">
        <v>3.7227999999999997E-2</v>
      </c>
      <c r="V145" s="91">
        <v>3.7323000000000002E-2</v>
      </c>
      <c r="W145" s="91">
        <v>3.6589999999999998E-2</v>
      </c>
      <c r="X145" s="91">
        <v>3.6216999999999999E-2</v>
      </c>
      <c r="Y145" s="91">
        <v>3.6323000000000001E-2</v>
      </c>
      <c r="Z145" s="91">
        <v>3.6871000000000001E-2</v>
      </c>
      <c r="AA145" s="91">
        <v>3.6424999999999999E-2</v>
      </c>
      <c r="AB145" s="91">
        <v>3.6365000000000001E-2</v>
      </c>
      <c r="AC145" s="91">
        <v>3.5931999999999999E-2</v>
      </c>
      <c r="AD145" s="91">
        <v>3.5347000000000003E-2</v>
      </c>
      <c r="AE145" s="91">
        <v>3.5256000000000003E-2</v>
      </c>
      <c r="AF145" s="91">
        <v>3.5062999999999997E-2</v>
      </c>
      <c r="AG145" s="91">
        <v>3.5410999999999998E-2</v>
      </c>
      <c r="AH145" s="92">
        <v>-1.4487999999999999E-2</v>
      </c>
    </row>
    <row r="146" spans="1:34" ht="14.5" customHeight="1" x14ac:dyDescent="0.35">
      <c r="A146" s="10" t="s">
        <v>705</v>
      </c>
      <c r="B146" s="90" t="s">
        <v>260</v>
      </c>
      <c r="C146" s="91">
        <v>5.9388000000000003E-2</v>
      </c>
      <c r="D146" s="91">
        <v>5.6512E-2</v>
      </c>
      <c r="E146" s="91">
        <v>5.3147E-2</v>
      </c>
      <c r="F146" s="91">
        <v>5.2351000000000002E-2</v>
      </c>
      <c r="G146" s="91">
        <v>5.1473999999999999E-2</v>
      </c>
      <c r="H146" s="91">
        <v>5.0042000000000003E-2</v>
      </c>
      <c r="I146" s="91">
        <v>4.8825E-2</v>
      </c>
      <c r="J146" s="91">
        <v>4.7812E-2</v>
      </c>
      <c r="K146" s="91">
        <v>4.6928999999999998E-2</v>
      </c>
      <c r="L146" s="91">
        <v>4.5888999999999999E-2</v>
      </c>
      <c r="M146" s="91">
        <v>4.4997000000000002E-2</v>
      </c>
      <c r="N146" s="91">
        <v>4.4125999999999999E-2</v>
      </c>
      <c r="O146" s="91">
        <v>4.3241000000000002E-2</v>
      </c>
      <c r="P146" s="91">
        <v>4.2221000000000002E-2</v>
      </c>
      <c r="Q146" s="91">
        <v>4.1167000000000002E-2</v>
      </c>
      <c r="R146" s="91">
        <v>4.0619000000000002E-2</v>
      </c>
      <c r="S146" s="91">
        <v>4.0078999999999997E-2</v>
      </c>
      <c r="T146" s="91">
        <v>3.9614000000000003E-2</v>
      </c>
      <c r="U146" s="91">
        <v>3.9163000000000003E-2</v>
      </c>
      <c r="V146" s="91">
        <v>3.8696000000000001E-2</v>
      </c>
      <c r="W146" s="91">
        <v>3.8205000000000003E-2</v>
      </c>
      <c r="X146" s="91">
        <v>3.7999999999999999E-2</v>
      </c>
      <c r="Y146" s="91">
        <v>3.8177000000000003E-2</v>
      </c>
      <c r="Z146" s="91">
        <v>3.8381999999999999E-2</v>
      </c>
      <c r="AA146" s="91">
        <v>3.8989999999999997E-2</v>
      </c>
      <c r="AB146" s="91">
        <v>3.8579000000000002E-2</v>
      </c>
      <c r="AC146" s="91">
        <v>3.8143999999999997E-2</v>
      </c>
      <c r="AD146" s="91">
        <v>3.7766000000000001E-2</v>
      </c>
      <c r="AE146" s="91">
        <v>3.7383E-2</v>
      </c>
      <c r="AF146" s="91">
        <v>3.6989000000000001E-2</v>
      </c>
      <c r="AG146" s="91">
        <v>3.6639999999999999E-2</v>
      </c>
      <c r="AH146" s="92">
        <v>-1.5970000000000002E-2</v>
      </c>
    </row>
    <row r="147" spans="1:34" ht="14.5" customHeight="1" x14ac:dyDescent="0.35">
      <c r="A147" s="10" t="s">
        <v>706</v>
      </c>
      <c r="B147" s="90" t="s">
        <v>262</v>
      </c>
      <c r="C147" s="91">
        <v>0</v>
      </c>
      <c r="D147" s="91">
        <v>0</v>
      </c>
      <c r="E147" s="91">
        <v>0</v>
      </c>
      <c r="F147" s="91">
        <v>0</v>
      </c>
      <c r="G147" s="91">
        <v>0</v>
      </c>
      <c r="H147" s="91">
        <v>0</v>
      </c>
      <c r="I147" s="91">
        <v>0</v>
      </c>
      <c r="J147" s="91">
        <v>0</v>
      </c>
      <c r="K147" s="91">
        <v>0</v>
      </c>
      <c r="L147" s="91">
        <v>0</v>
      </c>
      <c r="M147" s="91">
        <v>0</v>
      </c>
      <c r="N147" s="91">
        <v>0</v>
      </c>
      <c r="O147" s="91">
        <v>0</v>
      </c>
      <c r="P147" s="91">
        <v>0</v>
      </c>
      <c r="Q147" s="91">
        <v>0</v>
      </c>
      <c r="R147" s="91">
        <v>0</v>
      </c>
      <c r="S147" s="91">
        <v>0</v>
      </c>
      <c r="T147" s="91">
        <v>0</v>
      </c>
      <c r="U147" s="91">
        <v>0</v>
      </c>
      <c r="V147" s="91">
        <v>0</v>
      </c>
      <c r="W147" s="91">
        <v>0</v>
      </c>
      <c r="X147" s="91">
        <v>0</v>
      </c>
      <c r="Y147" s="91">
        <v>0</v>
      </c>
      <c r="Z147" s="91">
        <v>0</v>
      </c>
      <c r="AA147" s="91">
        <v>0</v>
      </c>
      <c r="AB147" s="91">
        <v>0</v>
      </c>
      <c r="AC147" s="91">
        <v>0</v>
      </c>
      <c r="AD147" s="91">
        <v>0</v>
      </c>
      <c r="AE147" s="91">
        <v>0</v>
      </c>
      <c r="AF147" s="91">
        <v>0</v>
      </c>
      <c r="AG147" s="91">
        <v>0</v>
      </c>
      <c r="AH147" s="92" t="s">
        <v>250</v>
      </c>
    </row>
    <row r="148" spans="1:34" ht="14.5" customHeight="1" x14ac:dyDescent="0.35">
      <c r="A148" s="10" t="s">
        <v>707</v>
      </c>
      <c r="B148" s="90" t="s">
        <v>266</v>
      </c>
      <c r="C148" s="91">
        <v>0.11425200000000001</v>
      </c>
      <c r="D148" s="91">
        <v>0.100841</v>
      </c>
      <c r="E148" s="91">
        <v>9.7937999999999997E-2</v>
      </c>
      <c r="F148" s="91">
        <v>0.107126</v>
      </c>
      <c r="G148" s="91">
        <v>0.10560899999999999</v>
      </c>
      <c r="H148" s="91">
        <v>0.10009999999999999</v>
      </c>
      <c r="I148" s="91">
        <v>9.6736000000000003E-2</v>
      </c>
      <c r="J148" s="91">
        <v>9.3799999999999994E-2</v>
      </c>
      <c r="K148" s="91">
        <v>9.0853000000000003E-2</v>
      </c>
      <c r="L148" s="91">
        <v>8.6937E-2</v>
      </c>
      <c r="M148" s="91">
        <v>8.5234000000000004E-2</v>
      </c>
      <c r="N148" s="91">
        <v>8.3798999999999998E-2</v>
      </c>
      <c r="O148" s="91">
        <v>8.2275000000000001E-2</v>
      </c>
      <c r="P148" s="91">
        <v>7.9911999999999997E-2</v>
      </c>
      <c r="Q148" s="91">
        <v>7.8644000000000006E-2</v>
      </c>
      <c r="R148" s="91">
        <v>7.8261999999999998E-2</v>
      </c>
      <c r="S148" s="91">
        <v>7.7317999999999998E-2</v>
      </c>
      <c r="T148" s="91">
        <v>7.6629000000000003E-2</v>
      </c>
      <c r="U148" s="91">
        <v>7.6391000000000001E-2</v>
      </c>
      <c r="V148" s="91">
        <v>7.6019000000000003E-2</v>
      </c>
      <c r="W148" s="91">
        <v>7.4795E-2</v>
      </c>
      <c r="X148" s="91">
        <v>7.4216000000000004E-2</v>
      </c>
      <c r="Y148" s="91">
        <v>7.4499999999999997E-2</v>
      </c>
      <c r="Z148" s="91">
        <v>7.5253E-2</v>
      </c>
      <c r="AA148" s="91">
        <v>7.5414999999999996E-2</v>
      </c>
      <c r="AB148" s="91">
        <v>7.4943999999999997E-2</v>
      </c>
      <c r="AC148" s="91">
        <v>7.4076000000000003E-2</v>
      </c>
      <c r="AD148" s="91">
        <v>7.3112999999999997E-2</v>
      </c>
      <c r="AE148" s="91">
        <v>7.2638999999999995E-2</v>
      </c>
      <c r="AF148" s="91">
        <v>7.2053000000000006E-2</v>
      </c>
      <c r="AG148" s="91">
        <v>7.2050000000000003E-2</v>
      </c>
      <c r="AH148" s="92">
        <v>-1.5251000000000001E-2</v>
      </c>
    </row>
    <row r="149" spans="1:34" ht="14.5" customHeight="1" x14ac:dyDescent="0.35">
      <c r="A149" s="10" t="s">
        <v>708</v>
      </c>
      <c r="B149" s="90" t="s">
        <v>268</v>
      </c>
      <c r="C149" s="91">
        <v>0.11075</v>
      </c>
      <c r="D149" s="91">
        <v>0.10512000000000001</v>
      </c>
      <c r="E149" s="91">
        <v>0.100567</v>
      </c>
      <c r="F149" s="91">
        <v>9.8930000000000004E-2</v>
      </c>
      <c r="G149" s="91">
        <v>9.7252000000000005E-2</v>
      </c>
      <c r="H149" s="91">
        <v>9.5408000000000007E-2</v>
      </c>
      <c r="I149" s="91">
        <v>9.4256000000000006E-2</v>
      </c>
      <c r="J149" s="91">
        <v>9.3494999999999995E-2</v>
      </c>
      <c r="K149" s="91">
        <v>9.2867000000000005E-2</v>
      </c>
      <c r="L149" s="91">
        <v>9.2262999999999998E-2</v>
      </c>
      <c r="M149" s="91">
        <v>9.2335E-2</v>
      </c>
      <c r="N149" s="91">
        <v>9.1634999999999994E-2</v>
      </c>
      <c r="O149" s="91">
        <v>9.0909000000000004E-2</v>
      </c>
      <c r="P149" s="91">
        <v>9.0345999999999996E-2</v>
      </c>
      <c r="Q149" s="91">
        <v>8.9567999999999995E-2</v>
      </c>
      <c r="R149" s="91">
        <v>8.8563000000000003E-2</v>
      </c>
      <c r="S149" s="91">
        <v>8.7997000000000006E-2</v>
      </c>
      <c r="T149" s="91">
        <v>8.7385000000000004E-2</v>
      </c>
      <c r="U149" s="91">
        <v>8.6777999999999994E-2</v>
      </c>
      <c r="V149" s="91">
        <v>8.6165000000000005E-2</v>
      </c>
      <c r="W149" s="91">
        <v>8.5674E-2</v>
      </c>
      <c r="X149" s="91">
        <v>8.5034999999999999E-2</v>
      </c>
      <c r="Y149" s="91">
        <v>8.4515000000000007E-2</v>
      </c>
      <c r="Z149" s="91">
        <v>8.3921999999999997E-2</v>
      </c>
      <c r="AA149" s="91">
        <v>8.4140999999999994E-2</v>
      </c>
      <c r="AB149" s="91">
        <v>8.3597000000000005E-2</v>
      </c>
      <c r="AC149" s="91">
        <v>8.3167000000000005E-2</v>
      </c>
      <c r="AD149" s="91">
        <v>8.2892999999999994E-2</v>
      </c>
      <c r="AE149" s="91">
        <v>8.2544000000000006E-2</v>
      </c>
      <c r="AF149" s="91">
        <v>8.2128999999999994E-2</v>
      </c>
      <c r="AG149" s="91">
        <v>8.1698999999999994E-2</v>
      </c>
      <c r="AH149" s="92">
        <v>-1.009E-2</v>
      </c>
    </row>
    <row r="150" spans="1:34" ht="15" customHeight="1" x14ac:dyDescent="0.35">
      <c r="A150" s="10" t="s">
        <v>709</v>
      </c>
      <c r="B150" s="90" t="s">
        <v>629</v>
      </c>
      <c r="C150" s="91">
        <v>0.18734600000000001</v>
      </c>
      <c r="D150" s="91">
        <v>0.186332</v>
      </c>
      <c r="E150" s="91">
        <v>0.17994599999999999</v>
      </c>
      <c r="F150" s="91">
        <v>0.17750199999999999</v>
      </c>
      <c r="G150" s="91">
        <v>0.17593700000000001</v>
      </c>
      <c r="H150" s="91">
        <v>0.17344100000000001</v>
      </c>
      <c r="I150" s="91">
        <v>0.17172000000000001</v>
      </c>
      <c r="J150" s="91">
        <v>0.170317</v>
      </c>
      <c r="K150" s="91">
        <v>0.16913400000000001</v>
      </c>
      <c r="L150" s="91">
        <v>0.167741</v>
      </c>
      <c r="M150" s="91">
        <v>0.166604</v>
      </c>
      <c r="N150" s="91">
        <v>0.16555</v>
      </c>
      <c r="O150" s="91">
        <v>0.164523</v>
      </c>
      <c r="P150" s="91">
        <v>0.16270799999999999</v>
      </c>
      <c r="Q150" s="91">
        <v>0.160609</v>
      </c>
      <c r="R150" s="91">
        <v>0.159334</v>
      </c>
      <c r="S150" s="91">
        <v>0.15820300000000001</v>
      </c>
      <c r="T150" s="91">
        <v>0.157384</v>
      </c>
      <c r="U150" s="91">
        <v>0.15685299999999999</v>
      </c>
      <c r="V150" s="91">
        <v>0.156221</v>
      </c>
      <c r="W150" s="91">
        <v>0.155552</v>
      </c>
      <c r="X150" s="91">
        <v>0.155024</v>
      </c>
      <c r="Y150" s="91">
        <v>0.15436</v>
      </c>
      <c r="Z150" s="91">
        <v>0.15382899999999999</v>
      </c>
      <c r="AA150" s="91">
        <v>0.153387</v>
      </c>
      <c r="AB150" s="91">
        <v>0.15340400000000001</v>
      </c>
      <c r="AC150" s="91">
        <v>0.153337</v>
      </c>
      <c r="AD150" s="91">
        <v>0.15349499999999999</v>
      </c>
      <c r="AE150" s="91">
        <v>0.15336</v>
      </c>
      <c r="AF150" s="91">
        <v>0.153114</v>
      </c>
      <c r="AG150" s="91">
        <v>0.152976</v>
      </c>
      <c r="AH150" s="92">
        <v>-6.7330000000000003E-3</v>
      </c>
    </row>
    <row r="151" spans="1:34" ht="15" customHeight="1" x14ac:dyDescent="0.35">
      <c r="A151" s="10" t="s">
        <v>710</v>
      </c>
      <c r="B151" s="90" t="s">
        <v>209</v>
      </c>
      <c r="C151" s="91">
        <v>0.375496</v>
      </c>
      <c r="D151" s="91">
        <v>0.36784800000000001</v>
      </c>
      <c r="E151" s="91">
        <v>0.36066799999999999</v>
      </c>
      <c r="F151" s="91">
        <v>0.36230699999999999</v>
      </c>
      <c r="G151" s="91">
        <v>0.36469200000000002</v>
      </c>
      <c r="H151" s="91">
        <v>0.36454199999999998</v>
      </c>
      <c r="I151" s="91">
        <v>0.36406300000000003</v>
      </c>
      <c r="J151" s="91">
        <v>0.36360700000000001</v>
      </c>
      <c r="K151" s="91">
        <v>0.36337799999999998</v>
      </c>
      <c r="L151" s="91">
        <v>0.36210300000000001</v>
      </c>
      <c r="M151" s="91">
        <v>0.361427</v>
      </c>
      <c r="N151" s="91">
        <v>0.35992600000000002</v>
      </c>
      <c r="O151" s="91">
        <v>0.35861300000000002</v>
      </c>
      <c r="P151" s="91">
        <v>0.355881</v>
      </c>
      <c r="Q151" s="91">
        <v>0.353684</v>
      </c>
      <c r="R151" s="91">
        <v>0.351387</v>
      </c>
      <c r="S151" s="91">
        <v>0.34924699999999997</v>
      </c>
      <c r="T151" s="91">
        <v>0.34741899999999998</v>
      </c>
      <c r="U151" s="91">
        <v>0.34548400000000001</v>
      </c>
      <c r="V151" s="91">
        <v>0.34351399999999999</v>
      </c>
      <c r="W151" s="91">
        <v>0.34091399999999999</v>
      </c>
      <c r="X151" s="91">
        <v>0.33850200000000003</v>
      </c>
      <c r="Y151" s="91">
        <v>0.33647899999999997</v>
      </c>
      <c r="Z151" s="91">
        <v>0.33488499999999999</v>
      </c>
      <c r="AA151" s="91">
        <v>0.33274700000000001</v>
      </c>
      <c r="AB151" s="91">
        <v>0.33090599999999998</v>
      </c>
      <c r="AC151" s="91">
        <v>0.32838200000000001</v>
      </c>
      <c r="AD151" s="91">
        <v>0.32582899999999998</v>
      </c>
      <c r="AE151" s="91">
        <v>0.32326500000000002</v>
      </c>
      <c r="AF151" s="91">
        <v>0.32077600000000001</v>
      </c>
      <c r="AG151" s="91">
        <v>0.31843700000000003</v>
      </c>
      <c r="AH151" s="92">
        <v>-5.4790000000000004E-3</v>
      </c>
    </row>
    <row r="152" spans="1:34" ht="15" customHeight="1" x14ac:dyDescent="0.3">
      <c r="A152" s="10" t="s">
        <v>711</v>
      </c>
      <c r="B152" s="15" t="s">
        <v>211</v>
      </c>
      <c r="C152" s="16">
        <v>3.1178620000000001</v>
      </c>
      <c r="D152" s="16">
        <v>3.0813069999999998</v>
      </c>
      <c r="E152" s="16">
        <v>3.0478930000000002</v>
      </c>
      <c r="F152" s="16">
        <v>3.0649350000000002</v>
      </c>
      <c r="G152" s="16">
        <v>3.072289</v>
      </c>
      <c r="H152" s="16">
        <v>3.0610789999999999</v>
      </c>
      <c r="I152" s="16">
        <v>3.058119</v>
      </c>
      <c r="J152" s="16">
        <v>3.0443280000000001</v>
      </c>
      <c r="K152" s="16">
        <v>3.0385879999999998</v>
      </c>
      <c r="L152" s="16">
        <v>3.0340009999999999</v>
      </c>
      <c r="M152" s="16">
        <v>3.0286270000000002</v>
      </c>
      <c r="N152" s="16">
        <v>3.017922</v>
      </c>
      <c r="O152" s="16">
        <v>3.009055</v>
      </c>
      <c r="P152" s="16">
        <v>2.9951460000000001</v>
      </c>
      <c r="Q152" s="16">
        <v>2.9889070000000002</v>
      </c>
      <c r="R152" s="16">
        <v>2.9777170000000002</v>
      </c>
      <c r="S152" s="16">
        <v>2.969001</v>
      </c>
      <c r="T152" s="16">
        <v>2.9639009999999999</v>
      </c>
      <c r="U152" s="16">
        <v>2.955978</v>
      </c>
      <c r="V152" s="16">
        <v>2.9496280000000001</v>
      </c>
      <c r="W152" s="16">
        <v>2.9323000000000001</v>
      </c>
      <c r="X152" s="16">
        <v>2.9139400000000002</v>
      </c>
      <c r="Y152" s="16">
        <v>2.8975770000000001</v>
      </c>
      <c r="Z152" s="16">
        <v>2.888061</v>
      </c>
      <c r="AA152" s="16">
        <v>2.8785820000000002</v>
      </c>
      <c r="AB152" s="16">
        <v>2.871756</v>
      </c>
      <c r="AC152" s="16">
        <v>2.8551150000000001</v>
      </c>
      <c r="AD152" s="16">
        <v>2.8441420000000002</v>
      </c>
      <c r="AE152" s="16">
        <v>2.8303159999999998</v>
      </c>
      <c r="AF152" s="16">
        <v>2.8188040000000001</v>
      </c>
      <c r="AG152" s="16">
        <v>2.8087719999999998</v>
      </c>
      <c r="AH152" s="17">
        <v>-3.4740000000000001E-3</v>
      </c>
    </row>
    <row r="153" spans="1:34" ht="15" customHeight="1" x14ac:dyDescent="0.35">
      <c r="A153" s="10" t="s">
        <v>712</v>
      </c>
      <c r="B153" s="90" t="s">
        <v>213</v>
      </c>
      <c r="C153" s="91">
        <v>0.70034099999999999</v>
      </c>
      <c r="D153" s="91">
        <v>0.68546300000000004</v>
      </c>
      <c r="E153" s="91">
        <v>0.67163200000000001</v>
      </c>
      <c r="F153" s="91">
        <v>0.65557100000000001</v>
      </c>
      <c r="G153" s="91">
        <v>0.64144000000000001</v>
      </c>
      <c r="H153" s="91">
        <v>0.61907599999999996</v>
      </c>
      <c r="I153" s="91">
        <v>0.59478900000000001</v>
      </c>
      <c r="J153" s="91">
        <v>0.57715099999999997</v>
      </c>
      <c r="K153" s="91">
        <v>0.56751399999999996</v>
      </c>
      <c r="L153" s="91">
        <v>0.55827199999999999</v>
      </c>
      <c r="M153" s="91">
        <v>0.55514799999999997</v>
      </c>
      <c r="N153" s="91">
        <v>0.54934799999999995</v>
      </c>
      <c r="O153" s="91">
        <v>0.54274299999999998</v>
      </c>
      <c r="P153" s="91">
        <v>0.53559299999999999</v>
      </c>
      <c r="Q153" s="91">
        <v>0.52849199999999996</v>
      </c>
      <c r="R153" s="91">
        <v>0.52233799999999997</v>
      </c>
      <c r="S153" s="91">
        <v>0.51640600000000003</v>
      </c>
      <c r="T153" s="91">
        <v>0.51021099999999997</v>
      </c>
      <c r="U153" s="91">
        <v>0.50427200000000005</v>
      </c>
      <c r="V153" s="91">
        <v>0.49929499999999999</v>
      </c>
      <c r="W153" s="91">
        <v>0.49387599999999998</v>
      </c>
      <c r="X153" s="91">
        <v>0.48873299999999997</v>
      </c>
      <c r="Y153" s="91">
        <v>0.48421500000000001</v>
      </c>
      <c r="Z153" s="91">
        <v>0.47908200000000001</v>
      </c>
      <c r="AA153" s="91">
        <v>0.47136499999999998</v>
      </c>
      <c r="AB153" s="91">
        <v>0.46659800000000001</v>
      </c>
      <c r="AC153" s="91">
        <v>0.46104400000000001</v>
      </c>
      <c r="AD153" s="91">
        <v>0.45537499999999997</v>
      </c>
      <c r="AE153" s="91">
        <v>0.44933499999999998</v>
      </c>
      <c r="AF153" s="91">
        <v>0.44454900000000003</v>
      </c>
      <c r="AG153" s="91">
        <v>0.43992900000000001</v>
      </c>
      <c r="AH153" s="92">
        <v>-1.5379E-2</v>
      </c>
    </row>
    <row r="154" spans="1:34" ht="15" customHeight="1" x14ac:dyDescent="0.3">
      <c r="A154" s="10" t="s">
        <v>713</v>
      </c>
      <c r="B154" s="15" t="s">
        <v>215</v>
      </c>
      <c r="C154" s="16">
        <v>3.818203</v>
      </c>
      <c r="D154" s="16">
        <v>3.7667700000000002</v>
      </c>
      <c r="E154" s="16">
        <v>3.719525</v>
      </c>
      <c r="F154" s="16">
        <v>3.7205059999999999</v>
      </c>
      <c r="G154" s="16">
        <v>3.7137289999999998</v>
      </c>
      <c r="H154" s="16">
        <v>3.6801550000000001</v>
      </c>
      <c r="I154" s="16">
        <v>3.652908</v>
      </c>
      <c r="J154" s="16">
        <v>3.6214789999999999</v>
      </c>
      <c r="K154" s="16">
        <v>3.6061019999999999</v>
      </c>
      <c r="L154" s="16">
        <v>3.592273</v>
      </c>
      <c r="M154" s="16">
        <v>3.5837750000000002</v>
      </c>
      <c r="N154" s="16">
        <v>3.5672700000000002</v>
      </c>
      <c r="O154" s="16">
        <v>3.5517979999999998</v>
      </c>
      <c r="P154" s="16">
        <v>3.5307390000000001</v>
      </c>
      <c r="Q154" s="16">
        <v>3.5173999999999999</v>
      </c>
      <c r="R154" s="16">
        <v>3.5000559999999998</v>
      </c>
      <c r="S154" s="16">
        <v>3.4854069999999999</v>
      </c>
      <c r="T154" s="16">
        <v>3.4741119999999999</v>
      </c>
      <c r="U154" s="16">
        <v>3.460251</v>
      </c>
      <c r="V154" s="16">
        <v>3.4489230000000002</v>
      </c>
      <c r="W154" s="16">
        <v>3.4261759999999999</v>
      </c>
      <c r="X154" s="16">
        <v>3.4026730000000001</v>
      </c>
      <c r="Y154" s="16">
        <v>3.3817919999999999</v>
      </c>
      <c r="Z154" s="16">
        <v>3.367143</v>
      </c>
      <c r="AA154" s="16">
        <v>3.3499460000000001</v>
      </c>
      <c r="AB154" s="16">
        <v>3.3383539999999998</v>
      </c>
      <c r="AC154" s="16">
        <v>3.31616</v>
      </c>
      <c r="AD154" s="16">
        <v>3.2995169999999998</v>
      </c>
      <c r="AE154" s="16">
        <v>3.2796509999999999</v>
      </c>
      <c r="AF154" s="16">
        <v>3.2633529999999999</v>
      </c>
      <c r="AG154" s="16">
        <v>3.2487020000000002</v>
      </c>
      <c r="AH154" s="17">
        <v>-5.3699999999999998E-3</v>
      </c>
    </row>
    <row r="156" spans="1:34" ht="15" customHeight="1" x14ac:dyDescent="0.3">
      <c r="B156" s="15" t="s">
        <v>714</v>
      </c>
    </row>
    <row r="157" spans="1:34" ht="15" customHeight="1" x14ac:dyDescent="0.35">
      <c r="A157" s="10" t="s">
        <v>715</v>
      </c>
      <c r="B157" s="90" t="s">
        <v>716</v>
      </c>
      <c r="C157" s="18">
        <v>27.10671</v>
      </c>
      <c r="D157" s="18">
        <v>27.726513000000001</v>
      </c>
      <c r="E157" s="18">
        <v>28.207318999999998</v>
      </c>
      <c r="F157" s="18">
        <v>28.497681</v>
      </c>
      <c r="G157" s="18">
        <v>28.888750000000002</v>
      </c>
      <c r="H157" s="18">
        <v>29.282152</v>
      </c>
      <c r="I157" s="18">
        <v>29.685138999999999</v>
      </c>
      <c r="J157" s="18">
        <v>30.073281999999999</v>
      </c>
      <c r="K157" s="18">
        <v>30.461351000000001</v>
      </c>
      <c r="L157" s="18">
        <v>30.838588999999999</v>
      </c>
      <c r="M157" s="18">
        <v>31.216805000000001</v>
      </c>
      <c r="N157" s="18">
        <v>31.599598</v>
      </c>
      <c r="O157" s="18">
        <v>31.984991000000001</v>
      </c>
      <c r="P157" s="18">
        <v>32.354087999999997</v>
      </c>
      <c r="Q157" s="18">
        <v>32.749186999999999</v>
      </c>
      <c r="R157" s="18">
        <v>33.174484</v>
      </c>
      <c r="S157" s="18">
        <v>33.607444999999998</v>
      </c>
      <c r="T157" s="18">
        <v>34.068966000000003</v>
      </c>
      <c r="U157" s="18">
        <v>34.562007999999999</v>
      </c>
      <c r="V157" s="18">
        <v>35.075164999999998</v>
      </c>
      <c r="W157" s="18">
        <v>35.585911000000003</v>
      </c>
      <c r="X157" s="18">
        <v>36.147263000000002</v>
      </c>
      <c r="Y157" s="18">
        <v>36.776901000000002</v>
      </c>
      <c r="Z157" s="18">
        <v>37.501964999999998</v>
      </c>
      <c r="AA157" s="18">
        <v>38.279919</v>
      </c>
      <c r="AB157" s="18">
        <v>39.159367000000003</v>
      </c>
      <c r="AC157" s="18">
        <v>40.113644000000001</v>
      </c>
      <c r="AD157" s="18">
        <v>41.158169000000001</v>
      </c>
      <c r="AE157" s="18">
        <v>42.283057999999997</v>
      </c>
      <c r="AF157" s="18">
        <v>43.542037999999998</v>
      </c>
      <c r="AG157" s="18">
        <v>44.969436999999999</v>
      </c>
      <c r="AH157" s="92">
        <v>1.7017000000000001E-2</v>
      </c>
    </row>
    <row r="158" spans="1:34" ht="15" customHeight="1" x14ac:dyDescent="0.35">
      <c r="A158" s="10" t="s">
        <v>717</v>
      </c>
      <c r="B158" s="90" t="s">
        <v>718</v>
      </c>
      <c r="C158" s="19">
        <v>154.562363</v>
      </c>
      <c r="D158" s="19">
        <v>158.031509</v>
      </c>
      <c r="E158" s="19">
        <v>160.37197900000001</v>
      </c>
      <c r="F158" s="19">
        <v>162.16851800000001</v>
      </c>
      <c r="G158" s="19">
        <v>164.25791899999999</v>
      </c>
      <c r="H158" s="19">
        <v>166.36450199999999</v>
      </c>
      <c r="I158" s="19">
        <v>168.52801500000001</v>
      </c>
      <c r="J158" s="19">
        <v>170.61256399999999</v>
      </c>
      <c r="K158" s="19">
        <v>172.698486</v>
      </c>
      <c r="L158" s="19">
        <v>174.728195</v>
      </c>
      <c r="M158" s="19">
        <v>175.582458</v>
      </c>
      <c r="N158" s="19">
        <v>177.309021</v>
      </c>
      <c r="O158" s="19">
        <v>179.43362400000001</v>
      </c>
      <c r="P158" s="19">
        <v>181.601471</v>
      </c>
      <c r="Q158" s="19">
        <v>183.88365200000001</v>
      </c>
      <c r="R158" s="19">
        <v>186.158356</v>
      </c>
      <c r="S158" s="19">
        <v>188.76589999999999</v>
      </c>
      <c r="T158" s="19">
        <v>191.52243000000001</v>
      </c>
      <c r="U158" s="19">
        <v>194.27685500000001</v>
      </c>
      <c r="V158" s="19">
        <v>197.584137</v>
      </c>
      <c r="W158" s="19">
        <v>200.35545300000001</v>
      </c>
      <c r="X158" s="19">
        <v>203.56132500000001</v>
      </c>
      <c r="Y158" s="19">
        <v>207.07392899999999</v>
      </c>
      <c r="Z158" s="19">
        <v>210.99864199999999</v>
      </c>
      <c r="AA158" s="19">
        <v>215.43009900000001</v>
      </c>
      <c r="AB158" s="19">
        <v>220.35295099999999</v>
      </c>
      <c r="AC158" s="19">
        <v>225.331604</v>
      </c>
      <c r="AD158" s="19">
        <v>231.19180299999999</v>
      </c>
      <c r="AE158" s="19">
        <v>237.46667500000001</v>
      </c>
      <c r="AF158" s="19">
        <v>244.42889400000001</v>
      </c>
      <c r="AG158" s="19">
        <v>252.36386100000001</v>
      </c>
      <c r="AH158" s="92">
        <v>1.6476999999999999E-2</v>
      </c>
    </row>
    <row r="159" spans="1:34" ht="15" customHeight="1" thickBot="1" x14ac:dyDescent="0.35"/>
    <row r="160" spans="1:34" ht="15" customHeight="1" x14ac:dyDescent="0.35">
      <c r="B160" s="108" t="s">
        <v>719</v>
      </c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89"/>
    </row>
    <row r="161" spans="2:2" ht="15" customHeight="1" x14ac:dyDescent="0.3">
      <c r="B161" s="20" t="s">
        <v>720</v>
      </c>
    </row>
    <row r="162" spans="2:2" ht="15" customHeight="1" x14ac:dyDescent="0.3">
      <c r="B162" s="20" t="s">
        <v>721</v>
      </c>
    </row>
    <row r="163" spans="2:2" ht="15" customHeight="1" x14ac:dyDescent="0.3">
      <c r="B163" s="20" t="s">
        <v>722</v>
      </c>
    </row>
    <row r="164" spans="2:2" ht="15" customHeight="1" x14ac:dyDescent="0.3">
      <c r="B164" s="20" t="s">
        <v>723</v>
      </c>
    </row>
    <row r="165" spans="2:2" ht="12" customHeight="1" x14ac:dyDescent="0.3">
      <c r="B165" s="20" t="s">
        <v>724</v>
      </c>
    </row>
    <row r="166" spans="2:2" ht="15" customHeight="1" x14ac:dyDescent="0.3">
      <c r="B166" s="20" t="s">
        <v>725</v>
      </c>
    </row>
    <row r="167" spans="2:2" ht="15" customHeight="1" x14ac:dyDescent="0.3">
      <c r="B167" s="20" t="s">
        <v>426</v>
      </c>
    </row>
    <row r="168" spans="2:2" ht="15" customHeight="1" x14ac:dyDescent="0.3">
      <c r="B168" s="20" t="s">
        <v>427</v>
      </c>
    </row>
    <row r="169" spans="2:2" ht="15" customHeight="1" x14ac:dyDescent="0.3">
      <c r="B169" s="20" t="s">
        <v>428</v>
      </c>
    </row>
    <row r="170" spans="2:2" ht="15" customHeight="1" x14ac:dyDescent="0.3">
      <c r="B170" s="20" t="s">
        <v>429</v>
      </c>
    </row>
    <row r="171" spans="2:2" ht="15" customHeight="1" x14ac:dyDescent="0.3">
      <c r="B171" s="20" t="s">
        <v>430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796875" defaultRowHeight="15" customHeight="1" x14ac:dyDescent="0.3"/>
  <cols>
    <col min="1" max="1" width="22.453125" style="93" hidden="1" customWidth="1"/>
    <col min="2" max="2" width="49" style="93" customWidth="1"/>
    <col min="3" max="33" width="9.1796875" style="93" customWidth="1"/>
    <col min="34" max="34" width="9.1796875" style="93" bestFit="1" customWidth="1"/>
    <col min="35" max="35" width="9.1796875" style="93" customWidth="1"/>
    <col min="36" max="16384" width="9.1796875" style="93"/>
  </cols>
  <sheetData>
    <row r="1" spans="1:34" ht="15" customHeight="1" thickBot="1" x14ac:dyDescent="0.35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3"/>
    <row r="3" spans="1:34" ht="15" customHeight="1" x14ac:dyDescent="0.3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3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3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3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3">
      <c r="C7" s="9"/>
      <c r="D7" s="9"/>
      <c r="E7" s="9"/>
      <c r="F7" s="9"/>
      <c r="G7" s="9"/>
      <c r="H7" s="9"/>
    </row>
    <row r="8" spans="1:34" ht="12" customHeight="1" x14ac:dyDescent="0.3"/>
    <row r="9" spans="1:34" ht="12" customHeight="1" x14ac:dyDescent="0.3"/>
    <row r="10" spans="1:34" ht="15" customHeight="1" x14ac:dyDescent="0.35">
      <c r="A10" s="10" t="s">
        <v>726</v>
      </c>
      <c r="B10" s="11" t="s">
        <v>727</v>
      </c>
      <c r="AH10" s="12" t="s">
        <v>191</v>
      </c>
    </row>
    <row r="11" spans="1:34" ht="15" customHeight="1" x14ac:dyDescent="0.3">
      <c r="B11" s="6" t="s">
        <v>192</v>
      </c>
      <c r="AH11" s="12" t="s">
        <v>193</v>
      </c>
    </row>
    <row r="12" spans="1:34" ht="15" customHeight="1" x14ac:dyDescent="0.3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35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3"/>
    <row r="15" spans="1:34" ht="15" customHeight="1" x14ac:dyDescent="0.3">
      <c r="B15" s="15" t="s">
        <v>728</v>
      </c>
    </row>
    <row r="17" spans="1:34" ht="15" customHeight="1" x14ac:dyDescent="0.3">
      <c r="A17" s="10" t="s">
        <v>729</v>
      </c>
      <c r="B17" s="15" t="s">
        <v>730</v>
      </c>
      <c r="C17" s="16">
        <v>0.457513</v>
      </c>
      <c r="D17" s="16">
        <v>0.454262</v>
      </c>
      <c r="E17" s="16">
        <v>0.442685</v>
      </c>
      <c r="F17" s="16">
        <v>0.44422</v>
      </c>
      <c r="G17" s="16">
        <v>0.44559199999999999</v>
      </c>
      <c r="H17" s="16">
        <v>0.44251099999999999</v>
      </c>
      <c r="I17" s="16">
        <v>0.43917499999999998</v>
      </c>
      <c r="J17" s="16">
        <v>0.43575999999999998</v>
      </c>
      <c r="K17" s="16">
        <v>0.43166700000000002</v>
      </c>
      <c r="L17" s="16">
        <v>0.42710900000000002</v>
      </c>
      <c r="M17" s="16">
        <v>0.42239900000000002</v>
      </c>
      <c r="N17" s="16">
        <v>0.41673700000000002</v>
      </c>
      <c r="O17" s="16">
        <v>0.41094700000000001</v>
      </c>
      <c r="P17" s="16">
        <v>0.40475699999999998</v>
      </c>
      <c r="Q17" s="16">
        <v>0.39816499999999999</v>
      </c>
      <c r="R17" s="16">
        <v>0.39063300000000001</v>
      </c>
      <c r="S17" s="16">
        <v>0.38230999999999998</v>
      </c>
      <c r="T17" s="16">
        <v>0.37514199999999998</v>
      </c>
      <c r="U17" s="16">
        <v>0.36930200000000002</v>
      </c>
      <c r="V17" s="16">
        <v>0.36286000000000002</v>
      </c>
      <c r="W17" s="16">
        <v>0.35800900000000002</v>
      </c>
      <c r="X17" s="16">
        <v>0.35352299999999998</v>
      </c>
      <c r="Y17" s="16">
        <v>0.34909699999999999</v>
      </c>
      <c r="Z17" s="16">
        <v>0.34477099999999999</v>
      </c>
      <c r="AA17" s="16">
        <v>0.341088</v>
      </c>
      <c r="AB17" s="16">
        <v>0.33825</v>
      </c>
      <c r="AC17" s="16">
        <v>0.33548600000000001</v>
      </c>
      <c r="AD17" s="16">
        <v>0.33226699999999998</v>
      </c>
      <c r="AE17" s="16">
        <v>0.32857900000000001</v>
      </c>
      <c r="AF17" s="16">
        <v>0.32532699999999998</v>
      </c>
      <c r="AG17" s="16">
        <v>0.32218599999999997</v>
      </c>
      <c r="AH17" s="17">
        <v>-1.1620999999999999E-2</v>
      </c>
    </row>
    <row r="19" spans="1:34" ht="15" customHeight="1" x14ac:dyDescent="0.3">
      <c r="A19" s="10" t="s">
        <v>731</v>
      </c>
      <c r="B19" s="15" t="s">
        <v>732</v>
      </c>
      <c r="C19" s="16">
        <v>0.131216</v>
      </c>
      <c r="D19" s="16">
        <v>0.131216</v>
      </c>
      <c r="E19" s="16">
        <v>0.131216</v>
      </c>
      <c r="F19" s="16">
        <v>0.131216</v>
      </c>
      <c r="G19" s="16">
        <v>0.131216</v>
      </c>
      <c r="H19" s="16">
        <v>0.131216</v>
      </c>
      <c r="I19" s="16">
        <v>0.131216</v>
      </c>
      <c r="J19" s="16">
        <v>0.131216</v>
      </c>
      <c r="K19" s="16">
        <v>0.131216</v>
      </c>
      <c r="L19" s="16">
        <v>0.131216</v>
      </c>
      <c r="M19" s="16">
        <v>0.131216</v>
      </c>
      <c r="N19" s="16">
        <v>0.131216</v>
      </c>
      <c r="O19" s="16">
        <v>0.131216</v>
      </c>
      <c r="P19" s="16">
        <v>0.131216</v>
      </c>
      <c r="Q19" s="16">
        <v>0.131216</v>
      </c>
      <c r="R19" s="16">
        <v>0.131216</v>
      </c>
      <c r="S19" s="16">
        <v>0.131216</v>
      </c>
      <c r="T19" s="16">
        <v>0.131216</v>
      </c>
      <c r="U19" s="16">
        <v>0.131216</v>
      </c>
      <c r="V19" s="16">
        <v>0.131216</v>
      </c>
      <c r="W19" s="16">
        <v>0.131216</v>
      </c>
      <c r="X19" s="16">
        <v>0.131216</v>
      </c>
      <c r="Y19" s="16">
        <v>0.131216</v>
      </c>
      <c r="Z19" s="16">
        <v>0.131216</v>
      </c>
      <c r="AA19" s="16">
        <v>0.131216</v>
      </c>
      <c r="AB19" s="16">
        <v>0.131216</v>
      </c>
      <c r="AC19" s="16">
        <v>0.131216</v>
      </c>
      <c r="AD19" s="16">
        <v>0.131216</v>
      </c>
      <c r="AE19" s="16">
        <v>0.131216</v>
      </c>
      <c r="AF19" s="16">
        <v>0.131216</v>
      </c>
      <c r="AG19" s="16">
        <v>0.131216</v>
      </c>
      <c r="AH19" s="17">
        <v>0</v>
      </c>
    </row>
    <row r="21" spans="1:34" ht="15" customHeight="1" x14ac:dyDescent="0.3">
      <c r="A21" s="10" t="s">
        <v>733</v>
      </c>
      <c r="B21" s="15" t="s">
        <v>734</v>
      </c>
      <c r="C21" s="16">
        <v>2.434739</v>
      </c>
      <c r="D21" s="16">
        <v>2.4428130000000001</v>
      </c>
      <c r="E21" s="16">
        <v>2.430612</v>
      </c>
      <c r="F21" s="16">
        <v>2.4534590000000001</v>
      </c>
      <c r="G21" s="16">
        <v>2.4907940000000002</v>
      </c>
      <c r="H21" s="16">
        <v>2.5172870000000001</v>
      </c>
      <c r="I21" s="16">
        <v>2.5360320000000001</v>
      </c>
      <c r="J21" s="16">
        <v>2.546932</v>
      </c>
      <c r="K21" s="16">
        <v>2.5570819999999999</v>
      </c>
      <c r="L21" s="16">
        <v>2.5631149999999998</v>
      </c>
      <c r="M21" s="16">
        <v>2.5791559999999998</v>
      </c>
      <c r="N21" s="16">
        <v>2.590268</v>
      </c>
      <c r="O21" s="16">
        <v>2.6051250000000001</v>
      </c>
      <c r="P21" s="16">
        <v>2.6115439999999999</v>
      </c>
      <c r="Q21" s="16">
        <v>2.6177359999999998</v>
      </c>
      <c r="R21" s="16">
        <v>2.6360519999999998</v>
      </c>
      <c r="S21" s="16">
        <v>2.6576309999999999</v>
      </c>
      <c r="T21" s="16">
        <v>2.6780279999999999</v>
      </c>
      <c r="U21" s="16">
        <v>2.7027199999999998</v>
      </c>
      <c r="V21" s="16">
        <v>2.7289080000000001</v>
      </c>
      <c r="W21" s="16">
        <v>2.7554970000000001</v>
      </c>
      <c r="X21" s="16">
        <v>2.785962</v>
      </c>
      <c r="Y21" s="16">
        <v>2.8162250000000002</v>
      </c>
      <c r="Z21" s="16">
        <v>2.850698</v>
      </c>
      <c r="AA21" s="16">
        <v>2.8905759999999998</v>
      </c>
      <c r="AB21" s="16">
        <v>2.9290530000000001</v>
      </c>
      <c r="AC21" s="16">
        <v>2.9650669999999999</v>
      </c>
      <c r="AD21" s="16">
        <v>3.001204</v>
      </c>
      <c r="AE21" s="16">
        <v>3.0369760000000001</v>
      </c>
      <c r="AF21" s="16">
        <v>3.0742280000000002</v>
      </c>
      <c r="AG21" s="16">
        <v>3.114274</v>
      </c>
      <c r="AH21" s="17">
        <v>8.2389999999999998E-3</v>
      </c>
    </row>
    <row r="22" spans="1:34" ht="15" customHeight="1" x14ac:dyDescent="0.35">
      <c r="A22" s="10" t="s">
        <v>735</v>
      </c>
      <c r="B22" s="90" t="s">
        <v>736</v>
      </c>
      <c r="C22" s="91">
        <v>1.2289E-2</v>
      </c>
      <c r="D22" s="91">
        <v>1.2289E-2</v>
      </c>
      <c r="E22" s="91">
        <v>1.2248E-2</v>
      </c>
      <c r="F22" s="91">
        <v>1.4031E-2</v>
      </c>
      <c r="G22" s="91">
        <v>1.5814000000000002E-2</v>
      </c>
      <c r="H22" s="91">
        <v>1.6705999999999999E-2</v>
      </c>
      <c r="I22" s="91">
        <v>1.7597000000000002E-2</v>
      </c>
      <c r="J22" s="91">
        <v>1.8488999999999998E-2</v>
      </c>
      <c r="K22" s="91">
        <v>1.9380000000000001E-2</v>
      </c>
      <c r="L22" s="91">
        <v>1.9826E-2</v>
      </c>
      <c r="M22" s="91">
        <v>2.0271999999999998E-2</v>
      </c>
      <c r="N22" s="91">
        <v>2.0716999999999999E-2</v>
      </c>
      <c r="O22" s="91">
        <v>2.1163000000000001E-2</v>
      </c>
      <c r="P22" s="91">
        <v>2.1163000000000001E-2</v>
      </c>
      <c r="Q22" s="91">
        <v>2.1163000000000001E-2</v>
      </c>
      <c r="R22" s="91">
        <v>2.1163000000000001E-2</v>
      </c>
      <c r="S22" s="91">
        <v>2.1163000000000001E-2</v>
      </c>
      <c r="T22" s="91">
        <v>2.1163000000000001E-2</v>
      </c>
      <c r="U22" s="91">
        <v>2.1163000000000001E-2</v>
      </c>
      <c r="V22" s="91">
        <v>2.1163000000000001E-2</v>
      </c>
      <c r="W22" s="91">
        <v>2.1163000000000001E-2</v>
      </c>
      <c r="X22" s="91">
        <v>2.1163000000000001E-2</v>
      </c>
      <c r="Y22" s="91">
        <v>2.1163000000000001E-2</v>
      </c>
      <c r="Z22" s="91">
        <v>2.1163000000000001E-2</v>
      </c>
      <c r="AA22" s="91">
        <v>2.1163000000000001E-2</v>
      </c>
      <c r="AB22" s="91">
        <v>2.1163000000000001E-2</v>
      </c>
      <c r="AC22" s="91">
        <v>2.1163000000000001E-2</v>
      </c>
      <c r="AD22" s="91">
        <v>2.1163000000000001E-2</v>
      </c>
      <c r="AE22" s="91">
        <v>2.1163000000000001E-2</v>
      </c>
      <c r="AF22" s="91">
        <v>2.1163000000000001E-2</v>
      </c>
      <c r="AG22" s="91">
        <v>2.1163000000000001E-2</v>
      </c>
      <c r="AH22" s="92">
        <v>1.8284999999999999E-2</v>
      </c>
    </row>
    <row r="23" spans="1:34" ht="15" customHeight="1" x14ac:dyDescent="0.35">
      <c r="A23" s="10" t="s">
        <v>737</v>
      </c>
      <c r="B23" s="90" t="s">
        <v>738</v>
      </c>
      <c r="C23" s="91">
        <v>0.16345499999999999</v>
      </c>
      <c r="D23" s="91">
        <v>0.16563700000000001</v>
      </c>
      <c r="E23" s="91">
        <v>0.16324900000000001</v>
      </c>
      <c r="F23" s="91">
        <v>0.162545</v>
      </c>
      <c r="G23" s="91">
        <v>0.16179099999999999</v>
      </c>
      <c r="H23" s="91">
        <v>0.16117500000000001</v>
      </c>
      <c r="I23" s="91">
        <v>0.15998799999999999</v>
      </c>
      <c r="J23" s="91">
        <v>0.158358</v>
      </c>
      <c r="K23" s="91">
        <v>0.15625800000000001</v>
      </c>
      <c r="L23" s="91">
        <v>0.154278</v>
      </c>
      <c r="M23" s="91">
        <v>0.152396</v>
      </c>
      <c r="N23" s="91">
        <v>0.15054799999999999</v>
      </c>
      <c r="O23" s="91">
        <v>0.148783</v>
      </c>
      <c r="P23" s="91">
        <v>0.14737600000000001</v>
      </c>
      <c r="Q23" s="91">
        <v>0.14515900000000001</v>
      </c>
      <c r="R23" s="91">
        <v>0.14661299999999999</v>
      </c>
      <c r="S23" s="91">
        <v>0.14804400000000001</v>
      </c>
      <c r="T23" s="91">
        <v>0.14940899999999999</v>
      </c>
      <c r="U23" s="91">
        <v>0.15083099999999999</v>
      </c>
      <c r="V23" s="91">
        <v>0.15229500000000001</v>
      </c>
      <c r="W23" s="91">
        <v>0.153921</v>
      </c>
      <c r="X23" s="91">
        <v>0.155666</v>
      </c>
      <c r="Y23" s="91">
        <v>0.157361</v>
      </c>
      <c r="Z23" s="91">
        <v>0.159107</v>
      </c>
      <c r="AA23" s="91">
        <v>0.16089300000000001</v>
      </c>
      <c r="AB23" s="91">
        <v>0.16275300000000001</v>
      </c>
      <c r="AC23" s="91">
        <v>0.16463</v>
      </c>
      <c r="AD23" s="91">
        <v>0.16647000000000001</v>
      </c>
      <c r="AE23" s="91">
        <v>0.168457</v>
      </c>
      <c r="AF23" s="91">
        <v>0.170511</v>
      </c>
      <c r="AG23" s="91">
        <v>0.17268600000000001</v>
      </c>
      <c r="AH23" s="92">
        <v>1.833E-3</v>
      </c>
    </row>
    <row r="24" spans="1:34" ht="15" customHeight="1" x14ac:dyDescent="0.35">
      <c r="A24" s="10" t="s">
        <v>739</v>
      </c>
      <c r="B24" s="90" t="s">
        <v>740</v>
      </c>
      <c r="C24" s="91">
        <v>1.35443</v>
      </c>
      <c r="D24" s="91">
        <v>1.3838189999999999</v>
      </c>
      <c r="E24" s="91">
        <v>1.3837159999999999</v>
      </c>
      <c r="F24" s="91">
        <v>1.3988350000000001</v>
      </c>
      <c r="G24" s="91">
        <v>1.4264969999999999</v>
      </c>
      <c r="H24" s="91">
        <v>1.4460820000000001</v>
      </c>
      <c r="I24" s="91">
        <v>1.459735</v>
      </c>
      <c r="J24" s="91">
        <v>1.4674529999999999</v>
      </c>
      <c r="K24" s="91">
        <v>1.475082</v>
      </c>
      <c r="L24" s="91">
        <v>1.479484</v>
      </c>
      <c r="M24" s="91">
        <v>1.4867870000000001</v>
      </c>
      <c r="N24" s="91">
        <v>1.4960899999999999</v>
      </c>
      <c r="O24" s="91">
        <v>1.508008</v>
      </c>
      <c r="P24" s="91">
        <v>1.510626</v>
      </c>
      <c r="Q24" s="91">
        <v>1.514213</v>
      </c>
      <c r="R24" s="91">
        <v>1.5265249999999999</v>
      </c>
      <c r="S24" s="91">
        <v>1.538532</v>
      </c>
      <c r="T24" s="91">
        <v>1.5513729999999999</v>
      </c>
      <c r="U24" s="91">
        <v>1.5680529999999999</v>
      </c>
      <c r="V24" s="91">
        <v>1.585356</v>
      </c>
      <c r="W24" s="91">
        <v>1.6017699999999999</v>
      </c>
      <c r="X24" s="91">
        <v>1.6222719999999999</v>
      </c>
      <c r="Y24" s="91">
        <v>1.641303</v>
      </c>
      <c r="Z24" s="91">
        <v>1.66418</v>
      </c>
      <c r="AA24" s="91">
        <v>1.684572</v>
      </c>
      <c r="AB24" s="91">
        <v>1.7119740000000001</v>
      </c>
      <c r="AC24" s="91">
        <v>1.7366079999999999</v>
      </c>
      <c r="AD24" s="91">
        <v>1.761155</v>
      </c>
      <c r="AE24" s="91">
        <v>1.784699</v>
      </c>
      <c r="AF24" s="91">
        <v>1.8092649999999999</v>
      </c>
      <c r="AG24" s="91">
        <v>1.836233</v>
      </c>
      <c r="AH24" s="92">
        <v>1.0196E-2</v>
      </c>
    </row>
    <row r="25" spans="1:34" ht="15" customHeight="1" x14ac:dyDescent="0.35">
      <c r="A25" s="10" t="s">
        <v>741</v>
      </c>
      <c r="B25" s="90" t="s">
        <v>742</v>
      </c>
      <c r="C25" s="91">
        <v>0.90456499999999995</v>
      </c>
      <c r="D25" s="91">
        <v>0.88106899999999999</v>
      </c>
      <c r="E25" s="91">
        <v>0.87139900000000003</v>
      </c>
      <c r="F25" s="91">
        <v>0.87804800000000005</v>
      </c>
      <c r="G25" s="91">
        <v>0.88669200000000004</v>
      </c>
      <c r="H25" s="91">
        <v>0.89332500000000004</v>
      </c>
      <c r="I25" s="91">
        <v>0.89871199999999996</v>
      </c>
      <c r="J25" s="91">
        <v>0.90263300000000002</v>
      </c>
      <c r="K25" s="91">
        <v>0.906362</v>
      </c>
      <c r="L25" s="91">
        <v>0.90952699999999997</v>
      </c>
      <c r="M25" s="91">
        <v>0.91970200000000002</v>
      </c>
      <c r="N25" s="91">
        <v>0.92291199999999995</v>
      </c>
      <c r="O25" s="91">
        <v>0.927172</v>
      </c>
      <c r="P25" s="91">
        <v>0.93237899999999996</v>
      </c>
      <c r="Q25" s="91">
        <v>0.93720099999999995</v>
      </c>
      <c r="R25" s="91">
        <v>0.94174999999999998</v>
      </c>
      <c r="S25" s="91">
        <v>0.94989199999999996</v>
      </c>
      <c r="T25" s="91">
        <v>0.95608300000000002</v>
      </c>
      <c r="U25" s="91">
        <v>0.962673</v>
      </c>
      <c r="V25" s="91">
        <v>0.97009400000000001</v>
      </c>
      <c r="W25" s="91">
        <v>0.97864300000000004</v>
      </c>
      <c r="X25" s="91">
        <v>0.98686099999999999</v>
      </c>
      <c r="Y25" s="91">
        <v>0.99639800000000001</v>
      </c>
      <c r="Z25" s="91">
        <v>1.006248</v>
      </c>
      <c r="AA25" s="91">
        <v>1.0239480000000001</v>
      </c>
      <c r="AB25" s="91">
        <v>1.0331630000000001</v>
      </c>
      <c r="AC25" s="91">
        <v>1.0426660000000001</v>
      </c>
      <c r="AD25" s="91">
        <v>1.0524150000000001</v>
      </c>
      <c r="AE25" s="91">
        <v>1.062656</v>
      </c>
      <c r="AF25" s="91">
        <v>1.073288</v>
      </c>
      <c r="AG25" s="91">
        <v>1.084192</v>
      </c>
      <c r="AH25" s="92">
        <v>6.0559999999999998E-3</v>
      </c>
    </row>
    <row r="27" spans="1:34" ht="15" customHeight="1" x14ac:dyDescent="0.3">
      <c r="A27" s="10" t="s">
        <v>743</v>
      </c>
      <c r="B27" s="15" t="s">
        <v>744</v>
      </c>
      <c r="C27" s="16">
        <v>1.331658</v>
      </c>
      <c r="D27" s="16">
        <v>1.5179050000000001</v>
      </c>
      <c r="E27" s="16">
        <v>1.5434840000000001</v>
      </c>
      <c r="F27" s="16">
        <v>1.5750029999999999</v>
      </c>
      <c r="G27" s="16">
        <v>1.5817129999999999</v>
      </c>
      <c r="H27" s="16">
        <v>1.5884450000000001</v>
      </c>
      <c r="I27" s="16">
        <v>1.5953219999999999</v>
      </c>
      <c r="J27" s="16">
        <v>1.6023179999999999</v>
      </c>
      <c r="K27" s="16">
        <v>1.6091249999999999</v>
      </c>
      <c r="L27" s="16">
        <v>1.615829</v>
      </c>
      <c r="M27" s="16">
        <v>1.622471</v>
      </c>
      <c r="N27" s="16">
        <v>1.621596</v>
      </c>
      <c r="O27" s="16">
        <v>1.620825</v>
      </c>
      <c r="P27" s="16">
        <v>1.6199429999999999</v>
      </c>
      <c r="Q27" s="16">
        <v>1.619167</v>
      </c>
      <c r="R27" s="16">
        <v>1.618142</v>
      </c>
      <c r="S27" s="16">
        <v>1.6171679999999999</v>
      </c>
      <c r="T27" s="16">
        <v>1.616309</v>
      </c>
      <c r="U27" s="16">
        <v>1.6153630000000001</v>
      </c>
      <c r="V27" s="16">
        <v>1.614519</v>
      </c>
      <c r="W27" s="16">
        <v>1.613372</v>
      </c>
      <c r="X27" s="16">
        <v>1.612287</v>
      </c>
      <c r="Y27" s="16">
        <v>1.623942</v>
      </c>
      <c r="Z27" s="16">
        <v>1.623124</v>
      </c>
      <c r="AA27" s="16">
        <v>1.6218239999999999</v>
      </c>
      <c r="AB27" s="16">
        <v>1.620663</v>
      </c>
      <c r="AC27" s="16">
        <v>1.623696</v>
      </c>
      <c r="AD27" s="16">
        <v>1.6511610000000001</v>
      </c>
      <c r="AE27" s="16">
        <v>1.665454</v>
      </c>
      <c r="AF27" s="16">
        <v>1.6895039999999999</v>
      </c>
      <c r="AG27" s="16">
        <v>1.7051620000000001</v>
      </c>
      <c r="AH27" s="17">
        <v>8.2749999999999994E-3</v>
      </c>
    </row>
    <row r="28" spans="1:34" ht="15" customHeight="1" x14ac:dyDescent="0.35">
      <c r="A28" s="10" t="s">
        <v>745</v>
      </c>
      <c r="B28" s="90" t="s">
        <v>746</v>
      </c>
      <c r="C28" s="91">
        <v>1.9976000000000001E-2</v>
      </c>
      <c r="D28" s="91">
        <v>2.1484E-2</v>
      </c>
      <c r="E28" s="91">
        <v>2.0462000000000001E-2</v>
      </c>
      <c r="F28" s="91">
        <v>2.1339E-2</v>
      </c>
      <c r="G28" s="91">
        <v>2.1329000000000001E-2</v>
      </c>
      <c r="H28" s="91">
        <v>2.1193E-2</v>
      </c>
      <c r="I28" s="91">
        <v>2.0968000000000001E-2</v>
      </c>
      <c r="J28" s="91">
        <v>2.0569E-2</v>
      </c>
      <c r="K28" s="91">
        <v>2.0181999999999999E-2</v>
      </c>
      <c r="L28" s="91">
        <v>1.9785000000000001E-2</v>
      </c>
      <c r="M28" s="91">
        <v>1.941E-2</v>
      </c>
      <c r="N28" s="91">
        <v>1.9115E-2</v>
      </c>
      <c r="O28" s="91">
        <v>1.8835000000000001E-2</v>
      </c>
      <c r="P28" s="91">
        <v>1.8626E-2</v>
      </c>
      <c r="Q28" s="91">
        <v>1.8454000000000002E-2</v>
      </c>
      <c r="R28" s="91">
        <v>1.8450000000000001E-2</v>
      </c>
      <c r="S28" s="91">
        <v>1.8456E-2</v>
      </c>
      <c r="T28" s="91">
        <v>1.8513999999999999E-2</v>
      </c>
      <c r="U28" s="91">
        <v>1.8585999999999998E-2</v>
      </c>
      <c r="V28" s="91">
        <v>1.8755000000000001E-2</v>
      </c>
      <c r="W28" s="91">
        <v>1.8953999999999999E-2</v>
      </c>
      <c r="X28" s="91">
        <v>1.9161000000000001E-2</v>
      </c>
      <c r="Y28" s="91">
        <v>1.9404000000000001E-2</v>
      </c>
      <c r="Z28" s="91">
        <v>1.9643999999999998E-2</v>
      </c>
      <c r="AA28" s="91">
        <v>1.9900000000000001E-2</v>
      </c>
      <c r="AB28" s="91">
        <v>2.0108999999999998E-2</v>
      </c>
      <c r="AC28" s="91">
        <v>2.0323999999999998E-2</v>
      </c>
      <c r="AD28" s="91">
        <v>2.0627E-2</v>
      </c>
      <c r="AE28" s="91">
        <v>2.0853E-2</v>
      </c>
      <c r="AF28" s="91">
        <v>2.1194000000000001E-2</v>
      </c>
      <c r="AG28" s="91">
        <v>2.1506000000000001E-2</v>
      </c>
      <c r="AH28" s="92">
        <v>2.4629999999999999E-3</v>
      </c>
    </row>
    <row r="29" spans="1:34" ht="15" customHeight="1" x14ac:dyDescent="0.35">
      <c r="A29" s="10" t="s">
        <v>747</v>
      </c>
      <c r="B29" s="90" t="s">
        <v>748</v>
      </c>
      <c r="C29" s="91">
        <v>1.0152429999999999</v>
      </c>
      <c r="D29" s="91">
        <v>1.1199460000000001</v>
      </c>
      <c r="E29" s="91">
        <v>1.109399</v>
      </c>
      <c r="F29" s="91">
        <v>1.1138349999999999</v>
      </c>
      <c r="G29" s="91">
        <v>1.1158239999999999</v>
      </c>
      <c r="H29" s="91">
        <v>1.122514</v>
      </c>
      <c r="I29" s="91">
        <v>1.126209</v>
      </c>
      <c r="J29" s="91">
        <v>1.1277870000000001</v>
      </c>
      <c r="K29" s="91">
        <v>1.1293</v>
      </c>
      <c r="L29" s="91">
        <v>1.129723</v>
      </c>
      <c r="M29" s="91">
        <v>1.1299250000000001</v>
      </c>
      <c r="N29" s="91">
        <v>1.130118</v>
      </c>
      <c r="O29" s="91">
        <v>1.131176</v>
      </c>
      <c r="P29" s="91">
        <v>1.1335999999999999</v>
      </c>
      <c r="Q29" s="91">
        <v>1.1370260000000001</v>
      </c>
      <c r="R29" s="91">
        <v>1.142474</v>
      </c>
      <c r="S29" s="91">
        <v>1.146835</v>
      </c>
      <c r="T29" s="91">
        <v>1.15137</v>
      </c>
      <c r="U29" s="91">
        <v>1.1561079999999999</v>
      </c>
      <c r="V29" s="91">
        <v>1.1620820000000001</v>
      </c>
      <c r="W29" s="91">
        <v>1.1692549999999999</v>
      </c>
      <c r="X29" s="91">
        <v>1.1759390000000001</v>
      </c>
      <c r="Y29" s="91">
        <v>1.1832590000000001</v>
      </c>
      <c r="Z29" s="91">
        <v>1.191006</v>
      </c>
      <c r="AA29" s="91">
        <v>1.1979880000000001</v>
      </c>
      <c r="AB29" s="91">
        <v>1.2053769999999999</v>
      </c>
      <c r="AC29" s="91">
        <v>1.213241</v>
      </c>
      <c r="AD29" s="91">
        <v>1.2206129999999999</v>
      </c>
      <c r="AE29" s="91">
        <v>1.2289969999999999</v>
      </c>
      <c r="AF29" s="91">
        <v>1.237671</v>
      </c>
      <c r="AG29" s="91">
        <v>1.246615</v>
      </c>
      <c r="AH29" s="92">
        <v>6.8669999999999998E-3</v>
      </c>
    </row>
    <row r="30" spans="1:34" ht="15" customHeight="1" x14ac:dyDescent="0.35">
      <c r="A30" s="10" t="s">
        <v>749</v>
      </c>
      <c r="B30" s="90" t="s">
        <v>750</v>
      </c>
      <c r="C30" s="91">
        <v>0.22708800000000001</v>
      </c>
      <c r="D30" s="91">
        <v>0.26806200000000002</v>
      </c>
      <c r="E30" s="91">
        <v>0.25256099999999998</v>
      </c>
      <c r="F30" s="91">
        <v>0.25578000000000001</v>
      </c>
      <c r="G30" s="91">
        <v>0.25786700000000001</v>
      </c>
      <c r="H30" s="91">
        <v>0.255187</v>
      </c>
      <c r="I30" s="91">
        <v>0.25664399999999998</v>
      </c>
      <c r="J30" s="91">
        <v>0.26035799999999998</v>
      </c>
      <c r="K30" s="91">
        <v>0.26073299999999999</v>
      </c>
      <c r="L30" s="91">
        <v>0.26114999999999999</v>
      </c>
      <c r="M30" s="91">
        <v>0.26190600000000003</v>
      </c>
      <c r="N30" s="91">
        <v>0.26232800000000001</v>
      </c>
      <c r="O30" s="91">
        <v>0.262401</v>
      </c>
      <c r="P30" s="91">
        <v>0.26281700000000002</v>
      </c>
      <c r="Q30" s="91">
        <v>0.26323400000000002</v>
      </c>
      <c r="R30" s="91">
        <v>0.25831100000000001</v>
      </c>
      <c r="S30" s="91">
        <v>0.25577800000000001</v>
      </c>
      <c r="T30" s="91">
        <v>0.25611899999999999</v>
      </c>
      <c r="U30" s="91">
        <v>0.25607999999999997</v>
      </c>
      <c r="V30" s="91">
        <v>0.25603199999999998</v>
      </c>
      <c r="W30" s="91">
        <v>0.249726</v>
      </c>
      <c r="X30" s="91">
        <v>0.24548400000000001</v>
      </c>
      <c r="Y30" s="91">
        <v>0.24734900000000001</v>
      </c>
      <c r="Z30" s="91">
        <v>0.24619199999999999</v>
      </c>
      <c r="AA30" s="91">
        <v>0.240842</v>
      </c>
      <c r="AB30" s="91">
        <v>0.232207</v>
      </c>
      <c r="AC30" s="91">
        <v>0.228466</v>
      </c>
      <c r="AD30" s="91">
        <v>0.246258</v>
      </c>
      <c r="AE30" s="91">
        <v>0.24953600000000001</v>
      </c>
      <c r="AF30" s="91">
        <v>0.25368400000000002</v>
      </c>
      <c r="AG30" s="91">
        <v>0.25764199999999998</v>
      </c>
      <c r="AH30" s="92">
        <v>4.2170000000000003E-3</v>
      </c>
    </row>
    <row r="31" spans="1:34" ht="14.5" customHeight="1" x14ac:dyDescent="0.35">
      <c r="A31" s="10" t="s">
        <v>751</v>
      </c>
      <c r="B31" s="90" t="s">
        <v>752</v>
      </c>
      <c r="C31" s="91">
        <v>0</v>
      </c>
      <c r="D31" s="91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  <c r="T31" s="91">
        <v>0</v>
      </c>
      <c r="U31" s="91">
        <v>0</v>
      </c>
      <c r="V31" s="91">
        <v>0</v>
      </c>
      <c r="W31" s="91">
        <v>0</v>
      </c>
      <c r="X31" s="91">
        <v>0</v>
      </c>
      <c r="Y31" s="91">
        <v>0</v>
      </c>
      <c r="Z31" s="91">
        <v>0</v>
      </c>
      <c r="AA31" s="91">
        <v>0</v>
      </c>
      <c r="AB31" s="91">
        <v>0</v>
      </c>
      <c r="AC31" s="91">
        <v>0</v>
      </c>
      <c r="AD31" s="91">
        <v>0</v>
      </c>
      <c r="AE31" s="91">
        <v>0</v>
      </c>
      <c r="AF31" s="91">
        <v>0</v>
      </c>
      <c r="AG31" s="91">
        <v>0</v>
      </c>
      <c r="AH31" s="92" t="s">
        <v>250</v>
      </c>
    </row>
    <row r="32" spans="1:34" ht="14.5" customHeight="1" x14ac:dyDescent="0.35">
      <c r="A32" s="10" t="s">
        <v>753</v>
      </c>
      <c r="B32" s="90" t="s">
        <v>754</v>
      </c>
      <c r="C32" s="91">
        <v>0</v>
      </c>
      <c r="D32" s="91">
        <v>0</v>
      </c>
      <c r="E32" s="91">
        <v>0</v>
      </c>
      <c r="F32" s="91">
        <v>2.745E-3</v>
      </c>
      <c r="G32" s="91">
        <v>1.673E-3</v>
      </c>
      <c r="H32" s="91">
        <v>1.3010000000000001E-3</v>
      </c>
      <c r="I32" s="91">
        <v>1.297E-3</v>
      </c>
      <c r="J32" s="91">
        <v>9.4200000000000002E-4</v>
      </c>
      <c r="K32" s="91">
        <v>1.3730000000000001E-3</v>
      </c>
      <c r="L32" s="91">
        <v>9.4200000000000002E-4</v>
      </c>
      <c r="M32" s="91">
        <v>1.374E-3</v>
      </c>
      <c r="N32" s="91">
        <v>1.31E-3</v>
      </c>
      <c r="O32" s="91">
        <v>1.31E-3</v>
      </c>
      <c r="P32" s="91">
        <v>1.31E-3</v>
      </c>
      <c r="Q32" s="91">
        <v>8.7799999999999998E-4</v>
      </c>
      <c r="R32" s="91">
        <v>8.7799999999999998E-4</v>
      </c>
      <c r="S32" s="91">
        <v>9.0200000000000002E-4</v>
      </c>
      <c r="T32" s="91">
        <v>8.3799999999999999E-4</v>
      </c>
      <c r="U32" s="91">
        <v>8.3799999999999999E-4</v>
      </c>
      <c r="V32" s="91">
        <v>8.6000000000000003E-5</v>
      </c>
      <c r="W32" s="91">
        <v>1.5699999999999999E-4</v>
      </c>
      <c r="X32" s="91">
        <v>0</v>
      </c>
      <c r="Y32" s="91">
        <v>0</v>
      </c>
      <c r="Z32" s="91">
        <v>0</v>
      </c>
      <c r="AA32" s="91">
        <v>0</v>
      </c>
      <c r="AB32" s="91">
        <v>0</v>
      </c>
      <c r="AC32" s="91">
        <v>0</v>
      </c>
      <c r="AD32" s="91">
        <v>0</v>
      </c>
      <c r="AE32" s="91">
        <v>0</v>
      </c>
      <c r="AF32" s="91">
        <v>0</v>
      </c>
      <c r="AG32" s="91">
        <v>0</v>
      </c>
      <c r="AH32" s="92" t="s">
        <v>250</v>
      </c>
    </row>
    <row r="33" spans="1:34" ht="14.5" customHeight="1" x14ac:dyDescent="0.35">
      <c r="A33" s="10" t="s">
        <v>755</v>
      </c>
      <c r="B33" s="90" t="s">
        <v>756</v>
      </c>
      <c r="C33" s="91">
        <v>6.9350999999999996E-2</v>
      </c>
      <c r="D33" s="91">
        <v>0.108413</v>
      </c>
      <c r="E33" s="91">
        <v>0.16106200000000001</v>
      </c>
      <c r="F33" s="91">
        <v>0.18130399999999999</v>
      </c>
      <c r="G33" s="91">
        <v>0.18501999999999999</v>
      </c>
      <c r="H33" s="91">
        <v>0.18825</v>
      </c>
      <c r="I33" s="91">
        <v>0.19020400000000001</v>
      </c>
      <c r="J33" s="91">
        <v>0.192661</v>
      </c>
      <c r="K33" s="91">
        <v>0.19753599999999999</v>
      </c>
      <c r="L33" s="91">
        <v>0.20422899999999999</v>
      </c>
      <c r="M33" s="91">
        <v>0.20985599999999999</v>
      </c>
      <c r="N33" s="91">
        <v>0.20872599999999999</v>
      </c>
      <c r="O33" s="91">
        <v>0.20710300000000001</v>
      </c>
      <c r="P33" s="91">
        <v>0.20358999999999999</v>
      </c>
      <c r="Q33" s="91">
        <v>0.199575</v>
      </c>
      <c r="R33" s="91">
        <v>0.19802900000000001</v>
      </c>
      <c r="S33" s="91">
        <v>0.19519600000000001</v>
      </c>
      <c r="T33" s="91">
        <v>0.189469</v>
      </c>
      <c r="U33" s="91">
        <v>0.183752</v>
      </c>
      <c r="V33" s="91">
        <v>0.177564</v>
      </c>
      <c r="W33" s="91">
        <v>0.17527999999999999</v>
      </c>
      <c r="X33" s="91">
        <v>0.17170299999999999</v>
      </c>
      <c r="Y33" s="91">
        <v>0.173931</v>
      </c>
      <c r="Z33" s="91">
        <v>0.16628100000000001</v>
      </c>
      <c r="AA33" s="91">
        <v>0.16309399999999999</v>
      </c>
      <c r="AB33" s="91">
        <v>0.16297</v>
      </c>
      <c r="AC33" s="91">
        <v>0.161664</v>
      </c>
      <c r="AD33" s="91">
        <v>0.163663</v>
      </c>
      <c r="AE33" s="91">
        <v>0.16606899999999999</v>
      </c>
      <c r="AF33" s="91">
        <v>0.176955</v>
      </c>
      <c r="AG33" s="91">
        <v>0.179399</v>
      </c>
      <c r="AH33" s="92">
        <v>3.2188000000000001E-2</v>
      </c>
    </row>
    <row r="34" spans="1:34" ht="12" customHeight="1" x14ac:dyDescent="0.3"/>
    <row r="35" spans="1:34" ht="12" customHeight="1" x14ac:dyDescent="0.3">
      <c r="A35" s="10" t="s">
        <v>757</v>
      </c>
      <c r="B35" s="15" t="s">
        <v>758</v>
      </c>
      <c r="C35" s="16">
        <v>6.9880490000000002</v>
      </c>
      <c r="D35" s="16">
        <v>7.650836</v>
      </c>
      <c r="E35" s="16">
        <v>8.1737040000000007</v>
      </c>
      <c r="F35" s="16">
        <v>8.9740439999999992</v>
      </c>
      <c r="G35" s="16">
        <v>9.7657209999999992</v>
      </c>
      <c r="H35" s="16">
        <v>10.212038</v>
      </c>
      <c r="I35" s="16">
        <v>10.212460999999999</v>
      </c>
      <c r="J35" s="16">
        <v>10.252596</v>
      </c>
      <c r="K35" s="16">
        <v>10.254231000000001</v>
      </c>
      <c r="L35" s="16">
        <v>10.415718</v>
      </c>
      <c r="M35" s="16">
        <v>10.646169</v>
      </c>
      <c r="N35" s="16">
        <v>10.764906999999999</v>
      </c>
      <c r="O35" s="16">
        <v>10.846717</v>
      </c>
      <c r="P35" s="16">
        <v>10.94647</v>
      </c>
      <c r="Q35" s="16">
        <v>11.181127999999999</v>
      </c>
      <c r="R35" s="16">
        <v>11.472769</v>
      </c>
      <c r="S35" s="16">
        <v>11.72508</v>
      </c>
      <c r="T35" s="16">
        <v>11.874613</v>
      </c>
      <c r="U35" s="16">
        <v>12.052427</v>
      </c>
      <c r="V35" s="16">
        <v>12.166361999999999</v>
      </c>
      <c r="W35" s="16">
        <v>12.297223000000001</v>
      </c>
      <c r="X35" s="16">
        <v>12.403543000000001</v>
      </c>
      <c r="Y35" s="16">
        <v>12.500283</v>
      </c>
      <c r="Z35" s="16">
        <v>12.638775000000001</v>
      </c>
      <c r="AA35" s="16">
        <v>12.814640000000001</v>
      </c>
      <c r="AB35" s="16">
        <v>13.000921</v>
      </c>
      <c r="AC35" s="16">
        <v>13.223394000000001</v>
      </c>
      <c r="AD35" s="16">
        <v>13.513517</v>
      </c>
      <c r="AE35" s="16">
        <v>13.920674</v>
      </c>
      <c r="AF35" s="16">
        <v>14.380331</v>
      </c>
      <c r="AG35" s="16">
        <v>14.628779</v>
      </c>
      <c r="AH35" s="17">
        <v>2.4931999999999999E-2</v>
      </c>
    </row>
    <row r="36" spans="1:34" ht="14.5" customHeight="1" x14ac:dyDescent="0.35">
      <c r="A36" s="10" t="s">
        <v>759</v>
      </c>
      <c r="B36" s="90" t="s">
        <v>736</v>
      </c>
      <c r="C36" s="91">
        <v>2.5221589999999998</v>
      </c>
      <c r="D36" s="91">
        <v>2.470361</v>
      </c>
      <c r="E36" s="91">
        <v>2.5545390000000001</v>
      </c>
      <c r="F36" s="91">
        <v>2.6036290000000002</v>
      </c>
      <c r="G36" s="91">
        <v>2.5230610000000002</v>
      </c>
      <c r="H36" s="91">
        <v>2.4799250000000002</v>
      </c>
      <c r="I36" s="91">
        <v>2.3970210000000001</v>
      </c>
      <c r="J36" s="91">
        <v>2.3610139999999999</v>
      </c>
      <c r="K36" s="91">
        <v>2.3214540000000001</v>
      </c>
      <c r="L36" s="91">
        <v>2.3066360000000001</v>
      </c>
      <c r="M36" s="91">
        <v>2.2967879999999998</v>
      </c>
      <c r="N36" s="91">
        <v>2.2915779999999999</v>
      </c>
      <c r="O36" s="91">
        <v>2.2819289999999999</v>
      </c>
      <c r="P36" s="91">
        <v>2.2715800000000002</v>
      </c>
      <c r="Q36" s="91">
        <v>2.2644570000000002</v>
      </c>
      <c r="R36" s="91">
        <v>2.257174</v>
      </c>
      <c r="S36" s="91">
        <v>2.249676</v>
      </c>
      <c r="T36" s="91">
        <v>2.243039</v>
      </c>
      <c r="U36" s="91">
        <v>2.2342200000000001</v>
      </c>
      <c r="V36" s="91">
        <v>2.2251280000000002</v>
      </c>
      <c r="W36" s="91">
        <v>2.2194500000000001</v>
      </c>
      <c r="X36" s="91">
        <v>2.2134200000000002</v>
      </c>
      <c r="Y36" s="91">
        <v>2.2087379999999999</v>
      </c>
      <c r="Z36" s="91">
        <v>2.2027809999999999</v>
      </c>
      <c r="AA36" s="91">
        <v>2.1968109999999998</v>
      </c>
      <c r="AB36" s="91">
        <v>2.1882220000000001</v>
      </c>
      <c r="AC36" s="91">
        <v>2.178385</v>
      </c>
      <c r="AD36" s="91">
        <v>2.1730019999999999</v>
      </c>
      <c r="AE36" s="91">
        <v>2.168031</v>
      </c>
      <c r="AF36" s="91">
        <v>2.1607249999999998</v>
      </c>
      <c r="AG36" s="91">
        <v>2.154385</v>
      </c>
      <c r="AH36" s="92">
        <v>-5.2399999999999999E-3</v>
      </c>
    </row>
    <row r="37" spans="1:34" ht="14.5" customHeight="1" x14ac:dyDescent="0.35">
      <c r="A37" s="10" t="s">
        <v>760</v>
      </c>
      <c r="B37" s="90" t="s">
        <v>761</v>
      </c>
      <c r="C37" s="91">
        <v>0.13980699999999999</v>
      </c>
      <c r="D37" s="91">
        <v>0.13639399999999999</v>
      </c>
      <c r="E37" s="91">
        <v>0.142956</v>
      </c>
      <c r="F37" s="91">
        <v>0.14424400000000001</v>
      </c>
      <c r="G37" s="91">
        <v>0.14909600000000001</v>
      </c>
      <c r="H37" s="91">
        <v>0.15548699999999999</v>
      </c>
      <c r="I37" s="91">
        <v>0.15968299999999999</v>
      </c>
      <c r="J37" s="91">
        <v>0.16509199999999999</v>
      </c>
      <c r="K37" s="91">
        <v>0.17274400000000001</v>
      </c>
      <c r="L37" s="91">
        <v>0.183251</v>
      </c>
      <c r="M37" s="91">
        <v>0.192858</v>
      </c>
      <c r="N37" s="91">
        <v>0.20494200000000001</v>
      </c>
      <c r="O37" s="91">
        <v>0.212284</v>
      </c>
      <c r="P37" s="91">
        <v>0.220142</v>
      </c>
      <c r="Q37" s="91">
        <v>0.22822999999999999</v>
      </c>
      <c r="R37" s="91">
        <v>0.23633299999999999</v>
      </c>
      <c r="S37" s="91">
        <v>0.242981</v>
      </c>
      <c r="T37" s="91">
        <v>0.24915499999999999</v>
      </c>
      <c r="U37" s="91">
        <v>0.25706299999999999</v>
      </c>
      <c r="V37" s="91">
        <v>0.265683</v>
      </c>
      <c r="W37" s="91">
        <v>0.27510800000000002</v>
      </c>
      <c r="X37" s="91">
        <v>0.28282000000000002</v>
      </c>
      <c r="Y37" s="91">
        <v>0.29026099999999999</v>
      </c>
      <c r="Z37" s="91">
        <v>0.29480299999999998</v>
      </c>
      <c r="AA37" s="91">
        <v>0.30027700000000002</v>
      </c>
      <c r="AB37" s="91">
        <v>0.30839899999999998</v>
      </c>
      <c r="AC37" s="91">
        <v>0.31410199999999999</v>
      </c>
      <c r="AD37" s="91">
        <v>0.32140299999999999</v>
      </c>
      <c r="AE37" s="91">
        <v>0.32853700000000002</v>
      </c>
      <c r="AF37" s="91">
        <v>0.33312000000000003</v>
      </c>
      <c r="AG37" s="91">
        <v>0.34062799999999999</v>
      </c>
      <c r="AH37" s="92">
        <v>3.0129E-2</v>
      </c>
    </row>
    <row r="38" spans="1:34" ht="14.5" customHeight="1" x14ac:dyDescent="0.35">
      <c r="A38" s="10" t="s">
        <v>762</v>
      </c>
      <c r="B38" s="90" t="s">
        <v>763</v>
      </c>
      <c r="C38" s="91">
        <v>0.29396</v>
      </c>
      <c r="D38" s="91">
        <v>0.30298700000000001</v>
      </c>
      <c r="E38" s="91">
        <v>0.30637900000000001</v>
      </c>
      <c r="F38" s="91">
        <v>0.31411</v>
      </c>
      <c r="G38" s="91">
        <v>0.32577299999999998</v>
      </c>
      <c r="H38" s="91">
        <v>0.33652300000000002</v>
      </c>
      <c r="I38" s="91">
        <v>0.34559699999999999</v>
      </c>
      <c r="J38" s="91">
        <v>0.35511300000000001</v>
      </c>
      <c r="K38" s="91">
        <v>0.35974299999999998</v>
      </c>
      <c r="L38" s="91">
        <v>0.37365199999999998</v>
      </c>
      <c r="M38" s="91">
        <v>0.38164399999999998</v>
      </c>
      <c r="N38" s="91">
        <v>0.393735</v>
      </c>
      <c r="O38" s="91">
        <v>0.40287600000000001</v>
      </c>
      <c r="P38" s="91">
        <v>0.412663</v>
      </c>
      <c r="Q38" s="91">
        <v>0.422155</v>
      </c>
      <c r="R38" s="91">
        <v>0.43325399999999997</v>
      </c>
      <c r="S38" s="91">
        <v>0.44428600000000001</v>
      </c>
      <c r="T38" s="91">
        <v>0.458177</v>
      </c>
      <c r="U38" s="91">
        <v>0.46561200000000003</v>
      </c>
      <c r="V38" s="91">
        <v>0.47500599999999998</v>
      </c>
      <c r="W38" s="91">
        <v>0.48379699999999998</v>
      </c>
      <c r="X38" s="91">
        <v>0.49304100000000001</v>
      </c>
      <c r="Y38" s="91">
        <v>0.49983699999999998</v>
      </c>
      <c r="Z38" s="91">
        <v>0.51223700000000005</v>
      </c>
      <c r="AA38" s="91">
        <v>0.519258</v>
      </c>
      <c r="AB38" s="91">
        <v>0.52601200000000004</v>
      </c>
      <c r="AC38" s="91">
        <v>0.53482200000000002</v>
      </c>
      <c r="AD38" s="91">
        <v>0.54032500000000006</v>
      </c>
      <c r="AE38" s="91">
        <v>0.54645999999999995</v>
      </c>
      <c r="AF38" s="91">
        <v>0.55566400000000005</v>
      </c>
      <c r="AG38" s="91">
        <v>0.558087</v>
      </c>
      <c r="AH38" s="92">
        <v>2.1599E-2</v>
      </c>
    </row>
    <row r="39" spans="1:34" ht="14.5" customHeight="1" x14ac:dyDescent="0.35">
      <c r="A39" s="10" t="s">
        <v>764</v>
      </c>
      <c r="B39" s="90" t="s">
        <v>740</v>
      </c>
      <c r="C39" s="91">
        <v>0.20445099999999999</v>
      </c>
      <c r="D39" s="91">
        <v>0.20511399999999999</v>
      </c>
      <c r="E39" s="91">
        <v>0.20824400000000001</v>
      </c>
      <c r="F39" s="91">
        <v>0.20819499999999999</v>
      </c>
      <c r="G39" s="91">
        <v>0.20824300000000001</v>
      </c>
      <c r="H39" s="91">
        <v>0.20803199999999999</v>
      </c>
      <c r="I39" s="91">
        <v>0.20821000000000001</v>
      </c>
      <c r="J39" s="91">
        <v>0.20813599999999999</v>
      </c>
      <c r="K39" s="91">
        <v>0.19940099999999999</v>
      </c>
      <c r="L39" s="91">
        <v>0.19509000000000001</v>
      </c>
      <c r="M39" s="91">
        <v>0.19595399999999999</v>
      </c>
      <c r="N39" s="91">
        <v>0.19605900000000001</v>
      </c>
      <c r="O39" s="91">
        <v>0.19831699999999999</v>
      </c>
      <c r="P39" s="91">
        <v>0.19808799999999999</v>
      </c>
      <c r="Q39" s="91">
        <v>0.19551199999999999</v>
      </c>
      <c r="R39" s="91">
        <v>0.19552800000000001</v>
      </c>
      <c r="S39" s="91">
        <v>0.19875200000000001</v>
      </c>
      <c r="T39" s="91">
        <v>0.19814100000000001</v>
      </c>
      <c r="U39" s="91">
        <v>0.19850799999999999</v>
      </c>
      <c r="V39" s="91">
        <v>0.19838800000000001</v>
      </c>
      <c r="W39" s="91">
        <v>0.19739200000000001</v>
      </c>
      <c r="X39" s="91">
        <v>0.19806000000000001</v>
      </c>
      <c r="Y39" s="91">
        <v>0.19803999999999999</v>
      </c>
      <c r="Z39" s="91">
        <v>0.19835700000000001</v>
      </c>
      <c r="AA39" s="91">
        <v>0.19739499999999999</v>
      </c>
      <c r="AB39" s="91">
        <v>0.19803100000000001</v>
      </c>
      <c r="AC39" s="91">
        <v>0.19819500000000001</v>
      </c>
      <c r="AD39" s="91">
        <v>0.198097</v>
      </c>
      <c r="AE39" s="91">
        <v>0.19786500000000001</v>
      </c>
      <c r="AF39" s="91">
        <v>0.19788</v>
      </c>
      <c r="AG39" s="91">
        <v>0.19797200000000001</v>
      </c>
      <c r="AH39" s="92">
        <v>-1.073E-3</v>
      </c>
    </row>
    <row r="40" spans="1:34" ht="14.5" customHeight="1" x14ac:dyDescent="0.35">
      <c r="A40" s="10" t="s">
        <v>765</v>
      </c>
      <c r="B40" s="90" t="s">
        <v>766</v>
      </c>
      <c r="C40" s="91">
        <v>0.16352700000000001</v>
      </c>
      <c r="D40" s="91">
        <v>0.16401399999999999</v>
      </c>
      <c r="E40" s="91">
        <v>0.16792599999999999</v>
      </c>
      <c r="F40" s="91">
        <v>0.16790099999999999</v>
      </c>
      <c r="G40" s="91">
        <v>0.167881</v>
      </c>
      <c r="H40" s="91">
        <v>0.16789999999999999</v>
      </c>
      <c r="I40" s="91">
        <v>0.16788800000000001</v>
      </c>
      <c r="J40" s="91">
        <v>0.16789699999999999</v>
      </c>
      <c r="K40" s="91">
        <v>0.160273</v>
      </c>
      <c r="L40" s="91">
        <v>0.15651000000000001</v>
      </c>
      <c r="M40" s="91">
        <v>0.15729799999999999</v>
      </c>
      <c r="N40" s="91">
        <v>0.15738099999999999</v>
      </c>
      <c r="O40" s="91">
        <v>0.159138</v>
      </c>
      <c r="P40" s="91">
        <v>0.158914</v>
      </c>
      <c r="Q40" s="91">
        <v>0.15757299999999999</v>
      </c>
      <c r="R40" s="91">
        <v>0.15692800000000001</v>
      </c>
      <c r="S40" s="91">
        <v>0.15946299999999999</v>
      </c>
      <c r="T40" s="91">
        <v>0.158939</v>
      </c>
      <c r="U40" s="91">
        <v>0.15926999999999999</v>
      </c>
      <c r="V40" s="91">
        <v>0.159224</v>
      </c>
      <c r="W40" s="91">
        <v>0.15831100000000001</v>
      </c>
      <c r="X40" s="91">
        <v>0.15893099999999999</v>
      </c>
      <c r="Y40" s="91">
        <v>0.15889300000000001</v>
      </c>
      <c r="Z40" s="91">
        <v>0.15920300000000001</v>
      </c>
      <c r="AA40" s="91">
        <v>0.15828800000000001</v>
      </c>
      <c r="AB40" s="91">
        <v>0.158882</v>
      </c>
      <c r="AC40" s="91">
        <v>0.15909599999999999</v>
      </c>
      <c r="AD40" s="91">
        <v>0.15909200000000001</v>
      </c>
      <c r="AE40" s="91">
        <v>0.15909100000000001</v>
      </c>
      <c r="AF40" s="91">
        <v>0.15912200000000001</v>
      </c>
      <c r="AG40" s="91">
        <v>0.159196</v>
      </c>
      <c r="AH40" s="92">
        <v>-8.9400000000000005E-4</v>
      </c>
    </row>
    <row r="41" spans="1:34" ht="14.5" customHeight="1" x14ac:dyDescent="0.35">
      <c r="A41" s="10" t="s">
        <v>767</v>
      </c>
      <c r="B41" s="90" t="s">
        <v>768</v>
      </c>
      <c r="C41" s="91">
        <v>4.0924000000000002E-2</v>
      </c>
      <c r="D41" s="91">
        <v>4.1099999999999998E-2</v>
      </c>
      <c r="E41" s="91">
        <v>4.0318E-2</v>
      </c>
      <c r="F41" s="91">
        <v>4.0293000000000002E-2</v>
      </c>
      <c r="G41" s="91">
        <v>4.0362000000000002E-2</v>
      </c>
      <c r="H41" s="91">
        <v>4.0132000000000001E-2</v>
      </c>
      <c r="I41" s="91">
        <v>4.0321999999999997E-2</v>
      </c>
      <c r="J41" s="91">
        <v>4.0239999999999998E-2</v>
      </c>
      <c r="K41" s="91">
        <v>3.9128000000000003E-2</v>
      </c>
      <c r="L41" s="91">
        <v>3.8580000000000003E-2</v>
      </c>
      <c r="M41" s="91">
        <v>3.8656000000000003E-2</v>
      </c>
      <c r="N41" s="91">
        <v>3.8677000000000003E-2</v>
      </c>
      <c r="O41" s="91">
        <v>3.9178999999999999E-2</v>
      </c>
      <c r="P41" s="91">
        <v>3.9175000000000001E-2</v>
      </c>
      <c r="Q41" s="91">
        <v>3.7938E-2</v>
      </c>
      <c r="R41" s="91">
        <v>3.8600000000000002E-2</v>
      </c>
      <c r="S41" s="91">
        <v>3.9288999999999998E-2</v>
      </c>
      <c r="T41" s="91">
        <v>3.9203000000000002E-2</v>
      </c>
      <c r="U41" s="91">
        <v>3.9238000000000002E-2</v>
      </c>
      <c r="V41" s="91">
        <v>3.9163999999999997E-2</v>
      </c>
      <c r="W41" s="91">
        <v>3.9080999999999998E-2</v>
      </c>
      <c r="X41" s="91">
        <v>3.9128000000000003E-2</v>
      </c>
      <c r="Y41" s="91">
        <v>3.9147000000000001E-2</v>
      </c>
      <c r="Z41" s="91">
        <v>3.9154000000000001E-2</v>
      </c>
      <c r="AA41" s="91">
        <v>3.9106000000000002E-2</v>
      </c>
      <c r="AB41" s="91">
        <v>3.9149000000000003E-2</v>
      </c>
      <c r="AC41" s="91">
        <v>3.9099000000000002E-2</v>
      </c>
      <c r="AD41" s="91">
        <v>3.9003999999999997E-2</v>
      </c>
      <c r="AE41" s="91">
        <v>3.8774000000000003E-2</v>
      </c>
      <c r="AF41" s="91">
        <v>3.8758000000000001E-2</v>
      </c>
      <c r="AG41" s="91">
        <v>3.8775999999999998E-2</v>
      </c>
      <c r="AH41" s="92">
        <v>-1.7960000000000001E-3</v>
      </c>
    </row>
    <row r="42" spans="1:34" ht="14.5" customHeight="1" x14ac:dyDescent="0.35">
      <c r="A42" s="10" t="s">
        <v>769</v>
      </c>
      <c r="B42" s="90" t="s">
        <v>770</v>
      </c>
      <c r="C42" s="91">
        <v>2.9326000000000001E-2</v>
      </c>
      <c r="D42" s="91">
        <v>3.0613999999999999E-2</v>
      </c>
      <c r="E42" s="91">
        <v>2.9784999999999999E-2</v>
      </c>
      <c r="F42" s="91">
        <v>2.8506E-2</v>
      </c>
      <c r="G42" s="91">
        <v>2.7116999999999999E-2</v>
      </c>
      <c r="H42" s="91">
        <v>2.7133999999999998E-2</v>
      </c>
      <c r="I42" s="91">
        <v>2.6450000000000001E-2</v>
      </c>
      <c r="J42" s="91">
        <v>2.6202E-2</v>
      </c>
      <c r="K42" s="91">
        <v>2.5260000000000001E-2</v>
      </c>
      <c r="L42" s="91">
        <v>2.4792999999999999E-2</v>
      </c>
      <c r="M42" s="91">
        <v>2.5024000000000001E-2</v>
      </c>
      <c r="N42" s="91">
        <v>2.4334999999999999E-2</v>
      </c>
      <c r="O42" s="91">
        <v>2.4298E-2</v>
      </c>
      <c r="P42" s="91">
        <v>2.3803999999999999E-2</v>
      </c>
      <c r="Q42" s="91">
        <v>2.3682999999999999E-2</v>
      </c>
      <c r="R42" s="91">
        <v>2.3622000000000001E-2</v>
      </c>
      <c r="S42" s="91">
        <v>2.3615000000000001E-2</v>
      </c>
      <c r="T42" s="91">
        <v>2.3311999999999999E-2</v>
      </c>
      <c r="U42" s="91">
        <v>2.2797999999999999E-2</v>
      </c>
      <c r="V42" s="91">
        <v>2.2648999999999999E-2</v>
      </c>
      <c r="W42" s="91">
        <v>2.2634999999999999E-2</v>
      </c>
      <c r="X42" s="91">
        <v>2.2697999999999999E-2</v>
      </c>
      <c r="Y42" s="91">
        <v>2.2603000000000002E-2</v>
      </c>
      <c r="Z42" s="91">
        <v>2.2161E-2</v>
      </c>
      <c r="AA42" s="91">
        <v>2.1526E-2</v>
      </c>
      <c r="AB42" s="91">
        <v>2.1392000000000001E-2</v>
      </c>
      <c r="AC42" s="91">
        <v>2.0382999999999998E-2</v>
      </c>
      <c r="AD42" s="91">
        <v>2.2120999999999998E-2</v>
      </c>
      <c r="AE42" s="91">
        <v>2.1267999999999999E-2</v>
      </c>
      <c r="AF42" s="91">
        <v>2.3327000000000001E-2</v>
      </c>
      <c r="AG42" s="91">
        <v>2.0677000000000001E-2</v>
      </c>
      <c r="AH42" s="92">
        <v>-1.158E-2</v>
      </c>
    </row>
    <row r="43" spans="1:34" ht="14.5" customHeight="1" x14ac:dyDescent="0.35">
      <c r="A43" s="10" t="s">
        <v>771</v>
      </c>
      <c r="B43" s="90" t="s">
        <v>772</v>
      </c>
      <c r="C43" s="91">
        <v>0.73842300000000005</v>
      </c>
      <c r="D43" s="91">
        <v>0.95997600000000005</v>
      </c>
      <c r="E43" s="91">
        <v>1.2456</v>
      </c>
      <c r="F43" s="91">
        <v>1.3606100000000001</v>
      </c>
      <c r="G43" s="91">
        <v>1.370406</v>
      </c>
      <c r="H43" s="91">
        <v>1.7030149999999999</v>
      </c>
      <c r="I43" s="91">
        <v>1.936693</v>
      </c>
      <c r="J43" s="91">
        <v>2.0638329999999998</v>
      </c>
      <c r="K43" s="91">
        <v>2.1309429999999998</v>
      </c>
      <c r="L43" s="91">
        <v>2.3051900000000001</v>
      </c>
      <c r="M43" s="91">
        <v>2.3596180000000002</v>
      </c>
      <c r="N43" s="91">
        <v>2.4204340000000002</v>
      </c>
      <c r="O43" s="91">
        <v>2.5155699999999999</v>
      </c>
      <c r="P43" s="91">
        <v>2.631758</v>
      </c>
      <c r="Q43" s="91">
        <v>2.7474240000000001</v>
      </c>
      <c r="R43" s="91">
        <v>2.8431340000000001</v>
      </c>
      <c r="S43" s="91">
        <v>3.023183</v>
      </c>
      <c r="T43" s="91">
        <v>3.1703239999999999</v>
      </c>
      <c r="U43" s="91">
        <v>3.355661</v>
      </c>
      <c r="V43" s="91">
        <v>3.4755820000000002</v>
      </c>
      <c r="W43" s="91">
        <v>3.5987710000000002</v>
      </c>
      <c r="X43" s="91">
        <v>3.6898620000000002</v>
      </c>
      <c r="Y43" s="91">
        <v>3.7840660000000002</v>
      </c>
      <c r="Z43" s="91">
        <v>3.9136700000000002</v>
      </c>
      <c r="AA43" s="91">
        <v>4.085839</v>
      </c>
      <c r="AB43" s="91">
        <v>4.2517769999999997</v>
      </c>
      <c r="AC43" s="91">
        <v>4.4507940000000001</v>
      </c>
      <c r="AD43" s="91">
        <v>4.7009369999999997</v>
      </c>
      <c r="AE43" s="91">
        <v>5.0729699999999998</v>
      </c>
      <c r="AF43" s="91">
        <v>5.5139230000000001</v>
      </c>
      <c r="AG43" s="91">
        <v>5.7538530000000003</v>
      </c>
      <c r="AH43" s="92">
        <v>7.0832999999999993E-2</v>
      </c>
    </row>
    <row r="44" spans="1:34" ht="14.5" customHeight="1" x14ac:dyDescent="0.35">
      <c r="A44" s="10" t="s">
        <v>773</v>
      </c>
      <c r="B44" s="90" t="s">
        <v>774</v>
      </c>
      <c r="C44" s="91">
        <v>3.0599229999999999</v>
      </c>
      <c r="D44" s="91">
        <v>3.5453899999999998</v>
      </c>
      <c r="E44" s="91">
        <v>3.6862020000000002</v>
      </c>
      <c r="F44" s="91">
        <v>4.3147510000000002</v>
      </c>
      <c r="G44" s="91">
        <v>5.1620249999999999</v>
      </c>
      <c r="H44" s="91">
        <v>5.3019220000000002</v>
      </c>
      <c r="I44" s="91">
        <v>5.138808</v>
      </c>
      <c r="J44" s="91">
        <v>5.0732059999999999</v>
      </c>
      <c r="K44" s="91">
        <v>5.0446869999999997</v>
      </c>
      <c r="L44" s="91">
        <v>5.027107</v>
      </c>
      <c r="M44" s="91">
        <v>5.1942830000000004</v>
      </c>
      <c r="N44" s="91">
        <v>5.2338230000000001</v>
      </c>
      <c r="O44" s="91">
        <v>5.211443</v>
      </c>
      <c r="P44" s="91">
        <v>5.188434</v>
      </c>
      <c r="Q44" s="91">
        <v>5.2996660000000002</v>
      </c>
      <c r="R44" s="91">
        <v>5.4837239999999996</v>
      </c>
      <c r="S44" s="91">
        <v>5.5425870000000002</v>
      </c>
      <c r="T44" s="91">
        <v>5.532464</v>
      </c>
      <c r="U44" s="91">
        <v>5.5185649999999997</v>
      </c>
      <c r="V44" s="91">
        <v>5.5039249999999997</v>
      </c>
      <c r="W44" s="91">
        <v>5.50007</v>
      </c>
      <c r="X44" s="91">
        <v>5.5036430000000003</v>
      </c>
      <c r="Y44" s="91">
        <v>5.4967370000000004</v>
      </c>
      <c r="Z44" s="91">
        <v>5.4947670000000004</v>
      </c>
      <c r="AA44" s="91">
        <v>5.4935340000000004</v>
      </c>
      <c r="AB44" s="91">
        <v>5.5070889999999997</v>
      </c>
      <c r="AC44" s="91">
        <v>5.526713</v>
      </c>
      <c r="AD44" s="91">
        <v>5.557633</v>
      </c>
      <c r="AE44" s="91">
        <v>5.5855430000000004</v>
      </c>
      <c r="AF44" s="91">
        <v>5.5956919999999997</v>
      </c>
      <c r="AG44" s="91">
        <v>5.6031769999999996</v>
      </c>
      <c r="AH44" s="92">
        <v>2.0369999999999999E-2</v>
      </c>
    </row>
    <row r="45" spans="1:34" ht="12" customHeight="1" x14ac:dyDescent="0.3"/>
    <row r="46" spans="1:34" ht="12" customHeight="1" x14ac:dyDescent="0.3">
      <c r="A46" s="10" t="s">
        <v>775</v>
      </c>
      <c r="B46" s="15" t="s">
        <v>776</v>
      </c>
      <c r="C46" s="16">
        <v>11.343173999999999</v>
      </c>
      <c r="D46" s="16">
        <v>12.197032999999999</v>
      </c>
      <c r="E46" s="16">
        <v>12.721700999999999</v>
      </c>
      <c r="F46" s="16">
        <v>13.577942</v>
      </c>
      <c r="G46" s="16">
        <v>14.415037</v>
      </c>
      <c r="H46" s="16">
        <v>14.891498</v>
      </c>
      <c r="I46" s="16">
        <v>14.914206999999999</v>
      </c>
      <c r="J46" s="16">
        <v>14.968821999999999</v>
      </c>
      <c r="K46" s="16">
        <v>14.983321</v>
      </c>
      <c r="L46" s="16">
        <v>15.152987</v>
      </c>
      <c r="M46" s="16">
        <v>15.401411</v>
      </c>
      <c r="N46" s="16">
        <v>15.524724000000001</v>
      </c>
      <c r="O46" s="16">
        <v>15.61483</v>
      </c>
      <c r="P46" s="16">
        <v>15.71393</v>
      </c>
      <c r="Q46" s="16">
        <v>15.947412</v>
      </c>
      <c r="R46" s="16">
        <v>16.248813999999999</v>
      </c>
      <c r="S46" s="16">
        <v>16.513404999999999</v>
      </c>
      <c r="T46" s="16">
        <v>16.675308000000001</v>
      </c>
      <c r="U46" s="16">
        <v>16.871029</v>
      </c>
      <c r="V46" s="16">
        <v>17.003864</v>
      </c>
      <c r="W46" s="16">
        <v>17.155317</v>
      </c>
      <c r="X46" s="16">
        <v>17.286529999999999</v>
      </c>
      <c r="Y46" s="16">
        <v>17.420763000000001</v>
      </c>
      <c r="Z46" s="16">
        <v>17.588584999999998</v>
      </c>
      <c r="AA46" s="16">
        <v>17.799343</v>
      </c>
      <c r="AB46" s="16">
        <v>18.020102999999999</v>
      </c>
      <c r="AC46" s="16">
        <v>18.278860000000002</v>
      </c>
      <c r="AD46" s="16">
        <v>18.629366000000001</v>
      </c>
      <c r="AE46" s="16">
        <v>19.082899000000001</v>
      </c>
      <c r="AF46" s="16">
        <v>19.600607</v>
      </c>
      <c r="AG46" s="16">
        <v>19.901617000000002</v>
      </c>
      <c r="AH46" s="17">
        <v>1.8915999999999999E-2</v>
      </c>
    </row>
    <row r="47" spans="1:34" ht="12" customHeight="1" x14ac:dyDescent="0.3"/>
    <row r="48" spans="1:34" ht="12" customHeight="1" x14ac:dyDescent="0.3">
      <c r="B48" s="15" t="s">
        <v>777</v>
      </c>
    </row>
    <row r="49" spans="1:34" ht="14.5" customHeight="1" x14ac:dyDescent="0.35">
      <c r="A49" s="10" t="s">
        <v>778</v>
      </c>
      <c r="B49" s="90" t="s">
        <v>779</v>
      </c>
      <c r="C49" s="91">
        <v>1.1336139999999999</v>
      </c>
      <c r="D49" s="91">
        <v>1.2481439999999999</v>
      </c>
      <c r="E49" s="91">
        <v>1.266831</v>
      </c>
      <c r="F49" s="91">
        <v>1.276478</v>
      </c>
      <c r="G49" s="91">
        <v>1.289739</v>
      </c>
      <c r="H49" s="91">
        <v>1.3000970000000001</v>
      </c>
      <c r="I49" s="91">
        <v>1.3074669999999999</v>
      </c>
      <c r="J49" s="91">
        <v>1.312244</v>
      </c>
      <c r="K49" s="91">
        <v>1.317906</v>
      </c>
      <c r="L49" s="91">
        <v>1.321715</v>
      </c>
      <c r="M49" s="91">
        <v>1.3347</v>
      </c>
      <c r="N49" s="91">
        <v>1.33924</v>
      </c>
      <c r="O49" s="91">
        <v>1.3447709999999999</v>
      </c>
      <c r="P49" s="91">
        <v>1.3518479999999999</v>
      </c>
      <c r="Q49" s="91">
        <v>1.359667</v>
      </c>
      <c r="R49" s="91">
        <v>1.367119</v>
      </c>
      <c r="S49" s="91">
        <v>1.379796</v>
      </c>
      <c r="T49" s="91">
        <v>1.3897729999999999</v>
      </c>
      <c r="U49" s="91">
        <v>1.4000919999999999</v>
      </c>
      <c r="V49" s="91">
        <v>1.411135</v>
      </c>
      <c r="W49" s="91">
        <v>1.4243710000000001</v>
      </c>
      <c r="X49" s="91">
        <v>1.437044</v>
      </c>
      <c r="Y49" s="91">
        <v>1.450623</v>
      </c>
      <c r="Z49" s="91">
        <v>1.4648460000000001</v>
      </c>
      <c r="AA49" s="91">
        <v>1.4903379999999999</v>
      </c>
      <c r="AB49" s="91">
        <v>1.5048790000000001</v>
      </c>
      <c r="AC49" s="91">
        <v>1.5199100000000001</v>
      </c>
      <c r="AD49" s="91">
        <v>1.534781</v>
      </c>
      <c r="AE49" s="91">
        <v>1.5507519999999999</v>
      </c>
      <c r="AF49" s="91">
        <v>1.5673269999999999</v>
      </c>
      <c r="AG49" s="91">
        <v>1.584341</v>
      </c>
      <c r="AH49" s="92">
        <v>1.1221E-2</v>
      </c>
    </row>
    <row r="50" spans="1:34" ht="15" customHeight="1" x14ac:dyDescent="0.35">
      <c r="A50" s="10" t="s">
        <v>780</v>
      </c>
      <c r="B50" s="90" t="s">
        <v>781</v>
      </c>
      <c r="C50" s="91">
        <v>0</v>
      </c>
      <c r="D50" s="91">
        <v>1.3500000000000001E-3</v>
      </c>
      <c r="E50" s="91">
        <v>1.346E-3</v>
      </c>
      <c r="F50" s="91">
        <v>4.7100000000000001E-4</v>
      </c>
      <c r="G50" s="91">
        <v>9.9999999999999995E-7</v>
      </c>
      <c r="H50" s="91">
        <v>7.9999999999999996E-6</v>
      </c>
      <c r="I50" s="91">
        <v>1.2999999999999999E-5</v>
      </c>
      <c r="J50" s="91">
        <v>4.2299999999999998E-4</v>
      </c>
      <c r="K50" s="91">
        <v>9.9999999999999995E-7</v>
      </c>
      <c r="L50" s="91">
        <v>4.2299999999999998E-4</v>
      </c>
      <c r="M50" s="91">
        <v>0</v>
      </c>
      <c r="N50" s="91">
        <v>0</v>
      </c>
      <c r="O50" s="91">
        <v>0</v>
      </c>
      <c r="P50" s="91">
        <v>0</v>
      </c>
      <c r="Q50" s="91">
        <v>4.2299999999999998E-4</v>
      </c>
      <c r="R50" s="91">
        <v>4.2299999999999998E-4</v>
      </c>
      <c r="S50" s="91">
        <v>4.6299999999999998E-4</v>
      </c>
      <c r="T50" s="91">
        <v>4.6299999999999998E-4</v>
      </c>
      <c r="U50" s="91">
        <v>4.6299999999999998E-4</v>
      </c>
      <c r="V50" s="91">
        <v>1.199E-3</v>
      </c>
      <c r="W50" s="91">
        <v>1.129E-3</v>
      </c>
      <c r="X50" s="91">
        <v>1.284E-3</v>
      </c>
      <c r="Y50" s="91">
        <v>1.346E-3</v>
      </c>
      <c r="Z50" s="91">
        <v>1.346E-3</v>
      </c>
      <c r="AA50" s="91">
        <v>1.346E-3</v>
      </c>
      <c r="AB50" s="91">
        <v>1.2830000000000001E-3</v>
      </c>
      <c r="AC50" s="91">
        <v>1.346E-3</v>
      </c>
      <c r="AD50" s="91">
        <v>1.346E-3</v>
      </c>
      <c r="AE50" s="91">
        <v>1.346E-3</v>
      </c>
      <c r="AF50" s="91">
        <v>1.346E-3</v>
      </c>
      <c r="AG50" s="91">
        <v>1.346E-3</v>
      </c>
      <c r="AH50" s="92">
        <v>0.431732</v>
      </c>
    </row>
    <row r="51" spans="1:34" ht="15" customHeight="1" x14ac:dyDescent="0.35">
      <c r="A51" s="10" t="s">
        <v>782</v>
      </c>
      <c r="B51" s="90" t="s">
        <v>783</v>
      </c>
      <c r="C51" s="91">
        <v>-9.8394999999999996E-2</v>
      </c>
      <c r="D51" s="91">
        <v>-0.10806399999999999</v>
      </c>
      <c r="E51" s="91">
        <v>-0.13831599999999999</v>
      </c>
      <c r="F51" s="91">
        <v>-0.14177500000000001</v>
      </c>
      <c r="G51" s="91">
        <v>-0.152586</v>
      </c>
      <c r="H51" s="91">
        <v>-0.15639900000000001</v>
      </c>
      <c r="I51" s="91">
        <v>-0.160302</v>
      </c>
      <c r="J51" s="91">
        <v>-0.16431100000000001</v>
      </c>
      <c r="K51" s="91">
        <v>-0.16842499999999999</v>
      </c>
      <c r="L51" s="91">
        <v>-0.17263000000000001</v>
      </c>
      <c r="M51" s="91">
        <v>-0.185365</v>
      </c>
      <c r="N51" s="91">
        <v>-0.19000700000000001</v>
      </c>
      <c r="O51" s="91">
        <v>-0.19475899999999999</v>
      </c>
      <c r="P51" s="91">
        <v>-0.19962199999999999</v>
      </c>
      <c r="Q51" s="91">
        <v>-0.20461099999999999</v>
      </c>
      <c r="R51" s="91">
        <v>-0.206618</v>
      </c>
      <c r="S51" s="91">
        <v>-0.21496799999999999</v>
      </c>
      <c r="T51" s="91">
        <v>-0.22035099999999999</v>
      </c>
      <c r="U51" s="91">
        <v>-0.22586100000000001</v>
      </c>
      <c r="V51" s="91">
        <v>-0.23149800000000001</v>
      </c>
      <c r="W51" s="91">
        <v>-0.237292</v>
      </c>
      <c r="X51" s="91">
        <v>-0.243228</v>
      </c>
      <c r="Y51" s="91">
        <v>-0.249306</v>
      </c>
      <c r="Z51" s="91">
        <v>-0.25554300000000002</v>
      </c>
      <c r="AA51" s="91">
        <v>-0.27379599999999998</v>
      </c>
      <c r="AB51" s="91">
        <v>-0.28067599999999998</v>
      </c>
      <c r="AC51" s="91">
        <v>-0.28769099999999997</v>
      </c>
      <c r="AD51" s="91">
        <v>-0.29488700000000001</v>
      </c>
      <c r="AE51" s="91">
        <v>-0.30224899999999999</v>
      </c>
      <c r="AF51" s="91">
        <v>-0.30980799999999997</v>
      </c>
      <c r="AG51" s="91">
        <v>-0.31756600000000001</v>
      </c>
      <c r="AH51" s="92">
        <v>3.9829000000000003E-2</v>
      </c>
    </row>
    <row r="52" spans="1:34" ht="15" customHeight="1" x14ac:dyDescent="0.3">
      <c r="A52" s="10" t="s">
        <v>784</v>
      </c>
      <c r="B52" s="15" t="s">
        <v>785</v>
      </c>
      <c r="C52" s="16">
        <v>1.035218</v>
      </c>
      <c r="D52" s="16">
        <v>1.1414299999999999</v>
      </c>
      <c r="E52" s="16">
        <v>1.129861</v>
      </c>
      <c r="F52" s="16">
        <v>1.1351739999999999</v>
      </c>
      <c r="G52" s="16">
        <v>1.1371530000000001</v>
      </c>
      <c r="H52" s="16">
        <v>1.143707</v>
      </c>
      <c r="I52" s="16">
        <v>1.1471769999999999</v>
      </c>
      <c r="J52" s="16">
        <v>1.1483559999999999</v>
      </c>
      <c r="K52" s="16">
        <v>1.1494819999999999</v>
      </c>
      <c r="L52" s="16">
        <v>1.149508</v>
      </c>
      <c r="M52" s="16">
        <v>1.149335</v>
      </c>
      <c r="N52" s="16">
        <v>1.1492329999999999</v>
      </c>
      <c r="O52" s="16">
        <v>1.150012</v>
      </c>
      <c r="P52" s="16">
        <v>1.152226</v>
      </c>
      <c r="Q52" s="16">
        <v>1.1554789999999999</v>
      </c>
      <c r="R52" s="16">
        <v>1.1609240000000001</v>
      </c>
      <c r="S52" s="16">
        <v>1.1652910000000001</v>
      </c>
      <c r="T52" s="16">
        <v>1.1698839999999999</v>
      </c>
      <c r="U52" s="16">
        <v>1.1746939999999999</v>
      </c>
      <c r="V52" s="16">
        <v>1.180836</v>
      </c>
      <c r="W52" s="16">
        <v>1.1882090000000001</v>
      </c>
      <c r="X52" s="16">
        <v>1.1951000000000001</v>
      </c>
      <c r="Y52" s="16">
        <v>1.2026619999999999</v>
      </c>
      <c r="Z52" s="16">
        <v>1.21065</v>
      </c>
      <c r="AA52" s="16">
        <v>1.2178880000000001</v>
      </c>
      <c r="AB52" s="16">
        <v>1.2254860000000001</v>
      </c>
      <c r="AC52" s="16">
        <v>1.233565</v>
      </c>
      <c r="AD52" s="16">
        <v>1.2412399999999999</v>
      </c>
      <c r="AE52" s="16">
        <v>1.249849</v>
      </c>
      <c r="AF52" s="16">
        <v>1.2588649999999999</v>
      </c>
      <c r="AG52" s="16">
        <v>1.2681210000000001</v>
      </c>
      <c r="AH52" s="17">
        <v>6.7869999999999996E-3</v>
      </c>
    </row>
    <row r="55" spans="1:34" ht="15" customHeight="1" x14ac:dyDescent="0.3">
      <c r="B55" s="15" t="s">
        <v>786</v>
      </c>
    </row>
    <row r="56" spans="1:34" ht="15" customHeight="1" x14ac:dyDescent="0.3">
      <c r="B56" s="15" t="s">
        <v>787</v>
      </c>
    </row>
    <row r="58" spans="1:34" ht="15" customHeight="1" x14ac:dyDescent="0.3">
      <c r="A58" s="10" t="s">
        <v>788</v>
      </c>
      <c r="B58" s="15" t="s">
        <v>789</v>
      </c>
      <c r="C58" s="16">
        <v>0.28020400000000001</v>
      </c>
      <c r="D58" s="16">
        <v>0.32095099999999999</v>
      </c>
      <c r="E58" s="16">
        <v>0.35239599999999999</v>
      </c>
      <c r="F58" s="16">
        <v>0.376527</v>
      </c>
      <c r="G58" s="16">
        <v>0.402057</v>
      </c>
      <c r="H58" s="16">
        <v>0.42425000000000002</v>
      </c>
      <c r="I58" s="16">
        <v>0.44967099999999999</v>
      </c>
      <c r="J58" s="16">
        <v>0.47647800000000001</v>
      </c>
      <c r="K58" s="16">
        <v>0.50485400000000002</v>
      </c>
      <c r="L58" s="16">
        <v>0.53263499999999997</v>
      </c>
      <c r="M58" s="16">
        <v>0.56716</v>
      </c>
      <c r="N58" s="16">
        <v>0.59616999999999998</v>
      </c>
      <c r="O58" s="16">
        <v>0.62483</v>
      </c>
      <c r="P58" s="16">
        <v>0.65461599999999998</v>
      </c>
      <c r="Q58" s="16">
        <v>0.68604100000000001</v>
      </c>
      <c r="R58" s="16">
        <v>0.71721400000000002</v>
      </c>
      <c r="S58" s="16">
        <v>0.74817800000000001</v>
      </c>
      <c r="T58" s="16">
        <v>0.78034599999999998</v>
      </c>
      <c r="U58" s="16">
        <v>0.81228299999999998</v>
      </c>
      <c r="V58" s="16">
        <v>0.84643199999999996</v>
      </c>
      <c r="W58" s="16">
        <v>0.88042200000000004</v>
      </c>
      <c r="X58" s="16">
        <v>0.91629899999999997</v>
      </c>
      <c r="Y58" s="16">
        <v>0.95344499999999999</v>
      </c>
      <c r="Z58" s="16">
        <v>0.990649</v>
      </c>
      <c r="AA58" s="16">
        <v>1.0294460000000001</v>
      </c>
      <c r="AB58" s="16">
        <v>1.070174</v>
      </c>
      <c r="AC58" s="16">
        <v>1.1101019999999999</v>
      </c>
      <c r="AD58" s="16">
        <v>1.147535</v>
      </c>
      <c r="AE58" s="16">
        <v>1.18726</v>
      </c>
      <c r="AF58" s="16">
        <v>1.2288619999999999</v>
      </c>
      <c r="AG58" s="16">
        <v>1.2649649999999999</v>
      </c>
      <c r="AH58" s="17">
        <v>5.1526000000000002E-2</v>
      </c>
    </row>
    <row r="59" spans="1:34" ht="15" customHeight="1" x14ac:dyDescent="0.35">
      <c r="A59" s="10" t="s">
        <v>790</v>
      </c>
      <c r="B59" s="90" t="s">
        <v>791</v>
      </c>
      <c r="C59" s="91">
        <v>4.1923000000000002E-2</v>
      </c>
      <c r="D59" s="91">
        <v>4.5900000000000003E-2</v>
      </c>
      <c r="E59" s="91">
        <v>4.5856000000000001E-2</v>
      </c>
      <c r="F59" s="91">
        <v>4.5131999999999999E-2</v>
      </c>
      <c r="G59" s="91">
        <v>4.4742999999999998E-2</v>
      </c>
      <c r="H59" s="91">
        <v>4.3871E-2</v>
      </c>
      <c r="I59" s="91">
        <v>4.3568999999999997E-2</v>
      </c>
      <c r="J59" s="91">
        <v>4.3343E-2</v>
      </c>
      <c r="K59" s="91">
        <v>4.3447E-2</v>
      </c>
      <c r="L59" s="91">
        <v>4.3559E-2</v>
      </c>
      <c r="M59" s="91">
        <v>4.4141E-2</v>
      </c>
      <c r="N59" s="91">
        <v>4.4365000000000002E-2</v>
      </c>
      <c r="O59" s="91">
        <v>4.4488E-2</v>
      </c>
      <c r="P59" s="91">
        <v>4.4635000000000001E-2</v>
      </c>
      <c r="Q59" s="91">
        <v>4.4823000000000002E-2</v>
      </c>
      <c r="R59" s="91">
        <v>4.4965999999999999E-2</v>
      </c>
      <c r="S59" s="91">
        <v>4.5067000000000003E-2</v>
      </c>
      <c r="T59" s="91">
        <v>4.5217E-2</v>
      </c>
      <c r="U59" s="91">
        <v>4.5376E-2</v>
      </c>
      <c r="V59" s="91">
        <v>4.5571E-2</v>
      </c>
      <c r="W59" s="91">
        <v>4.5716E-2</v>
      </c>
      <c r="X59" s="91">
        <v>4.5920000000000002E-2</v>
      </c>
      <c r="Y59" s="91">
        <v>4.6134000000000001E-2</v>
      </c>
      <c r="Z59" s="91">
        <v>4.6331999999999998E-2</v>
      </c>
      <c r="AA59" s="91">
        <v>4.6518999999999998E-2</v>
      </c>
      <c r="AB59" s="91">
        <v>4.6729E-2</v>
      </c>
      <c r="AC59" s="91">
        <v>4.6861E-2</v>
      </c>
      <c r="AD59" s="91">
        <v>4.6872999999999998E-2</v>
      </c>
      <c r="AE59" s="91">
        <v>4.6947000000000003E-2</v>
      </c>
      <c r="AF59" s="91">
        <v>4.7069E-2</v>
      </c>
      <c r="AG59" s="91">
        <v>4.6927000000000003E-2</v>
      </c>
      <c r="AH59" s="92">
        <v>3.7659999999999998E-3</v>
      </c>
    </row>
    <row r="60" spans="1:34" ht="15" customHeight="1" x14ac:dyDescent="0.35">
      <c r="A60" s="10" t="s">
        <v>792</v>
      </c>
      <c r="B60" s="90" t="s">
        <v>793</v>
      </c>
      <c r="C60" s="91">
        <v>1.3036000000000001E-2</v>
      </c>
      <c r="D60" s="91">
        <v>1.5200999999999999E-2</v>
      </c>
      <c r="E60" s="91">
        <v>1.7725000000000001E-2</v>
      </c>
      <c r="F60" s="91">
        <v>1.8765E-2</v>
      </c>
      <c r="G60" s="91">
        <v>2.0128E-2</v>
      </c>
      <c r="H60" s="91">
        <v>2.0978E-2</v>
      </c>
      <c r="I60" s="91">
        <v>2.2218999999999999E-2</v>
      </c>
      <c r="J60" s="91">
        <v>2.3290000000000002E-2</v>
      </c>
      <c r="K60" s="91">
        <v>2.4472000000000001E-2</v>
      </c>
      <c r="L60" s="91">
        <v>2.5659000000000001E-2</v>
      </c>
      <c r="M60" s="91">
        <v>2.6859999999999998E-2</v>
      </c>
      <c r="N60" s="91">
        <v>2.7925999999999999E-2</v>
      </c>
      <c r="O60" s="91">
        <v>2.8993999999999999E-2</v>
      </c>
      <c r="P60" s="91">
        <v>3.0058999999999999E-2</v>
      </c>
      <c r="Q60" s="91">
        <v>3.1075999999999999E-2</v>
      </c>
      <c r="R60" s="91">
        <v>3.2084000000000001E-2</v>
      </c>
      <c r="S60" s="91">
        <v>3.3099999999999997E-2</v>
      </c>
      <c r="T60" s="91">
        <v>3.4097000000000002E-2</v>
      </c>
      <c r="U60" s="91">
        <v>3.5104000000000003E-2</v>
      </c>
      <c r="V60" s="91">
        <v>3.6150000000000002E-2</v>
      </c>
      <c r="W60" s="91">
        <v>3.7255000000000003E-2</v>
      </c>
      <c r="X60" s="91">
        <v>3.8367999999999999E-2</v>
      </c>
      <c r="Y60" s="91">
        <v>3.9507E-2</v>
      </c>
      <c r="Z60" s="91">
        <v>4.0661000000000003E-2</v>
      </c>
      <c r="AA60" s="91">
        <v>4.1815999999999999E-2</v>
      </c>
      <c r="AB60" s="91">
        <v>4.3008999999999999E-2</v>
      </c>
      <c r="AC60" s="91">
        <v>4.4201999999999998E-2</v>
      </c>
      <c r="AD60" s="91">
        <v>4.5450999999999998E-2</v>
      </c>
      <c r="AE60" s="91">
        <v>4.6683000000000002E-2</v>
      </c>
      <c r="AF60" s="91">
        <v>4.7979000000000001E-2</v>
      </c>
      <c r="AG60" s="91">
        <v>4.9258000000000003E-2</v>
      </c>
      <c r="AH60" s="92">
        <v>4.5310000000000003E-2</v>
      </c>
    </row>
    <row r="61" spans="1:34" ht="15" customHeight="1" x14ac:dyDescent="0.35">
      <c r="A61" s="10" t="s">
        <v>794</v>
      </c>
      <c r="B61" s="90" t="s">
        <v>772</v>
      </c>
      <c r="C61" s="91">
        <v>0.225073</v>
      </c>
      <c r="D61" s="91">
        <v>0.25967699999999999</v>
      </c>
      <c r="E61" s="91">
        <v>0.28864099999999998</v>
      </c>
      <c r="F61" s="91">
        <v>0.31246099999999999</v>
      </c>
      <c r="G61" s="91">
        <v>0.33701799999999998</v>
      </c>
      <c r="H61" s="91">
        <v>0.35923899999999998</v>
      </c>
      <c r="I61" s="91">
        <v>0.38372299999999998</v>
      </c>
      <c r="J61" s="91">
        <v>0.40968599999999999</v>
      </c>
      <c r="K61" s="91">
        <v>0.43677700000000003</v>
      </c>
      <c r="L61" s="91">
        <v>0.46326000000000001</v>
      </c>
      <c r="M61" s="91">
        <v>0.496</v>
      </c>
      <c r="N61" s="91">
        <v>0.52372200000000002</v>
      </c>
      <c r="O61" s="91">
        <v>0.55118999999999996</v>
      </c>
      <c r="P61" s="91">
        <v>0.57976499999999997</v>
      </c>
      <c r="Q61" s="91">
        <v>0.609985</v>
      </c>
      <c r="R61" s="91">
        <v>0.64000800000000002</v>
      </c>
      <c r="S61" s="91">
        <v>0.66985499999999998</v>
      </c>
      <c r="T61" s="91">
        <v>0.70087699999999997</v>
      </c>
      <c r="U61" s="91">
        <v>0.73164899999999999</v>
      </c>
      <c r="V61" s="91">
        <v>0.76455600000000001</v>
      </c>
      <c r="W61" s="91">
        <v>0.79729499999999998</v>
      </c>
      <c r="X61" s="91">
        <v>0.83185299999999995</v>
      </c>
      <c r="Y61" s="91">
        <v>0.867645</v>
      </c>
      <c r="Z61" s="91">
        <v>0.90349500000000005</v>
      </c>
      <c r="AA61" s="91">
        <v>0.94094699999999998</v>
      </c>
      <c r="AB61" s="91">
        <v>0.980271</v>
      </c>
      <c r="AC61" s="91">
        <v>1.0188729999999999</v>
      </c>
      <c r="AD61" s="91">
        <v>1.0550440000000001</v>
      </c>
      <c r="AE61" s="91">
        <v>1.093461</v>
      </c>
      <c r="AF61" s="91">
        <v>1.133643</v>
      </c>
      <c r="AG61" s="91">
        <v>1.1686080000000001</v>
      </c>
      <c r="AH61" s="92">
        <v>5.6439999999999997E-2</v>
      </c>
    </row>
    <row r="62" spans="1:34" ht="15" customHeight="1" x14ac:dyDescent="0.35">
      <c r="A62" s="10" t="s">
        <v>795</v>
      </c>
      <c r="B62" s="90" t="s">
        <v>774</v>
      </c>
      <c r="C62" s="91">
        <v>1.73E-4</v>
      </c>
      <c r="D62" s="91">
        <v>1.74E-4</v>
      </c>
      <c r="E62" s="91">
        <v>1.73E-4</v>
      </c>
      <c r="F62" s="91">
        <v>1.6899999999999999E-4</v>
      </c>
      <c r="G62" s="91">
        <v>1.6699999999999999E-4</v>
      </c>
      <c r="H62" s="91">
        <v>1.6200000000000001E-4</v>
      </c>
      <c r="I62" s="91">
        <v>1.6000000000000001E-4</v>
      </c>
      <c r="J62" s="91">
        <v>1.5899999999999999E-4</v>
      </c>
      <c r="K62" s="91">
        <v>1.5799999999999999E-4</v>
      </c>
      <c r="L62" s="91">
        <v>1.5799999999999999E-4</v>
      </c>
      <c r="M62" s="91">
        <v>1.5799999999999999E-4</v>
      </c>
      <c r="N62" s="91">
        <v>1.5799999999999999E-4</v>
      </c>
      <c r="O62" s="91">
        <v>1.5699999999999999E-4</v>
      </c>
      <c r="P62" s="91">
        <v>1.5699999999999999E-4</v>
      </c>
      <c r="Q62" s="91">
        <v>1.5699999999999999E-4</v>
      </c>
      <c r="R62" s="91">
        <v>1.56E-4</v>
      </c>
      <c r="S62" s="91">
        <v>1.56E-4</v>
      </c>
      <c r="T62" s="91">
        <v>1.56E-4</v>
      </c>
      <c r="U62" s="91">
        <v>1.55E-4</v>
      </c>
      <c r="V62" s="91">
        <v>1.55E-4</v>
      </c>
      <c r="W62" s="91">
        <v>1.56E-4</v>
      </c>
      <c r="X62" s="91">
        <v>1.5799999999999999E-4</v>
      </c>
      <c r="Y62" s="91">
        <v>1.6000000000000001E-4</v>
      </c>
      <c r="Z62" s="91">
        <v>1.6100000000000001E-4</v>
      </c>
      <c r="AA62" s="91">
        <v>1.63E-4</v>
      </c>
      <c r="AB62" s="91">
        <v>1.65E-4</v>
      </c>
      <c r="AC62" s="91">
        <v>1.66E-4</v>
      </c>
      <c r="AD62" s="91">
        <v>1.6799999999999999E-4</v>
      </c>
      <c r="AE62" s="91">
        <v>1.6899999999999999E-4</v>
      </c>
      <c r="AF62" s="91">
        <v>1.7100000000000001E-4</v>
      </c>
      <c r="AG62" s="91">
        <v>1.73E-4</v>
      </c>
      <c r="AH62" s="92">
        <v>1.5999999999999999E-5</v>
      </c>
    </row>
    <row r="64" spans="1:34" ht="15" customHeight="1" x14ac:dyDescent="0.3">
      <c r="A64" s="10" t="s">
        <v>796</v>
      </c>
      <c r="B64" s="15" t="s">
        <v>797</v>
      </c>
      <c r="C64" s="16">
        <v>0.246392</v>
      </c>
      <c r="D64" s="16">
        <v>0.27626099999999998</v>
      </c>
      <c r="E64" s="16">
        <v>0.29472199999999998</v>
      </c>
      <c r="F64" s="16">
        <v>0.30014600000000002</v>
      </c>
      <c r="G64" s="16">
        <v>0.30534499999999998</v>
      </c>
      <c r="H64" s="16">
        <v>0.31526799999999999</v>
      </c>
      <c r="I64" s="16">
        <v>0.32180900000000001</v>
      </c>
      <c r="J64" s="16">
        <v>0.33693499999999998</v>
      </c>
      <c r="K64" s="16">
        <v>0.34665899999999999</v>
      </c>
      <c r="L64" s="16">
        <v>0.35667399999999999</v>
      </c>
      <c r="M64" s="16">
        <v>0.36971300000000001</v>
      </c>
      <c r="N64" s="16">
        <v>0.38256600000000002</v>
      </c>
      <c r="O64" s="16">
        <v>0.38824900000000001</v>
      </c>
      <c r="P64" s="16">
        <v>0.39775100000000002</v>
      </c>
      <c r="Q64" s="16">
        <v>0.40753400000000001</v>
      </c>
      <c r="R64" s="16">
        <v>0.41856500000000002</v>
      </c>
      <c r="S64" s="16">
        <v>0.43427900000000003</v>
      </c>
      <c r="T64" s="16">
        <v>0.444249</v>
      </c>
      <c r="U64" s="16">
        <v>0.45651399999999998</v>
      </c>
      <c r="V64" s="16">
        <v>0.468642</v>
      </c>
      <c r="W64" s="16">
        <v>0.48095599999999999</v>
      </c>
      <c r="X64" s="16">
        <v>0.49305599999999999</v>
      </c>
      <c r="Y64" s="16">
        <v>0.50550399999999995</v>
      </c>
      <c r="Z64" s="16">
        <v>0.51695500000000005</v>
      </c>
      <c r="AA64" s="16">
        <v>0.52749900000000005</v>
      </c>
      <c r="AB64" s="16">
        <v>0.54027899999999995</v>
      </c>
      <c r="AC64" s="16">
        <v>0.55702700000000005</v>
      </c>
      <c r="AD64" s="16">
        <v>0.56331100000000001</v>
      </c>
      <c r="AE64" s="16">
        <v>0.56916599999999995</v>
      </c>
      <c r="AF64" s="16">
        <v>0.57301400000000002</v>
      </c>
      <c r="AG64" s="16">
        <v>0.57594500000000004</v>
      </c>
      <c r="AH64" s="17">
        <v>2.8707E-2</v>
      </c>
    </row>
    <row r="65" spans="1:34" ht="15" customHeight="1" x14ac:dyDescent="0.35">
      <c r="A65" s="10" t="s">
        <v>798</v>
      </c>
      <c r="B65" s="90" t="s">
        <v>770</v>
      </c>
      <c r="C65" s="91">
        <v>7.3802000000000006E-2</v>
      </c>
      <c r="D65" s="91">
        <v>7.4819999999999998E-2</v>
      </c>
      <c r="E65" s="91">
        <v>7.4536000000000005E-2</v>
      </c>
      <c r="F65" s="91">
        <v>7.2861999999999996E-2</v>
      </c>
      <c r="G65" s="91">
        <v>7.1972999999999995E-2</v>
      </c>
      <c r="H65" s="91">
        <v>6.9905999999999996E-2</v>
      </c>
      <c r="I65" s="91">
        <v>6.9270999999999999E-2</v>
      </c>
      <c r="J65" s="91">
        <v>6.8682000000000007E-2</v>
      </c>
      <c r="K65" s="91">
        <v>6.8536E-2</v>
      </c>
      <c r="L65" s="91">
        <v>6.8331000000000003E-2</v>
      </c>
      <c r="M65" s="91">
        <v>6.8701999999999999E-2</v>
      </c>
      <c r="N65" s="91">
        <v>6.8470000000000003E-2</v>
      </c>
      <c r="O65" s="91">
        <v>6.8218000000000001E-2</v>
      </c>
      <c r="P65" s="91">
        <v>6.8076999999999999E-2</v>
      </c>
      <c r="Q65" s="91">
        <v>6.7908999999999997E-2</v>
      </c>
      <c r="R65" s="91">
        <v>6.7775000000000002E-2</v>
      </c>
      <c r="S65" s="91">
        <v>6.7604999999999998E-2</v>
      </c>
      <c r="T65" s="91">
        <v>6.7488000000000006E-2</v>
      </c>
      <c r="U65" s="91">
        <v>6.7290000000000003E-2</v>
      </c>
      <c r="V65" s="91">
        <v>6.7204E-2</v>
      </c>
      <c r="W65" s="91">
        <v>6.7079E-2</v>
      </c>
      <c r="X65" s="91">
        <v>6.7001000000000005E-2</v>
      </c>
      <c r="Y65" s="91">
        <v>6.6944000000000004E-2</v>
      </c>
      <c r="Z65" s="91">
        <v>6.6835000000000006E-2</v>
      </c>
      <c r="AA65" s="91">
        <v>6.6728999999999997E-2</v>
      </c>
      <c r="AB65" s="91">
        <v>6.6679000000000002E-2</v>
      </c>
      <c r="AC65" s="91">
        <v>6.6538E-2</v>
      </c>
      <c r="AD65" s="91">
        <v>6.6285999999999998E-2</v>
      </c>
      <c r="AE65" s="91">
        <v>6.6061999999999996E-2</v>
      </c>
      <c r="AF65" s="91">
        <v>6.5920000000000006E-2</v>
      </c>
      <c r="AG65" s="91">
        <v>6.5508999999999998E-2</v>
      </c>
      <c r="AH65" s="92">
        <v>-3.9649999999999998E-3</v>
      </c>
    </row>
    <row r="66" spans="1:34" ht="14.5" customHeight="1" x14ac:dyDescent="0.35">
      <c r="A66" s="10" t="s">
        <v>799</v>
      </c>
      <c r="B66" s="90" t="s">
        <v>772</v>
      </c>
      <c r="C66" s="91">
        <v>0.16569200000000001</v>
      </c>
      <c r="D66" s="91">
        <v>0.19445699999999999</v>
      </c>
      <c r="E66" s="91">
        <v>0.21323400000000001</v>
      </c>
      <c r="F66" s="91">
        <v>0.220475</v>
      </c>
      <c r="G66" s="91">
        <v>0.22662199999999999</v>
      </c>
      <c r="H66" s="91">
        <v>0.238787</v>
      </c>
      <c r="I66" s="91">
        <v>0.24603700000000001</v>
      </c>
      <c r="J66" s="91">
        <v>0.261795</v>
      </c>
      <c r="K66" s="91">
        <v>0.271675</v>
      </c>
      <c r="L66" s="91">
        <v>0.28191300000000002</v>
      </c>
      <c r="M66" s="91">
        <v>0.29456700000000002</v>
      </c>
      <c r="N66" s="91">
        <v>0.307668</v>
      </c>
      <c r="O66" s="91">
        <v>0.31362400000000001</v>
      </c>
      <c r="P66" s="91">
        <v>0.32324900000000001</v>
      </c>
      <c r="Q66" s="91">
        <v>0.333208</v>
      </c>
      <c r="R66" s="91">
        <v>0.34439599999999998</v>
      </c>
      <c r="S66" s="91">
        <v>0.36030299999999998</v>
      </c>
      <c r="T66" s="91">
        <v>0.37039899999999998</v>
      </c>
      <c r="U66" s="91">
        <v>0.38288699999999998</v>
      </c>
      <c r="V66" s="91">
        <v>0.39510800000000001</v>
      </c>
      <c r="W66" s="91">
        <v>0.407557</v>
      </c>
      <c r="X66" s="91">
        <v>0.41975000000000001</v>
      </c>
      <c r="Y66" s="91">
        <v>0.43226399999999998</v>
      </c>
      <c r="Z66" s="91">
        <v>0.44381999999999999</v>
      </c>
      <c r="AA66" s="91">
        <v>0.45448499999999997</v>
      </c>
      <c r="AB66" s="91">
        <v>0.46732499999999999</v>
      </c>
      <c r="AC66" s="91">
        <v>0.484232</v>
      </c>
      <c r="AD66" s="91">
        <v>0.490786</v>
      </c>
      <c r="AE66" s="91">
        <v>0.49689</v>
      </c>
      <c r="AF66" s="91">
        <v>0.50087599999999999</v>
      </c>
      <c r="AG66" s="91">
        <v>0.50423600000000002</v>
      </c>
      <c r="AH66" s="92">
        <v>3.7794000000000001E-2</v>
      </c>
    </row>
    <row r="67" spans="1:34" ht="15" customHeight="1" x14ac:dyDescent="0.35">
      <c r="A67" s="10" t="s">
        <v>800</v>
      </c>
      <c r="B67" s="90" t="s">
        <v>774</v>
      </c>
      <c r="C67" s="91">
        <v>6.8979999999999996E-3</v>
      </c>
      <c r="D67" s="91">
        <v>6.9839999999999998E-3</v>
      </c>
      <c r="E67" s="91">
        <v>6.9519999999999998E-3</v>
      </c>
      <c r="F67" s="91">
        <v>6.8089999999999999E-3</v>
      </c>
      <c r="G67" s="91">
        <v>6.7499999999999999E-3</v>
      </c>
      <c r="H67" s="91">
        <v>6.5750000000000001E-3</v>
      </c>
      <c r="I67" s="91">
        <v>6.5009999999999998E-3</v>
      </c>
      <c r="J67" s="91">
        <v>6.4580000000000002E-3</v>
      </c>
      <c r="K67" s="91">
        <v>6.4479999999999997E-3</v>
      </c>
      <c r="L67" s="91">
        <v>6.43E-3</v>
      </c>
      <c r="M67" s="91">
        <v>6.4440000000000001E-3</v>
      </c>
      <c r="N67" s="91">
        <v>6.4279999999999997E-3</v>
      </c>
      <c r="O67" s="91">
        <v>6.4070000000000004E-3</v>
      </c>
      <c r="P67" s="91">
        <v>6.4250000000000002E-3</v>
      </c>
      <c r="Q67" s="91">
        <v>6.4159999999999998E-3</v>
      </c>
      <c r="R67" s="91">
        <v>6.3940000000000004E-3</v>
      </c>
      <c r="S67" s="91">
        <v>6.3709999999999999E-3</v>
      </c>
      <c r="T67" s="91">
        <v>6.3610000000000003E-3</v>
      </c>
      <c r="U67" s="91">
        <v>6.3369999999999998E-3</v>
      </c>
      <c r="V67" s="91">
        <v>6.3309999999999998E-3</v>
      </c>
      <c r="W67" s="91">
        <v>6.3200000000000001E-3</v>
      </c>
      <c r="X67" s="91">
        <v>6.3049999999999998E-3</v>
      </c>
      <c r="Y67" s="91">
        <v>6.2960000000000004E-3</v>
      </c>
      <c r="Z67" s="91">
        <v>6.3010000000000002E-3</v>
      </c>
      <c r="AA67" s="91">
        <v>6.2849999999999998E-3</v>
      </c>
      <c r="AB67" s="91">
        <v>6.2750000000000002E-3</v>
      </c>
      <c r="AC67" s="91">
        <v>6.2560000000000003E-3</v>
      </c>
      <c r="AD67" s="91">
        <v>6.2389999999999998E-3</v>
      </c>
      <c r="AE67" s="91">
        <v>6.2139999999999999E-3</v>
      </c>
      <c r="AF67" s="91">
        <v>6.2170000000000003E-3</v>
      </c>
      <c r="AG67" s="91">
        <v>6.1999999999999998E-3</v>
      </c>
      <c r="AH67" s="92">
        <v>-3.5500000000000002E-3</v>
      </c>
    </row>
    <row r="68" spans="1:34" ht="15" customHeight="1" thickBot="1" x14ac:dyDescent="0.35"/>
    <row r="69" spans="1:34" ht="15" customHeight="1" x14ac:dyDescent="0.35">
      <c r="B69" s="108" t="s">
        <v>801</v>
      </c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89"/>
    </row>
    <row r="70" spans="1:34" ht="15" customHeight="1" x14ac:dyDescent="0.3">
      <c r="B70" s="20" t="s">
        <v>802</v>
      </c>
    </row>
    <row r="71" spans="1:34" ht="15" customHeight="1" x14ac:dyDescent="0.3">
      <c r="B71" s="20" t="s">
        <v>803</v>
      </c>
    </row>
    <row r="72" spans="1:34" ht="15" customHeight="1" x14ac:dyDescent="0.3">
      <c r="B72" s="20" t="s">
        <v>804</v>
      </c>
    </row>
    <row r="73" spans="1:34" ht="12" customHeight="1" x14ac:dyDescent="0.3">
      <c r="B73" s="20" t="s">
        <v>805</v>
      </c>
    </row>
    <row r="74" spans="1:34" ht="15" customHeight="1" x14ac:dyDescent="0.3">
      <c r="B74" s="20" t="s">
        <v>806</v>
      </c>
    </row>
    <row r="75" spans="1:34" ht="15" customHeight="1" x14ac:dyDescent="0.3">
      <c r="B75" s="20" t="s">
        <v>807</v>
      </c>
    </row>
    <row r="76" spans="1:34" ht="15" customHeight="1" x14ac:dyDescent="0.3">
      <c r="B76" s="20" t="s">
        <v>808</v>
      </c>
    </row>
    <row r="77" spans="1:34" ht="15" customHeight="1" x14ac:dyDescent="0.3">
      <c r="B77" s="20" t="s">
        <v>809</v>
      </c>
    </row>
    <row r="78" spans="1:34" ht="15" customHeight="1" x14ac:dyDescent="0.3">
      <c r="B78" s="20" t="s">
        <v>810</v>
      </c>
    </row>
    <row r="79" spans="1:34" ht="12" customHeight="1" x14ac:dyDescent="0.3">
      <c r="B79" s="20" t="s">
        <v>811</v>
      </c>
    </row>
    <row r="80" spans="1:34" ht="15" customHeight="1" x14ac:dyDescent="0.3">
      <c r="B80" s="20" t="s">
        <v>812</v>
      </c>
    </row>
    <row r="81" spans="2:2" ht="12" customHeight="1" x14ac:dyDescent="0.3">
      <c r="B81" s="20" t="s">
        <v>813</v>
      </c>
    </row>
    <row r="82" spans="2:2" ht="15" customHeight="1" x14ac:dyDescent="0.3">
      <c r="B82" s="20" t="s">
        <v>814</v>
      </c>
    </row>
    <row r="83" spans="2:2" ht="15" customHeight="1" x14ac:dyDescent="0.3">
      <c r="B83" s="20" t="s">
        <v>815</v>
      </c>
    </row>
    <row r="84" spans="2:2" ht="15" customHeight="1" x14ac:dyDescent="0.3">
      <c r="B84" s="20" t="s">
        <v>816</v>
      </c>
    </row>
    <row r="85" spans="2:2" ht="15" customHeight="1" x14ac:dyDescent="0.3">
      <c r="B85" s="20" t="s">
        <v>427</v>
      </c>
    </row>
    <row r="86" spans="2:2" ht="15" customHeight="1" x14ac:dyDescent="0.3">
      <c r="B86" s="20" t="s">
        <v>426</v>
      </c>
    </row>
    <row r="87" spans="2:2" ht="15" customHeight="1" x14ac:dyDescent="0.3">
      <c r="B87" s="20" t="s">
        <v>817</v>
      </c>
    </row>
    <row r="88" spans="2:2" ht="15" customHeight="1" x14ac:dyDescent="0.3">
      <c r="B88" s="20" t="s">
        <v>818</v>
      </c>
    </row>
    <row r="89" spans="2:2" ht="15" customHeight="1" x14ac:dyDescent="0.3">
      <c r="B89" s="20" t="s">
        <v>819</v>
      </c>
    </row>
    <row r="92" spans="2:2" ht="12" customHeight="1" x14ac:dyDescent="0.3"/>
    <row r="101" spans="2:34" ht="12" customHeight="1" x14ac:dyDescent="0.3"/>
    <row r="102" spans="2:34" ht="12" customHeight="1" x14ac:dyDescent="0.3"/>
    <row r="112" spans="2:34" ht="15" customHeight="1" x14ac:dyDescent="0.3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308" spans="2:34" ht="15" customHeight="1" x14ac:dyDescent="0.3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3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3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3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3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3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3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3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3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3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3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3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3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3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3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3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3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3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3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AQ2"/>
  <sheetViews>
    <sheetView workbookViewId="0"/>
  </sheetViews>
  <sheetFormatPr defaultRowHeight="14.5" x14ac:dyDescent="0.35"/>
  <cols>
    <col min="1" max="1" width="36.54296875" style="42" customWidth="1"/>
    <col min="2" max="26" width="10.1796875" style="42" customWidth="1"/>
    <col min="27" max="27" width="13.81640625" style="42" customWidth="1"/>
    <col min="28" max="28" width="10.7265625" style="42" customWidth="1"/>
    <col min="29" max="43" width="10.1796875" style="42" customWidth="1"/>
  </cols>
  <sheetData>
    <row r="1" spans="1:43" s="2" customFormat="1" x14ac:dyDescent="0.35">
      <c r="A1" s="1" t="s">
        <v>820</v>
      </c>
      <c r="B1" s="2" t="s">
        <v>35</v>
      </c>
      <c r="C1" s="2" t="s">
        <v>23</v>
      </c>
      <c r="D1" s="2" t="s">
        <v>48</v>
      </c>
      <c r="E1" s="2" t="s">
        <v>29</v>
      </c>
      <c r="F1" s="2" t="s">
        <v>821</v>
      </c>
      <c r="G1" s="2" t="s">
        <v>822</v>
      </c>
      <c r="H1" s="2" t="s">
        <v>823</v>
      </c>
      <c r="I1" s="2" t="s">
        <v>824</v>
      </c>
      <c r="J1" s="2" t="s">
        <v>825</v>
      </c>
      <c r="K1" s="2" t="s">
        <v>38</v>
      </c>
      <c r="L1" s="2" t="s">
        <v>826</v>
      </c>
      <c r="M1" s="2" t="s">
        <v>827</v>
      </c>
      <c r="N1" s="2" t="s">
        <v>828</v>
      </c>
      <c r="O1" s="2" t="s">
        <v>829</v>
      </c>
      <c r="P1" s="2" t="s">
        <v>830</v>
      </c>
      <c r="Q1" s="2" t="s">
        <v>831</v>
      </c>
      <c r="R1" s="2" t="s">
        <v>832</v>
      </c>
      <c r="S1" s="2" t="s">
        <v>833</v>
      </c>
      <c r="T1" s="2" t="s">
        <v>834</v>
      </c>
      <c r="U1" s="2" t="s">
        <v>835</v>
      </c>
      <c r="V1" s="2" t="s">
        <v>836</v>
      </c>
      <c r="W1" s="2" t="s">
        <v>837</v>
      </c>
      <c r="X1" s="2" t="s">
        <v>838</v>
      </c>
      <c r="Y1" s="2" t="s">
        <v>839</v>
      </c>
      <c r="Z1" s="2" t="s">
        <v>20</v>
      </c>
      <c r="AA1" s="2" t="s">
        <v>26</v>
      </c>
      <c r="AB1" s="2" t="s">
        <v>840</v>
      </c>
      <c r="AC1" s="2" t="s">
        <v>841</v>
      </c>
      <c r="AD1" s="2" t="s">
        <v>842</v>
      </c>
      <c r="AE1" s="2" t="s">
        <v>843</v>
      </c>
      <c r="AF1" s="2" t="s">
        <v>844</v>
      </c>
      <c r="AG1" s="2" t="s">
        <v>845</v>
      </c>
      <c r="AH1" s="2" t="s">
        <v>846</v>
      </c>
      <c r="AI1" s="2" t="s">
        <v>847</v>
      </c>
      <c r="AJ1" s="2" t="s">
        <v>848</v>
      </c>
      <c r="AK1" s="2" t="s">
        <v>849</v>
      </c>
      <c r="AL1" s="2" t="s">
        <v>850</v>
      </c>
      <c r="AM1" s="2" t="s">
        <v>851</v>
      </c>
      <c r="AN1" s="2" t="s">
        <v>852</v>
      </c>
      <c r="AO1" s="2" t="s">
        <v>853</v>
      </c>
      <c r="AP1" s="2" t="s">
        <v>854</v>
      </c>
      <c r="AQ1" s="2" t="s">
        <v>855</v>
      </c>
    </row>
    <row r="2" spans="1:43" x14ac:dyDescent="0.35">
      <c r="A2" t="s">
        <v>856</v>
      </c>
      <c r="B2">
        <f>IFERROR(INDEX(Calculations!$C$4:$C$10,MATCH(B$1,Calculations!$A$4:$A$10,0)),0)</f>
        <v>0.35712971796354082</v>
      </c>
      <c r="C2">
        <f>IFERROR(INDEX(Calculations!$C$4:$C$10,MATCH(C$1,Calculations!$A$4:$A$10,0)),0)</f>
        <v>1</v>
      </c>
      <c r="D2">
        <f>IFERROR(INDEX(Calculations!$C$4:$C$10,MATCH(D$1,Calculations!$A$4:$A$10,0)),0)</f>
        <v>1</v>
      </c>
      <c r="E2">
        <f>IFERROR(INDEX(Calculations!$C$4:$C$10,MATCH(E$1,Calculations!$A$4:$A$10,0)),0)</f>
        <v>0</v>
      </c>
      <c r="F2">
        <f>IFERROR(INDEX(Calculations!$C$4:$C$10,MATCH(F$1,Calculations!$A$4:$A$10,0)),0)</f>
        <v>0</v>
      </c>
      <c r="G2">
        <f>IFERROR(INDEX(Calculations!$C$4:$C$10,MATCH(G$1,Calculations!$A$4:$A$10,0)),0)</f>
        <v>0</v>
      </c>
      <c r="H2">
        <f>IFERROR(INDEX(Calculations!$C$4:$C$10,MATCH(H$1,Calculations!$A$4:$A$10,0)),0)</f>
        <v>0</v>
      </c>
      <c r="I2">
        <f>IFERROR(INDEX(Calculations!$C$4:$C$10,MATCH(I$1,Calculations!$A$4:$A$10,0)),0)</f>
        <v>0</v>
      </c>
      <c r="J2">
        <f>IFERROR(INDEX(Calculations!$C$4:$C$10,MATCH(J$1,Calculations!$A$4:$A$10,0)),0)</f>
        <v>0</v>
      </c>
      <c r="K2">
        <f>IFERROR(INDEX(Calculations!$C$4:$C$10,MATCH(K$1,Calculations!$A$4:$A$10,0)),0)</f>
        <v>0.95739828013853945</v>
      </c>
      <c r="L2">
        <f>IFERROR(INDEX(Calculations!$C$4:$C$10,MATCH(L$1,Calculations!$A$4:$A$10,0)),0)</f>
        <v>0</v>
      </c>
      <c r="M2">
        <f>IFERROR(INDEX(Calculations!$C$4:$C$10,MATCH(M$1,Calculations!$A$4:$A$10,0)),0)</f>
        <v>0</v>
      </c>
      <c r="N2">
        <f>IFERROR(INDEX(Calculations!$C$4:$C$10,MATCH(N$1,Calculations!$A$4:$A$10,0)),0)</f>
        <v>0</v>
      </c>
      <c r="O2">
        <f>IFERROR(INDEX(Calculations!$C$4:$C$10,MATCH(O$1,Calculations!$A$4:$A$10,0)),0)</f>
        <v>0</v>
      </c>
      <c r="P2">
        <f>IFERROR(INDEX(Calculations!$C$4:$C$10,MATCH(P$1,Calculations!$A$4:$A$10,0)),0)</f>
        <v>0</v>
      </c>
      <c r="Q2">
        <f>IFERROR(INDEX(Calculations!$C$4:$C$10,MATCH(Q$1,Calculations!$A$4:$A$10,0)),0)</f>
        <v>0</v>
      </c>
      <c r="R2">
        <f>IFERROR(INDEX(Calculations!$C$4:$C$10,MATCH(R$1,Calculations!$A$4:$A$10,0)),0)</f>
        <v>0</v>
      </c>
      <c r="S2">
        <f>IFERROR(INDEX(Calculations!$C$4:$C$10,MATCH(S$1,Calculations!$A$4:$A$10,0)),0)</f>
        <v>0</v>
      </c>
      <c r="T2">
        <f>IFERROR(INDEX(Calculations!$C$4:$C$10,MATCH(T$1,Calculations!$A$4:$A$10,0)),0)</f>
        <v>0</v>
      </c>
      <c r="U2">
        <f>IFERROR(INDEX(Calculations!$C$4:$C$10,MATCH(U$1,Calculations!$A$4:$A$10,0)),0)</f>
        <v>0</v>
      </c>
      <c r="V2">
        <f>IFERROR(INDEX(Calculations!$C$4:$C$10,MATCH(V$1,Calculations!$A$4:$A$10,0)),0)</f>
        <v>0</v>
      </c>
      <c r="W2">
        <f>IFERROR(INDEX(Calculations!$C$4:$C$10,MATCH(W$1,Calculations!$A$4:$A$10,0)),0)</f>
        <v>0</v>
      </c>
      <c r="X2">
        <f>IFERROR(INDEX(Calculations!$C$4:$C$10,MATCH(X$1,Calculations!$A$4:$A$10,0)),0)</f>
        <v>0</v>
      </c>
      <c r="Y2">
        <f>IFERROR(INDEX(Calculations!$C$4:$C$10,MATCH(Y$1,Calculations!$A$4:$A$10,0)),0)</f>
        <v>0</v>
      </c>
      <c r="Z2">
        <f>IFERROR(INDEX(Calculations!$C$4:$C$10,MATCH(Z$1,Calculations!$A$4:$A$10,0)),0)</f>
        <v>1</v>
      </c>
      <c r="AA2">
        <f>IFERROR(INDEX(Calculations!$C$4:$C$10,MATCH(AA$1,Calculations!$A$4:$A$10,0)),0)</f>
        <v>1</v>
      </c>
      <c r="AB2">
        <f>IFERROR(INDEX(Calculations!$C$4:$C$10,MATCH(AB$1,Calculations!$A$4:$A$10,0)),0)</f>
        <v>0</v>
      </c>
      <c r="AC2">
        <f>IFERROR(INDEX(Calculations!$C$4:$C$10,MATCH(AC$1,Calculations!$A$4:$A$10,0)),0)</f>
        <v>0</v>
      </c>
      <c r="AD2">
        <f>IFERROR(INDEX(Calculations!$C$4:$C$10,MATCH(AD$1,Calculations!$A$4:$A$10,0)),0)</f>
        <v>0</v>
      </c>
      <c r="AE2">
        <f>IFERROR(INDEX(Calculations!$C$4:$C$10,MATCH(AE$1,Calculations!$A$4:$A$10,0)),0)</f>
        <v>0</v>
      </c>
      <c r="AF2">
        <f>IFERROR(INDEX(Calculations!$C$4:$C$10,MATCH(AF$1,Calculations!$A$4:$A$10,0)),0)</f>
        <v>0</v>
      </c>
      <c r="AG2">
        <f>IFERROR(INDEX(Calculations!$C$4:$C$10,MATCH(AG$1,Calculations!$A$4:$A$10,0)),0)</f>
        <v>0</v>
      </c>
      <c r="AH2">
        <f>IFERROR(INDEX(Calculations!$C$4:$C$10,MATCH(AH$1,Calculations!$A$4:$A$10,0)),0)</f>
        <v>0</v>
      </c>
      <c r="AI2">
        <f>IFERROR(INDEX(Calculations!$C$4:$C$10,MATCH(AI$1,Calculations!$A$4:$A$10,0)),0)</f>
        <v>0</v>
      </c>
      <c r="AJ2">
        <f>IFERROR(INDEX(Calculations!$C$4:$C$10,MATCH(AJ$1,Calculations!$A$4:$A$10,0)),0)</f>
        <v>0</v>
      </c>
      <c r="AK2">
        <f>IFERROR(INDEX(Calculations!$C$4:$C$10,MATCH(AK$1,Calculations!$A$4:$A$10,0)),0)</f>
        <v>0</v>
      </c>
      <c r="AL2">
        <f>IFERROR(INDEX(Calculations!$C$4:$C$10,MATCH(AL$1,Calculations!$A$4:$A$10,0)),0)</f>
        <v>0</v>
      </c>
      <c r="AM2">
        <f>IFERROR(INDEX(Calculations!$C$4:$C$10,MATCH(AM$1,Calculations!$A$4:$A$10,0)),0)</f>
        <v>0</v>
      </c>
      <c r="AN2">
        <f>IFERROR(INDEX(Calculations!$C$4:$C$10,MATCH(AN$1,Calculations!$A$4:$A$10,0)),0)</f>
        <v>0</v>
      </c>
      <c r="AO2">
        <f>IFERROR(INDEX(Calculations!$C$4:$C$10,MATCH(AO$1,Calculations!$A$4:$A$10,0)),0)</f>
        <v>0</v>
      </c>
      <c r="AP2">
        <f>IFERROR(INDEX(Calculations!$C$4:$C$10,MATCH(AP$1,Calculations!$A$4:$A$10,0)),0)</f>
        <v>0</v>
      </c>
      <c r="AQ2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Calculations</vt:lpstr>
      <vt:lpstr>Biomass SEDS</vt:lpstr>
      <vt:lpstr>AEO T2 High Oil &amp; Gas Case</vt:lpstr>
      <vt:lpstr>AEO T3 High Oil &amp; Gas Case</vt:lpstr>
      <vt:lpstr>AEO T6 High Oil &amp; Gas Case</vt:lpstr>
      <vt:lpstr>AEO T17 High Oil &amp; Gas Case</vt:lpstr>
      <vt:lpstr>FoPTaFbIC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Jun Shepard</cp:lastModifiedBy>
  <dcterms:created xsi:type="dcterms:W3CDTF">2021-03-22T23:06:52Z</dcterms:created>
  <dcterms:modified xsi:type="dcterms:W3CDTF">2021-03-23T21:34:04Z</dcterms:modified>
</cp:coreProperties>
</file>