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elec\BECF\"/>
    </mc:Choice>
  </mc:AlternateContent>
  <xr:revisionPtr revIDLastSave="0" documentId="13_ncr:1_{CCD90410-09D8-46AF-9702-FD66833294D4}" xr6:coauthVersionLast="47" xr6:coauthVersionMax="47" xr10:uidLastSave="{00000000-0000-0000-0000-000000000000}"/>
  <bookViews>
    <workbookView xWindow="10680" yWindow="300" windowWidth="14380" windowHeight="1333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3" i="7"/>
  <c r="B13" i="9" s="1"/>
  <c r="AD17" i="9"/>
  <c r="AC17" i="9"/>
  <c r="V17" i="9"/>
  <c r="U17" i="9"/>
  <c r="N17" i="9"/>
  <c r="M17" i="9"/>
  <c r="F17" i="9"/>
  <c r="E17" i="9"/>
  <c r="B17" i="9"/>
  <c r="AJ17" i="9" s="1"/>
  <c r="AG16" i="9"/>
  <c r="AF16" i="9"/>
  <c r="AC16" i="9"/>
  <c r="Y16" i="9"/>
  <c r="X16" i="9"/>
  <c r="U16" i="9"/>
  <c r="Q16" i="9"/>
  <c r="P16" i="9"/>
  <c r="M16" i="9"/>
  <c r="I16" i="9"/>
  <c r="H16" i="9"/>
  <c r="E16" i="9"/>
  <c r="B16" i="9"/>
  <c r="AE16" i="9" s="1"/>
  <c r="AJ15" i="9"/>
  <c r="AI15" i="9"/>
  <c r="AF15" i="9"/>
  <c r="AB15" i="9"/>
  <c r="AA15" i="9"/>
  <c r="X15" i="9"/>
  <c r="U15" i="9"/>
  <c r="T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2" i="9"/>
  <c r="AG12" i="9"/>
  <c r="AF12" i="9"/>
  <c r="AD12" i="9"/>
  <c r="AC12" i="9"/>
  <c r="AB12" i="9"/>
  <c r="Y12" i="9"/>
  <c r="X12" i="9"/>
  <c r="V12" i="9"/>
  <c r="U12" i="9"/>
  <c r="T12" i="9"/>
  <c r="Q12" i="9"/>
  <c r="P12" i="9"/>
  <c r="N12" i="9"/>
  <c r="M12" i="9"/>
  <c r="L12" i="9"/>
  <c r="I12" i="9"/>
  <c r="H12" i="9"/>
  <c r="F12" i="9"/>
  <c r="E12" i="9"/>
  <c r="D12" i="9"/>
  <c r="B12" i="9"/>
  <c r="AI12" i="9" s="1"/>
  <c r="AJ11" i="9"/>
  <c r="AI11" i="9"/>
  <c r="X11" i="9"/>
  <c r="W11" i="9"/>
  <c r="N11" i="9"/>
  <c r="M11" i="9"/>
  <c r="E11" i="9"/>
  <c r="D11" i="9"/>
  <c r="B11" i="9"/>
  <c r="AD11" i="9" s="1"/>
  <c r="AA10" i="9"/>
  <c r="Z10" i="9"/>
  <c r="S10" i="9"/>
  <c r="R10" i="9"/>
  <c r="B10" i="9"/>
  <c r="AD9" i="9"/>
  <c r="AC9" i="9"/>
  <c r="V9" i="9"/>
  <c r="U9" i="9"/>
  <c r="N9" i="9"/>
  <c r="M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R5" i="9"/>
  <c r="Q5" i="9"/>
  <c r="J5" i="9"/>
  <c r="I5" i="9"/>
  <c r="B5" i="9"/>
  <c r="Z5" i="9" s="1"/>
  <c r="AG4" i="9"/>
  <c r="Y4" i="9"/>
  <c r="X4" i="9"/>
  <c r="U4" i="9"/>
  <c r="Q4" i="9"/>
  <c r="L4" i="9"/>
  <c r="I4" i="9"/>
  <c r="H4" i="9"/>
  <c r="E4" i="9"/>
  <c r="B4" i="9"/>
  <c r="AI4" i="9" s="1"/>
  <c r="AI3" i="9"/>
  <c r="AF3" i="9"/>
  <c r="AE3" i="9"/>
  <c r="AB3" i="9"/>
  <c r="AA3" i="9"/>
  <c r="X3" i="9"/>
  <c r="W3" i="9"/>
  <c r="T3" i="9"/>
  <c r="S3" i="9"/>
  <c r="Q3" i="9"/>
  <c r="P3" i="9"/>
  <c r="O3" i="9"/>
  <c r="L3" i="9"/>
  <c r="K3" i="9"/>
  <c r="I3" i="9"/>
  <c r="H3" i="9"/>
  <c r="G3" i="9"/>
  <c r="D3" i="9"/>
  <c r="C3" i="9"/>
  <c r="B3" i="9"/>
  <c r="AD3" i="9" s="1"/>
  <c r="Z2" i="9"/>
  <c r="S2" i="9"/>
  <c r="R2" i="9"/>
  <c r="B2" i="9"/>
  <c r="AA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T9" i="6"/>
  <c r="T14" i="6" s="1"/>
  <c r="V6" i="9" s="1"/>
  <c r="D9" i="6"/>
  <c r="X8" i="6"/>
  <c r="N8" i="6"/>
  <c r="D8" i="6"/>
  <c r="X7" i="6"/>
  <c r="X12" i="6" s="1"/>
  <c r="Z7" i="9" s="1"/>
  <c r="N7" i="6"/>
  <c r="N12" i="6" s="1"/>
  <c r="P7" i="9" s="1"/>
  <c r="D7" i="6"/>
  <c r="D12" i="6" s="1"/>
  <c r="F7" i="9" s="1"/>
  <c r="C58" i="4" a="1"/>
  <c r="C58" i="4"/>
  <c r="C57" i="4" a="1"/>
  <c r="C57" i="4"/>
  <c r="C56" i="4" a="1"/>
  <c r="C56" i="4" s="1"/>
  <c r="C55" i="4" a="1"/>
  <c r="C55" i="4" s="1"/>
  <c r="C54" i="4" a="1"/>
  <c r="C54" i="4"/>
  <c r="C53" i="4" a="1"/>
  <c r="C53" i="4" s="1"/>
  <c r="C52" i="4" a="1"/>
  <c r="C52" i="4"/>
  <c r="C51" i="4" a="1"/>
  <c r="C51" i="4"/>
  <c r="C50" i="4" a="1"/>
  <c r="C50" i="4"/>
  <c r="C49" i="4" a="1"/>
  <c r="C49" i="4" s="1"/>
  <c r="C48" i="4" a="1"/>
  <c r="C48" i="4" s="1"/>
  <c r="C47" i="4" a="1"/>
  <c r="C47" i="4"/>
  <c r="C46" i="4" a="1"/>
  <c r="C46" i="4"/>
  <c r="C45" i="4" a="1"/>
  <c r="C45" i="4" s="1"/>
  <c r="C44" i="4" a="1"/>
  <c r="C44" i="4" s="1"/>
  <c r="C43" i="4" a="1"/>
  <c r="C43" i="4"/>
  <c r="C42" i="4" a="1"/>
  <c r="C42" i="4"/>
  <c r="C41" i="4" a="1"/>
  <c r="C41" i="4" s="1"/>
  <c r="C40" i="4" a="1"/>
  <c r="C40" i="4" s="1"/>
  <c r="C39" i="4" a="1"/>
  <c r="C39" i="4"/>
  <c r="C38" i="4" a="1"/>
  <c r="C38" i="4"/>
  <c r="C37" i="4" a="1"/>
  <c r="C37" i="4" s="1"/>
  <c r="C36" i="4" a="1"/>
  <c r="C36" i="4" s="1"/>
  <c r="C35" i="4" a="1"/>
  <c r="C35" i="4"/>
  <c r="C34" i="4" a="1"/>
  <c r="C34" i="4"/>
  <c r="C33" i="4" a="1"/>
  <c r="C33" i="4" s="1"/>
  <c r="C32" i="4" a="1"/>
  <c r="C32" i="4" s="1"/>
  <c r="C31" i="4" a="1"/>
  <c r="C31" i="4"/>
  <c r="C30" i="4" a="1"/>
  <c r="C30" i="4"/>
  <c r="C29" i="4" a="1"/>
  <c r="C29" i="4" s="1"/>
  <c r="C28" i="4" a="1"/>
  <c r="C28" i="4" s="1"/>
  <c r="C27" i="4" a="1"/>
  <c r="C27" i="4"/>
  <c r="C26" i="4" a="1"/>
  <c r="C26" i="4"/>
  <c r="C25" i="4" a="1"/>
  <c r="C25" i="4" s="1"/>
  <c r="C24" i="4" a="1"/>
  <c r="C24" i="4" s="1"/>
  <c r="C23" i="4" a="1"/>
  <c r="C23" i="4"/>
  <c r="C22" i="4" a="1"/>
  <c r="C22" i="4"/>
  <c r="C21" i="4" a="1"/>
  <c r="C21" i="4" s="1"/>
  <c r="C20" i="4" a="1"/>
  <c r="C20" i="4" s="1"/>
  <c r="C19" i="4" a="1"/>
  <c r="C19" i="4"/>
  <c r="C18" i="4" a="1"/>
  <c r="C18" i="4"/>
  <c r="C17" i="4" a="1"/>
  <c r="C17" i="4" s="1"/>
  <c r="C16" i="4" a="1"/>
  <c r="C16" i="4" s="1"/>
  <c r="C15" i="4" a="1"/>
  <c r="C15" i="4"/>
  <c r="C14" i="4" a="1"/>
  <c r="C14" i="4"/>
  <c r="C13" i="4" a="1"/>
  <c r="C13" i="4" s="1"/>
  <c r="C12" i="4" a="1"/>
  <c r="C12" i="4" s="1"/>
  <c r="C11" i="4" a="1"/>
  <c r="C11" i="4"/>
  <c r="C10" i="4" a="1"/>
  <c r="C10" i="4"/>
  <c r="C9" i="4" a="1"/>
  <c r="C9" i="4" s="1"/>
  <c r="C8" i="4" a="1"/>
  <c r="C8" i="4" s="1"/>
  <c r="B3" i="4"/>
  <c r="AE3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H8" i="3"/>
  <c r="A8" i="3"/>
  <c r="A3" i="3"/>
  <c r="E8" i="3" s="1"/>
  <c r="AF137" i="2"/>
  <c r="AD137" i="2"/>
  <c r="X137" i="2"/>
  <c r="V137" i="2"/>
  <c r="P137" i="2"/>
  <c r="N137" i="2"/>
  <c r="H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I137" i="2" s="1"/>
  <c r="AH133" i="2"/>
  <c r="AH137" i="2" s="1"/>
  <c r="AG133" i="2"/>
  <c r="AF133" i="2"/>
  <c r="AE133" i="2"/>
  <c r="AD133" i="2"/>
  <c r="AC133" i="2"/>
  <c r="AB133" i="2"/>
  <c r="AA133" i="2"/>
  <c r="AA137" i="2" s="1"/>
  <c r="Z133" i="2"/>
  <c r="Z137" i="2" s="1"/>
  <c r="Y133" i="2"/>
  <c r="X133" i="2"/>
  <c r="W133" i="2"/>
  <c r="V133" i="2"/>
  <c r="U133" i="2"/>
  <c r="T133" i="2"/>
  <c r="S133" i="2"/>
  <c r="S137" i="2" s="1"/>
  <c r="R133" i="2"/>
  <c r="R137" i="2" s="1"/>
  <c r="Q133" i="2"/>
  <c r="P133" i="2"/>
  <c r="O133" i="2"/>
  <c r="N133" i="2"/>
  <c r="M133" i="2"/>
  <c r="L133" i="2"/>
  <c r="K133" i="2"/>
  <c r="K137" i="2" s="1"/>
  <c r="J133" i="2"/>
  <c r="J137" i="2" s="1"/>
  <c r="I133" i="2"/>
  <c r="H133" i="2"/>
  <c r="G133" i="2"/>
  <c r="F133" i="2"/>
  <c r="E133" i="2"/>
  <c r="D133" i="2"/>
  <c r="AK132" i="2"/>
  <c r="AK137" i="2" s="1"/>
  <c r="AJ132" i="2"/>
  <c r="AJ137" i="2" s="1"/>
  <c r="AI132" i="2"/>
  <c r="AH132" i="2"/>
  <c r="AG132" i="2"/>
  <c r="AG137" i="2" s="1"/>
  <c r="AF132" i="2"/>
  <c r="AE132" i="2"/>
  <c r="AE137" i="2" s="1"/>
  <c r="AD132" i="2"/>
  <c r="AC132" i="2"/>
  <c r="AC137" i="2" s="1"/>
  <c r="AB132" i="2"/>
  <c r="AB137" i="2" s="1"/>
  <c r="AA132" i="2"/>
  <c r="Z132" i="2"/>
  <c r="Y132" i="2"/>
  <c r="Y137" i="2" s="1"/>
  <c r="X132" i="2"/>
  <c r="W132" i="2"/>
  <c r="W137" i="2" s="1"/>
  <c r="V132" i="2"/>
  <c r="U132" i="2"/>
  <c r="U137" i="2" s="1"/>
  <c r="T132" i="2"/>
  <c r="T137" i="2" s="1"/>
  <c r="S132" i="2"/>
  <c r="R132" i="2"/>
  <c r="Q132" i="2"/>
  <c r="Q137" i="2" s="1"/>
  <c r="P132" i="2"/>
  <c r="O132" i="2"/>
  <c r="O137" i="2" s="1"/>
  <c r="N132" i="2"/>
  <c r="M132" i="2"/>
  <c r="M137" i="2" s="1"/>
  <c r="L132" i="2"/>
  <c r="L137" i="2" s="1"/>
  <c r="K132" i="2"/>
  <c r="J132" i="2"/>
  <c r="I132" i="2"/>
  <c r="I137" i="2" s="1"/>
  <c r="H132" i="2"/>
  <c r="G132" i="2"/>
  <c r="G137" i="2" s="1"/>
  <c r="F132" i="2"/>
  <c r="E132" i="2"/>
  <c r="E137" i="2" s="1"/>
  <c r="D132" i="2"/>
  <c r="AI79" i="2"/>
  <c r="AG79" i="2"/>
  <c r="AA79" i="2"/>
  <c r="Y79" i="2"/>
  <c r="S79" i="2"/>
  <c r="Q79" i="2"/>
  <c r="K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L79" i="2" s="1"/>
  <c r="AK72" i="2"/>
  <c r="AK79" i="2" s="1"/>
  <c r="AJ72" i="2"/>
  <c r="AI72" i="2"/>
  <c r="AH72" i="2"/>
  <c r="AG72" i="2"/>
  <c r="AF72" i="2"/>
  <c r="AE72" i="2"/>
  <c r="AD72" i="2"/>
  <c r="AD79" i="2" s="1"/>
  <c r="AC72" i="2"/>
  <c r="AC79" i="2" s="1"/>
  <c r="AB72" i="2"/>
  <c r="AA72" i="2"/>
  <c r="Z72" i="2"/>
  <c r="Y72" i="2"/>
  <c r="X72" i="2"/>
  <c r="W72" i="2"/>
  <c r="V72" i="2"/>
  <c r="V79" i="2" s="1"/>
  <c r="U72" i="2"/>
  <c r="U79" i="2" s="1"/>
  <c r="T72" i="2"/>
  <c r="S72" i="2"/>
  <c r="R72" i="2"/>
  <c r="Q72" i="2"/>
  <c r="P72" i="2"/>
  <c r="O72" i="2"/>
  <c r="N72" i="2"/>
  <c r="N79" i="2" s="1"/>
  <c r="M72" i="2"/>
  <c r="M79" i="2" s="1"/>
  <c r="L72" i="2"/>
  <c r="K72" i="2"/>
  <c r="J72" i="2"/>
  <c r="I72" i="2"/>
  <c r="H72" i="2"/>
  <c r="G72" i="2"/>
  <c r="F72" i="2"/>
  <c r="AM71" i="2"/>
  <c r="AM79" i="2" s="1"/>
  <c r="AL71" i="2"/>
  <c r="AK71" i="2"/>
  <c r="AJ71" i="2"/>
  <c r="AJ79" i="2" s="1"/>
  <c r="AI71" i="2"/>
  <c r="AH71" i="2"/>
  <c r="AH79" i="2" s="1"/>
  <c r="AG71" i="2"/>
  <c r="AF71" i="2"/>
  <c r="AF79" i="2" s="1"/>
  <c r="AE71" i="2"/>
  <c r="AE79" i="2" s="1"/>
  <c r="AD71" i="2"/>
  <c r="AC71" i="2"/>
  <c r="AB71" i="2"/>
  <c r="AB79" i="2" s="1"/>
  <c r="AA71" i="2"/>
  <c r="Z71" i="2"/>
  <c r="Z79" i="2" s="1"/>
  <c r="Y71" i="2"/>
  <c r="X71" i="2"/>
  <c r="X79" i="2" s="1"/>
  <c r="W71" i="2"/>
  <c r="W79" i="2" s="1"/>
  <c r="V71" i="2"/>
  <c r="U71" i="2"/>
  <c r="T71" i="2"/>
  <c r="T79" i="2" s="1"/>
  <c r="S71" i="2"/>
  <c r="R71" i="2"/>
  <c r="R79" i="2" s="1"/>
  <c r="Q71" i="2"/>
  <c r="P71" i="2"/>
  <c r="P79" i="2" s="1"/>
  <c r="O71" i="2"/>
  <c r="O79" i="2" s="1"/>
  <c r="N71" i="2"/>
  <c r="M71" i="2"/>
  <c r="L71" i="2"/>
  <c r="L79" i="2" s="1"/>
  <c r="K71" i="2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A9" i="6" s="1"/>
  <c r="AA14" i="6" s="1"/>
  <c r="AC6" i="9" s="1"/>
  <c r="G11" i="9" l="1"/>
  <c r="P11" i="9"/>
  <c r="AA11" i="9"/>
  <c r="H11" i="9"/>
  <c r="Q11" i="9"/>
  <c r="AB11" i="9"/>
  <c r="I11" i="9"/>
  <c r="S11" i="9"/>
  <c r="AE11" i="9"/>
  <c r="K11" i="9"/>
  <c r="T11" i="9"/>
  <c r="AF11" i="9"/>
  <c r="C11" i="9"/>
  <c r="L11" i="9"/>
  <c r="U11" i="9"/>
  <c r="AG11" i="9"/>
  <c r="F11" i="9"/>
  <c r="O11" i="9"/>
  <c r="Y11" i="9"/>
  <c r="AG13" i="9"/>
  <c r="Q13" i="9"/>
  <c r="J13" i="9"/>
  <c r="I13" i="9"/>
  <c r="M4" i="9"/>
  <c r="AB4" i="9"/>
  <c r="N4" i="9"/>
  <c r="AC4" i="9"/>
  <c r="D4" i="9"/>
  <c r="P4" i="9"/>
  <c r="AF4" i="9"/>
  <c r="F4" i="9"/>
  <c r="T4" i="9"/>
  <c r="AJ4" i="9"/>
  <c r="R3" i="4"/>
  <c r="F8" i="3"/>
  <c r="H3" i="4"/>
  <c r="P3" i="4"/>
  <c r="X3" i="4"/>
  <c r="AF3" i="4"/>
  <c r="L7" i="6"/>
  <c r="L12" i="6" s="1"/>
  <c r="N7" i="9" s="1"/>
  <c r="V7" i="6"/>
  <c r="V12" i="6" s="1"/>
  <c r="X7" i="9" s="1"/>
  <c r="AF7" i="6"/>
  <c r="AF12" i="6" s="1"/>
  <c r="AH7" i="9" s="1"/>
  <c r="L8" i="6"/>
  <c r="V8" i="6"/>
  <c r="AF8" i="6"/>
  <c r="AF13" i="6" s="1"/>
  <c r="O9" i="6"/>
  <c r="O14" i="6" s="1"/>
  <c r="Q6" i="9" s="1"/>
  <c r="AE9" i="6"/>
  <c r="AE14" i="6" s="1"/>
  <c r="AG6" i="9" s="1"/>
  <c r="J3" i="4"/>
  <c r="G8" i="3"/>
  <c r="I3" i="4"/>
  <c r="Q3" i="4"/>
  <c r="Y3" i="4"/>
  <c r="AG3" i="4"/>
  <c r="C7" i="6"/>
  <c r="C12" i="6" s="1"/>
  <c r="E7" i="9" s="1"/>
  <c r="D7" i="9" s="1"/>
  <c r="C7" i="9" s="1"/>
  <c r="B7" i="9" s="1"/>
  <c r="M7" i="6"/>
  <c r="M12" i="6" s="1"/>
  <c r="O7" i="9" s="1"/>
  <c r="W7" i="6"/>
  <c r="W12" i="6" s="1"/>
  <c r="Y7" i="9" s="1"/>
  <c r="C8" i="6"/>
  <c r="M8" i="6"/>
  <c r="W8" i="6"/>
  <c r="C9" i="6"/>
  <c r="D14" i="6" s="1"/>
  <c r="F6" i="9" s="1"/>
  <c r="S9" i="6"/>
  <c r="S14" i="6" s="1"/>
  <c r="U6" i="9" s="1"/>
  <c r="I8" i="3"/>
  <c r="C3" i="4"/>
  <c r="K3" i="4"/>
  <c r="S3" i="4"/>
  <c r="AA3" i="4"/>
  <c r="AI3" i="4"/>
  <c r="E7" i="6"/>
  <c r="E12" i="6" s="1"/>
  <c r="G7" i="9" s="1"/>
  <c r="O7" i="6"/>
  <c r="O12" i="6" s="1"/>
  <c r="Q7" i="9" s="1"/>
  <c r="AA7" i="6"/>
  <c r="AA12" i="6" s="1"/>
  <c r="AC7" i="9" s="1"/>
  <c r="E8" i="6"/>
  <c r="O8" i="6"/>
  <c r="AA8" i="6"/>
  <c r="AA13" i="6" s="1"/>
  <c r="E9" i="6"/>
  <c r="U9" i="6"/>
  <c r="U14" i="6" s="1"/>
  <c r="W6" i="9" s="1"/>
  <c r="Y5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H10" i="9"/>
  <c r="R13" i="9"/>
  <c r="B8" i="3"/>
  <c r="J8" i="3"/>
  <c r="D3" i="4"/>
  <c r="L3" i="4"/>
  <c r="T3" i="4"/>
  <c r="AB3" i="4"/>
  <c r="F7" i="6"/>
  <c r="F12" i="6" s="1"/>
  <c r="H7" i="9" s="1"/>
  <c r="P7" i="6"/>
  <c r="P12" i="6" s="1"/>
  <c r="R7" i="9" s="1"/>
  <c r="AB7" i="6"/>
  <c r="AB12" i="6" s="1"/>
  <c r="AD7" i="9" s="1"/>
  <c r="F8" i="6"/>
  <c r="P8" i="6"/>
  <c r="AB8" i="6"/>
  <c r="AB13" i="6" s="1"/>
  <c r="G9" i="6"/>
  <c r="W9" i="6"/>
  <c r="W14" i="6" s="1"/>
  <c r="Y6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H2" i="9"/>
  <c r="C10" i="9"/>
  <c r="AI10" i="9"/>
  <c r="Y13" i="9"/>
  <c r="Z3" i="4"/>
  <c r="E3" i="4"/>
  <c r="M3" i="4"/>
  <c r="U3" i="4"/>
  <c r="AC3" i="4"/>
  <c r="G7" i="6"/>
  <c r="G12" i="6" s="1"/>
  <c r="I7" i="9" s="1"/>
  <c r="S7" i="6"/>
  <c r="S12" i="6" s="1"/>
  <c r="U7" i="9" s="1"/>
  <c r="AC7" i="6"/>
  <c r="AC12" i="6" s="1"/>
  <c r="AE7" i="9" s="1"/>
  <c r="G8" i="6"/>
  <c r="S8" i="6"/>
  <c r="AC8" i="6"/>
  <c r="AC13" i="6" s="1"/>
  <c r="K9" i="6"/>
  <c r="K14" i="6" s="1"/>
  <c r="M6" i="9" s="1"/>
  <c r="C2" i="9"/>
  <c r="AI2" i="9"/>
  <c r="J10" i="9"/>
  <c r="Z13" i="9"/>
  <c r="AH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AD9" i="6"/>
  <c r="AD14" i="6" s="1"/>
  <c r="AF6" i="9" s="1"/>
  <c r="V9" i="6"/>
  <c r="V14" i="6" s="1"/>
  <c r="X6" i="9" s="1"/>
  <c r="N9" i="6"/>
  <c r="N14" i="6" s="1"/>
  <c r="P6" i="9" s="1"/>
  <c r="F9" i="6"/>
  <c r="C8" i="3"/>
  <c r="K8" i="3"/>
  <c r="D8" i="3"/>
  <c r="F3" i="4"/>
  <c r="N3" i="4"/>
  <c r="V3" i="4"/>
  <c r="AD3" i="4"/>
  <c r="H7" i="6"/>
  <c r="H12" i="6" s="1"/>
  <c r="J7" i="9" s="1"/>
  <c r="T7" i="6"/>
  <c r="T12" i="6" s="1"/>
  <c r="V7" i="9" s="1"/>
  <c r="AD7" i="6"/>
  <c r="AD12" i="6" s="1"/>
  <c r="AF7" i="9" s="1"/>
  <c r="H8" i="6"/>
  <c r="T8" i="6"/>
  <c r="AD8" i="6"/>
  <c r="AD13" i="6" s="1"/>
  <c r="L9" i="6"/>
  <c r="L14" i="6" s="1"/>
  <c r="N6" i="9" s="1"/>
  <c r="AB9" i="6"/>
  <c r="AB14" i="6" s="1"/>
  <c r="AD6" i="9" s="1"/>
  <c r="J2" i="9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AI5" i="9"/>
  <c r="AA5" i="9"/>
  <c r="S5" i="9"/>
  <c r="K5" i="9"/>
  <c r="C5" i="9"/>
  <c r="AH5" i="9"/>
  <c r="K10" i="9"/>
  <c r="G3" i="4"/>
  <c r="O3" i="4"/>
  <c r="W3" i="4"/>
  <c r="K7" i="6"/>
  <c r="K12" i="6" s="1"/>
  <c r="M7" i="9" s="1"/>
  <c r="U7" i="6"/>
  <c r="U12" i="6" s="1"/>
  <c r="W7" i="9" s="1"/>
  <c r="AE7" i="6"/>
  <c r="AE12" i="6" s="1"/>
  <c r="AG7" i="9" s="1"/>
  <c r="K8" i="6"/>
  <c r="U8" i="6"/>
  <c r="AE8" i="6"/>
  <c r="AE13" i="6" s="1"/>
  <c r="M9" i="6"/>
  <c r="M14" i="6" s="1"/>
  <c r="O6" i="9" s="1"/>
  <c r="AC9" i="6"/>
  <c r="AC14" i="6" s="1"/>
  <c r="AE6" i="9" s="1"/>
  <c r="K2" i="9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AI13" i="9"/>
  <c r="AA13" i="9"/>
  <c r="S13" i="9"/>
  <c r="K13" i="9"/>
  <c r="C13" i="9"/>
  <c r="AH13" i="9"/>
  <c r="Y3" i="9"/>
  <c r="AG3" i="9"/>
  <c r="V4" i="9"/>
  <c r="AD4" i="9"/>
  <c r="G9" i="9"/>
  <c r="O9" i="9"/>
  <c r="W9" i="9"/>
  <c r="AE9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H9" i="9"/>
  <c r="P9" i="9"/>
  <c r="X9" i="9"/>
  <c r="AF9" i="9"/>
  <c r="J11" i="9"/>
  <c r="R11" i="9"/>
  <c r="Z11" i="9"/>
  <c r="AH11" i="9"/>
  <c r="G12" i="9"/>
  <c r="O12" i="9"/>
  <c r="W12" i="9"/>
  <c r="AE12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I9" i="9"/>
  <c r="Q9" i="9"/>
  <c r="Y9" i="9"/>
  <c r="AG9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AJ3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C9" i="9"/>
  <c r="K9" i="9"/>
  <c r="S9" i="9"/>
  <c r="AA9" i="9"/>
  <c r="AI9" i="9"/>
  <c r="AC11" i="9"/>
  <c r="J12" i="9"/>
  <c r="R12" i="9"/>
  <c r="Z12" i="9"/>
  <c r="AH12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D9" i="9"/>
  <c r="L9" i="9"/>
  <c r="T9" i="9"/>
  <c r="AB9" i="9"/>
  <c r="V11" i="9"/>
  <c r="C12" i="9"/>
  <c r="K12" i="9"/>
  <c r="S12" i="9"/>
  <c r="AA12" i="9"/>
  <c r="J15" i="9"/>
  <c r="R15" i="9"/>
  <c r="Z15" i="9"/>
  <c r="G16" i="9"/>
  <c r="O16" i="9"/>
  <c r="W16" i="9"/>
  <c r="D17" i="9"/>
  <c r="L17" i="9"/>
  <c r="T17" i="9"/>
  <c r="AB17" i="9"/>
  <c r="P13" i="6" l="1"/>
  <c r="E14" i="6"/>
  <c r="G6" i="9" s="1"/>
  <c r="W13" i="6"/>
  <c r="L13" i="6"/>
  <c r="F13" i="6"/>
  <c r="M13" i="6"/>
  <c r="U13" i="6"/>
  <c r="T13" i="6"/>
  <c r="H14" i="6"/>
  <c r="J6" i="9" s="1"/>
  <c r="I13" i="6"/>
  <c r="L98" i="3"/>
  <c r="L90" i="3"/>
  <c r="L82" i="3"/>
  <c r="L74" i="3"/>
  <c r="L100" i="3"/>
  <c r="L92" i="3"/>
  <c r="L84" i="3"/>
  <c r="L76" i="3"/>
  <c r="L97" i="3"/>
  <c r="L89" i="3"/>
  <c r="L81" i="3"/>
  <c r="L73" i="3"/>
  <c r="L94" i="3"/>
  <c r="L86" i="3"/>
  <c r="L78" i="3"/>
  <c r="L70" i="3"/>
  <c r="L96" i="3"/>
  <c r="L88" i="3"/>
  <c r="L80" i="3"/>
  <c r="L72" i="3"/>
  <c r="L85" i="3"/>
  <c r="L77" i="3"/>
  <c r="L83" i="3"/>
  <c r="L101" i="3"/>
  <c r="L93" i="3"/>
  <c r="L69" i="3"/>
  <c r="L99" i="3"/>
  <c r="L91" i="3"/>
  <c r="L75" i="3"/>
  <c r="O13" i="6"/>
  <c r="C13" i="6"/>
  <c r="K13" i="6"/>
  <c r="H13" i="6"/>
  <c r="Q13" i="6"/>
  <c r="E13" i="6"/>
  <c r="D13" i="6"/>
  <c r="L95" i="3"/>
  <c r="X13" i="6"/>
  <c r="L87" i="3"/>
  <c r="F14" i="6"/>
  <c r="H6" i="9" s="1"/>
  <c r="J13" i="6"/>
  <c r="N13" i="6"/>
  <c r="S13" i="6"/>
  <c r="G14" i="6"/>
  <c r="I6" i="9" s="1"/>
  <c r="L79" i="3"/>
  <c r="R13" i="6"/>
  <c r="G13" i="6"/>
  <c r="C14" i="6"/>
  <c r="E6" i="9" s="1"/>
  <c r="D6" i="9" s="1"/>
  <c r="C6" i="9" s="1"/>
  <c r="B6" i="9" s="1"/>
  <c r="V13" i="6"/>
  <c r="L71" i="3"/>
  <c r="B3" i="3" l="1" a="1"/>
  <c r="AE3" i="3" l="1"/>
  <c r="W3" i="3"/>
  <c r="O3" i="3"/>
  <c r="G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G3" i="3"/>
  <c r="Y3" i="3"/>
  <c r="Q3" i="3"/>
  <c r="I3" i="3"/>
  <c r="B3" i="3"/>
  <c r="AH3" i="3"/>
  <c r="Z3" i="3"/>
  <c r="R3" i="3"/>
  <c r="J3" i="3"/>
  <c r="AF3" i="3"/>
  <c r="X3" i="3"/>
  <c r="P3" i="3"/>
  <c r="H3" i="3"/>
</calcChain>
</file>

<file path=xl/sharedStrings.xml><?xml version="1.0" encoding="utf-8"?>
<sst xmlns="http://schemas.openxmlformats.org/spreadsheetml/2006/main" count="1993" uniqueCount="330">
  <si>
    <t>BAU Expected Capacity Factors</t>
  </si>
  <si>
    <t>Louisiana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</si>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</sst>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68" fontId="2" fillId="1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35">
      <c r="A1" s="1" t="s">
        <v>0</v>
      </c>
      <c r="B1" s="2" t="s">
        <v>1</v>
      </c>
      <c r="C1" s="77">
        <v>44307</v>
      </c>
    </row>
    <row r="2" spans="1:10" ht="14.5" customHeight="1" x14ac:dyDescent="0.35">
      <c r="B2" s="2" t="str">
        <f>LOOKUP(B1,I10:J59,J10:J59)</f>
        <v>LA</v>
      </c>
    </row>
    <row r="3" spans="1:10" ht="14.5" customHeight="1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35">
      <c r="B4" s="10" t="s">
        <v>5</v>
      </c>
      <c r="D4" s="10" t="s">
        <v>6</v>
      </c>
    </row>
    <row r="5" spans="1:10" ht="14.5" customHeight="1" x14ac:dyDescent="0.35">
      <c r="B5" s="6">
        <v>2019</v>
      </c>
      <c r="D5" s="6">
        <v>2020</v>
      </c>
    </row>
    <row r="6" spans="1:10" ht="14.5" customHeight="1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customHeight="1" x14ac:dyDescent="0.35">
      <c r="B8" s="10" t="s">
        <v>11</v>
      </c>
    </row>
    <row r="9" spans="1:10" ht="14.5" customHeight="1" x14ac:dyDescent="0.35">
      <c r="B9" s="2"/>
    </row>
    <row r="10" spans="1:10" ht="14.5" customHeight="1" x14ac:dyDescent="0.35">
      <c r="B10" s="3" t="s">
        <v>12</v>
      </c>
      <c r="I10" s="59" t="s">
        <v>13</v>
      </c>
      <c r="J10" s="59" t="s">
        <v>14</v>
      </c>
    </row>
    <row r="11" spans="1:10" ht="14.5" customHeight="1" x14ac:dyDescent="0.35">
      <c r="B11" s="10" t="s">
        <v>5</v>
      </c>
      <c r="I11" s="59" t="s">
        <v>15</v>
      </c>
      <c r="J11" s="59" t="s">
        <v>16</v>
      </c>
    </row>
    <row r="12" spans="1:10" ht="14.5" customHeight="1" x14ac:dyDescent="0.35">
      <c r="B12" s="6">
        <v>2020</v>
      </c>
      <c r="I12" s="59" t="s">
        <v>17</v>
      </c>
      <c r="J12" s="59" t="s">
        <v>18</v>
      </c>
    </row>
    <row r="13" spans="1:10" ht="14.5" customHeight="1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customHeight="1" x14ac:dyDescent="0.35">
      <c r="B15" s="10" t="s">
        <v>25</v>
      </c>
      <c r="I15" s="59" t="s">
        <v>26</v>
      </c>
      <c r="J15" s="59" t="s">
        <v>27</v>
      </c>
    </row>
    <row r="16" spans="1:10" ht="14.5" customHeight="1" x14ac:dyDescent="0.35">
      <c r="B16" s="2"/>
      <c r="I16" s="59" t="s">
        <v>28</v>
      </c>
      <c r="J16" s="59" t="s">
        <v>29</v>
      </c>
    </row>
    <row r="17" spans="1:10" ht="14.5" customHeight="1" x14ac:dyDescent="0.35">
      <c r="B17" s="3" t="s">
        <v>30</v>
      </c>
      <c r="I17" s="59" t="s">
        <v>31</v>
      </c>
      <c r="J17" s="59" t="s">
        <v>32</v>
      </c>
    </row>
    <row r="18" spans="1:10" ht="14.5" customHeight="1" x14ac:dyDescent="0.35">
      <c r="B18" s="2" t="s">
        <v>33</v>
      </c>
      <c r="I18" s="59" t="s">
        <v>34</v>
      </c>
      <c r="J18" s="59" t="s">
        <v>35</v>
      </c>
    </row>
    <row r="19" spans="1:10" ht="14.5" customHeight="1" x14ac:dyDescent="0.35">
      <c r="B19" s="2">
        <v>2020</v>
      </c>
      <c r="I19" s="59" t="s">
        <v>36</v>
      </c>
      <c r="J19" s="59" t="s">
        <v>37</v>
      </c>
    </row>
    <row r="20" spans="1:10" ht="14.5" customHeight="1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52</v>
      </c>
      <c r="J26" s="59" t="s">
        <v>53</v>
      </c>
    </row>
    <row r="27" spans="1:10" ht="15.75" customHeight="1" x14ac:dyDescent="0.35">
      <c r="A27" s="1" t="s">
        <v>54</v>
      </c>
      <c r="B27" s="2"/>
      <c r="I27" s="59" t="s">
        <v>1</v>
      </c>
      <c r="J27" s="59" t="s">
        <v>55</v>
      </c>
    </row>
    <row r="28" spans="1:10" ht="15.75" customHeight="1" x14ac:dyDescent="0.3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3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3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35">
      <c r="A31" s="1"/>
      <c r="B31" s="2"/>
      <c r="I31" s="59" t="s">
        <v>65</v>
      </c>
      <c r="J31" s="59" t="s">
        <v>66</v>
      </c>
    </row>
    <row r="32" spans="1:10" ht="15.75" customHeight="1" x14ac:dyDescent="0.3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3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3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3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35">
      <c r="B36" s="2"/>
      <c r="I36" s="59" t="s">
        <v>79</v>
      </c>
      <c r="J36" s="59" t="s">
        <v>80</v>
      </c>
    </row>
    <row r="37" spans="1:10" ht="15.75" customHeight="1" x14ac:dyDescent="0.3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customHeight="1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3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LA</v>
      </c>
      <c r="B3">
        <f t="array" ref="B3:AH3">TRANSPOSE(L69:L101)</f>
        <v>0.29976075243702521</v>
      </c>
      <c r="C3">
        <v>0.30319259249972091</v>
      </c>
      <c r="D3">
        <v>0.30662443256241667</v>
      </c>
      <c r="E3">
        <v>0.31005627262511237</v>
      </c>
      <c r="F3">
        <v>0.31348811268780813</v>
      </c>
      <c r="G3">
        <v>0.31691995275050389</v>
      </c>
      <c r="H3">
        <v>0.32035179281319959</v>
      </c>
      <c r="I3">
        <v>0.32378363287589534</v>
      </c>
      <c r="J3">
        <v>0.3272154729385911</v>
      </c>
      <c r="K3">
        <v>0.3306473130012868</v>
      </c>
      <c r="L3">
        <v>0.3340791530639825</v>
      </c>
      <c r="M3">
        <v>0.33751099312667832</v>
      </c>
      <c r="N3">
        <v>0.34094283318937402</v>
      </c>
      <c r="O3">
        <v>0.3417128158555765</v>
      </c>
      <c r="P3">
        <v>0.34248279852177899</v>
      </c>
      <c r="Q3">
        <v>0.34325278118798142</v>
      </c>
      <c r="R3">
        <v>0.34402276385418395</v>
      </c>
      <c r="S3">
        <v>0.34479274652038644</v>
      </c>
      <c r="T3">
        <v>0.34556272918658887</v>
      </c>
      <c r="U3">
        <v>0.34633271185279135</v>
      </c>
      <c r="V3">
        <v>0.34710269451899378</v>
      </c>
      <c r="W3">
        <v>0.34787267718519632</v>
      </c>
      <c r="X3">
        <v>0.34864265985139875</v>
      </c>
      <c r="Y3">
        <v>0.34941264251760124</v>
      </c>
      <c r="Z3">
        <v>0.35018262518380372</v>
      </c>
      <c r="AA3">
        <v>0.35095260785000615</v>
      </c>
      <c r="AB3">
        <v>0.35172259051620863</v>
      </c>
      <c r="AC3">
        <v>0.35249257318241112</v>
      </c>
      <c r="AD3">
        <v>0.3532625558486136</v>
      </c>
      <c r="AE3">
        <v>0.35403253851481609</v>
      </c>
      <c r="AF3">
        <v>0.35480252118101852</v>
      </c>
      <c r="AG3">
        <v>0.355572503847221</v>
      </c>
      <c r="AH3">
        <v>0.35634248651342348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Louisiana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4</v>
      </c>
      <c r="H8">
        <f t="shared" si="0"/>
        <v>9162</v>
      </c>
      <c r="I8">
        <f t="shared" si="0"/>
        <v>33370</v>
      </c>
      <c r="J8">
        <f t="shared" si="0"/>
        <v>14193</v>
      </c>
      <c r="K8">
        <f t="shared" si="0"/>
        <v>0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3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0.29976075243702521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0.30319259249972091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0.30662443256241667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0.31005627262511237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0.31348811268780813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0.31691995275050389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0.32035179281319959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0.32378363287589534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0.3272154729385911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0.3306473130012868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0.3340791530639825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0.33751099312667832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0.34094283318937402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0.3417128158555765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0.34248279852177899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0.34325278118798142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0.34402276385418395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0.34479274652038644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0.34556272918658887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0.34633271185279135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0.34710269451899378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0.34787267718519632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0.34864265985139875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0.34941264251760124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0.35018262518380372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0.35095260785000615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0.35172259051620863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0.35249257318241112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0.3532625558486136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0.35403253851481609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0.35480252118101852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0.355572503847221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0.35634248651342348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Louisiana</v>
      </c>
    </row>
    <row r="3" spans="1:35" x14ac:dyDescent="0.3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1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3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5" customHeight="1" x14ac:dyDescent="0.3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5" customHeight="1" x14ac:dyDescent="0.3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3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5" customHeight="1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3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5" customHeight="1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LA</v>
      </c>
    </row>
    <row r="4" spans="1:35" x14ac:dyDescent="0.3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35">
      <c r="A7" s="10" t="s">
        <v>296</v>
      </c>
      <c r="B7" s="74" t="s">
        <v>297</v>
      </c>
      <c r="C7">
        <f t="shared" ref="C7:L9" si="0">SUMIFS(L$19:L$738,$A$19:$A$738,$A$2,$B$19:$B$738,$B7)</f>
        <v>0.26200000000000001</v>
      </c>
      <c r="D7">
        <f t="shared" si="0"/>
        <v>0.26200000000000001</v>
      </c>
      <c r="E7">
        <f t="shared" si="0"/>
        <v>0.2545</v>
      </c>
      <c r="F7">
        <f t="shared" si="0"/>
        <v>0.2535</v>
      </c>
      <c r="G7">
        <f t="shared" si="0"/>
        <v>0.2465</v>
      </c>
      <c r="H7">
        <f t="shared" si="0"/>
        <v>0.245</v>
      </c>
      <c r="I7">
        <f t="shared" si="0"/>
        <v>0.24399999999999999</v>
      </c>
      <c r="J7">
        <f t="shared" si="0"/>
        <v>0.24299999999999999</v>
      </c>
      <c r="K7">
        <f t="shared" si="0"/>
        <v>0.24</v>
      </c>
      <c r="L7">
        <f t="shared" si="0"/>
        <v>0.23849999999999999</v>
      </c>
      <c r="M7">
        <f t="shared" ref="M7:V9" si="1">SUMIFS(V$19:V$738,$A$19:$A$738,$A$2,$B$19:$B$738,$B7)</f>
        <v>0.23499999999999999</v>
      </c>
      <c r="N7">
        <f t="shared" si="1"/>
        <v>0.23100000000000001</v>
      </c>
      <c r="O7">
        <f t="shared" si="1"/>
        <v>0.23200000000000001</v>
      </c>
      <c r="P7">
        <f t="shared" si="1"/>
        <v>0.23250000000000001</v>
      </c>
      <c r="Q7">
        <f t="shared" si="1"/>
        <v>0.23150000000000001</v>
      </c>
      <c r="R7">
        <f t="shared" si="1"/>
        <v>0.23</v>
      </c>
      <c r="S7">
        <f t="shared" si="1"/>
        <v>0.22850000000000001</v>
      </c>
      <c r="T7">
        <f t="shared" si="1"/>
        <v>0.22700000000000001</v>
      </c>
      <c r="U7">
        <f t="shared" si="1"/>
        <v>0.22550000000000001</v>
      </c>
      <c r="V7">
        <f t="shared" si="1"/>
        <v>0.224</v>
      </c>
      <c r="W7">
        <f t="shared" ref="W7:AF9" si="2">SUMIFS(AF$19:AF$738,$A$19:$A$738,$A$2,$B$19:$B$738,$B7)</f>
        <v>0.2235</v>
      </c>
      <c r="X7">
        <f t="shared" si="2"/>
        <v>0.222</v>
      </c>
      <c r="Y7">
        <f t="shared" si="2"/>
        <v>0.2215</v>
      </c>
      <c r="Z7">
        <f t="shared" si="2"/>
        <v>0.222</v>
      </c>
      <c r="AA7">
        <f t="shared" si="2"/>
        <v>0.2225</v>
      </c>
      <c r="AB7">
        <f t="shared" si="2"/>
        <v>0.223</v>
      </c>
      <c r="AC7">
        <f t="shared" si="2"/>
        <v>0.2235</v>
      </c>
      <c r="AD7">
        <f t="shared" si="2"/>
        <v>0.223</v>
      </c>
      <c r="AE7">
        <f t="shared" si="2"/>
        <v>0.2225</v>
      </c>
      <c r="AF7">
        <f t="shared" si="2"/>
        <v>0.2215</v>
      </c>
      <c r="AG7">
        <f t="shared" ref="AG7:AH9" si="3">SUMIFS(AP$19:AP$738,$A$19:$A$738,$A$2,$B$19:$B$738,$B7)</f>
        <v>0.221</v>
      </c>
      <c r="AH7">
        <f t="shared" si="3"/>
        <v>0.2205</v>
      </c>
    </row>
    <row r="8" spans="1:35" ht="15" customHeight="1" x14ac:dyDescent="0.3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0.38300000000000001</v>
      </c>
      <c r="Z8">
        <f t="shared" si="2"/>
        <v>0.38300000000000001</v>
      </c>
      <c r="AA8">
        <f t="shared" si="2"/>
        <v>0.38300000000000001</v>
      </c>
      <c r="AB8">
        <f t="shared" si="2"/>
        <v>0.38300000000000001</v>
      </c>
      <c r="AC8">
        <f t="shared" si="2"/>
        <v>0.38300000000000001</v>
      </c>
      <c r="AD8">
        <f t="shared" si="2"/>
        <v>0.39700000000000002</v>
      </c>
      <c r="AE8">
        <f t="shared" si="2"/>
        <v>0.40600000000000003</v>
      </c>
      <c r="AF8">
        <f t="shared" si="2"/>
        <v>0.41199999999999998</v>
      </c>
      <c r="AG8">
        <f t="shared" si="3"/>
        <v>0.41599999999999998</v>
      </c>
      <c r="AH8">
        <f t="shared" si="3"/>
        <v>0.41899999999999998</v>
      </c>
    </row>
    <row r="9" spans="1:35" ht="15" customHeight="1" x14ac:dyDescent="0.3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0.316</v>
      </c>
      <c r="J9">
        <f t="shared" si="0"/>
        <v>0.316</v>
      </c>
      <c r="K9">
        <f t="shared" si="0"/>
        <v>0.318</v>
      </c>
      <c r="L9">
        <f t="shared" si="0"/>
        <v>0.32</v>
      </c>
      <c r="M9">
        <f t="shared" si="1"/>
        <v>0.29599999999999999</v>
      </c>
      <c r="N9">
        <f t="shared" si="1"/>
        <v>0.27200000000000002</v>
      </c>
      <c r="O9">
        <f t="shared" si="1"/>
        <v>0.29499999999999998</v>
      </c>
      <c r="P9">
        <f t="shared" si="1"/>
        <v>0.29499999999999998</v>
      </c>
      <c r="Q9">
        <f t="shared" si="1"/>
        <v>0.30399999999999999</v>
      </c>
      <c r="R9">
        <f t="shared" si="1"/>
        <v>0.30599999999999999</v>
      </c>
      <c r="S9">
        <f t="shared" si="1"/>
        <v>0.308</v>
      </c>
      <c r="T9">
        <f t="shared" si="1"/>
        <v>0.26450000000000001</v>
      </c>
      <c r="U9">
        <f t="shared" si="1"/>
        <v>0.26200000000000001</v>
      </c>
      <c r="V9">
        <f t="shared" si="1"/>
        <v>0.25950000000000001</v>
      </c>
      <c r="W9">
        <f t="shared" si="2"/>
        <v>0.25700000000000001</v>
      </c>
      <c r="X9">
        <f t="shared" si="2"/>
        <v>0.2545</v>
      </c>
      <c r="Y9">
        <f t="shared" si="2"/>
        <v>0.29249999999999998</v>
      </c>
      <c r="Z9">
        <f t="shared" si="2"/>
        <v>0.30149999999999999</v>
      </c>
      <c r="AA9">
        <f t="shared" si="2"/>
        <v>0.307</v>
      </c>
      <c r="AB9">
        <f t="shared" si="2"/>
        <v>0.312</v>
      </c>
      <c r="AC9">
        <f t="shared" si="2"/>
        <v>0.316</v>
      </c>
      <c r="AD9">
        <f t="shared" si="2"/>
        <v>0.3175</v>
      </c>
      <c r="AE9">
        <f t="shared" si="2"/>
        <v>0.31850000000000001</v>
      </c>
      <c r="AF9">
        <f t="shared" si="2"/>
        <v>0.32</v>
      </c>
      <c r="AG9">
        <f t="shared" si="3"/>
        <v>0.32150000000000001</v>
      </c>
      <c r="AH9">
        <f t="shared" si="3"/>
        <v>0.32300000000000001</v>
      </c>
    </row>
    <row r="11" spans="1:35" ht="15" customHeight="1" x14ac:dyDescent="0.35">
      <c r="A11" s="1" t="s">
        <v>302</v>
      </c>
      <c r="B11" s="74"/>
    </row>
    <row r="12" spans="1:35" ht="15" customHeight="1" x14ac:dyDescent="0.35">
      <c r="A12" s="10" t="s">
        <v>296</v>
      </c>
      <c r="B12" s="74" t="s">
        <v>297</v>
      </c>
      <c r="C12">
        <f t="shared" ref="C12:AH12" si="4">IF(C7=0,AVERAGEIF($C7:$AH7,"&lt;&gt;0"),C7)</f>
        <v>0.26200000000000001</v>
      </c>
      <c r="D12">
        <f t="shared" si="4"/>
        <v>0.26200000000000001</v>
      </c>
      <c r="E12">
        <f t="shared" si="4"/>
        <v>0.2545</v>
      </c>
      <c r="F12">
        <f t="shared" si="4"/>
        <v>0.2535</v>
      </c>
      <c r="G12">
        <f t="shared" si="4"/>
        <v>0.2465</v>
      </c>
      <c r="H12">
        <f t="shared" si="4"/>
        <v>0.245</v>
      </c>
      <c r="I12">
        <f t="shared" si="4"/>
        <v>0.24399999999999999</v>
      </c>
      <c r="J12">
        <f t="shared" si="4"/>
        <v>0.24299999999999999</v>
      </c>
      <c r="K12">
        <f t="shared" si="4"/>
        <v>0.24</v>
      </c>
      <c r="L12">
        <f t="shared" si="4"/>
        <v>0.23849999999999999</v>
      </c>
      <c r="M12">
        <f t="shared" si="4"/>
        <v>0.23499999999999999</v>
      </c>
      <c r="N12">
        <f t="shared" si="4"/>
        <v>0.23100000000000001</v>
      </c>
      <c r="O12">
        <f t="shared" si="4"/>
        <v>0.23200000000000001</v>
      </c>
      <c r="P12">
        <f t="shared" si="4"/>
        <v>0.23250000000000001</v>
      </c>
      <c r="Q12">
        <f t="shared" si="4"/>
        <v>0.23150000000000001</v>
      </c>
      <c r="R12">
        <f t="shared" si="4"/>
        <v>0.23</v>
      </c>
      <c r="S12">
        <f t="shared" si="4"/>
        <v>0.22850000000000001</v>
      </c>
      <c r="T12">
        <f t="shared" si="4"/>
        <v>0.22700000000000001</v>
      </c>
      <c r="U12">
        <f t="shared" si="4"/>
        <v>0.22550000000000001</v>
      </c>
      <c r="V12">
        <f t="shared" si="4"/>
        <v>0.224</v>
      </c>
      <c r="W12">
        <f t="shared" si="4"/>
        <v>0.2235</v>
      </c>
      <c r="X12">
        <f t="shared" si="4"/>
        <v>0.222</v>
      </c>
      <c r="Y12">
        <f t="shared" si="4"/>
        <v>0.2215</v>
      </c>
      <c r="Z12">
        <f t="shared" si="4"/>
        <v>0.222</v>
      </c>
      <c r="AA12">
        <f t="shared" si="4"/>
        <v>0.2225</v>
      </c>
      <c r="AB12">
        <f t="shared" si="4"/>
        <v>0.223</v>
      </c>
      <c r="AC12">
        <f t="shared" si="4"/>
        <v>0.2235</v>
      </c>
      <c r="AD12">
        <f t="shared" si="4"/>
        <v>0.223</v>
      </c>
      <c r="AE12">
        <f t="shared" si="4"/>
        <v>0.2225</v>
      </c>
      <c r="AF12">
        <f t="shared" si="4"/>
        <v>0.2215</v>
      </c>
      <c r="AG12">
        <f t="shared" si="4"/>
        <v>0.221</v>
      </c>
      <c r="AH12">
        <f t="shared" si="4"/>
        <v>0.2205</v>
      </c>
    </row>
    <row r="13" spans="1:35" ht="15" customHeight="1" x14ac:dyDescent="0.35">
      <c r="A13" s="10" t="s">
        <v>298</v>
      </c>
      <c r="B13" s="74" t="s">
        <v>299</v>
      </c>
      <c r="C13">
        <f t="shared" ref="C13:AH13" si="5">IF(C8&gt;0,C8,IF(SUM($C8:$AH8)=0,0,AVERAGE($C8:$AH8)))</f>
        <v>0.12390625000000001</v>
      </c>
      <c r="D13">
        <f t="shared" si="5"/>
        <v>0.12390625000000001</v>
      </c>
      <c r="E13">
        <f t="shared" si="5"/>
        <v>0.12390625000000001</v>
      </c>
      <c r="F13">
        <f t="shared" si="5"/>
        <v>0.12390625000000001</v>
      </c>
      <c r="G13">
        <f t="shared" si="5"/>
        <v>0.12390625000000001</v>
      </c>
      <c r="H13">
        <f t="shared" si="5"/>
        <v>0.12390625000000001</v>
      </c>
      <c r="I13">
        <f t="shared" si="5"/>
        <v>0.12390625000000001</v>
      </c>
      <c r="J13">
        <f t="shared" si="5"/>
        <v>0.12390625000000001</v>
      </c>
      <c r="K13">
        <f t="shared" si="5"/>
        <v>0.12390625000000001</v>
      </c>
      <c r="L13">
        <f t="shared" si="5"/>
        <v>0.12390625000000001</v>
      </c>
      <c r="M13">
        <f t="shared" si="5"/>
        <v>0.12390625000000001</v>
      </c>
      <c r="N13">
        <f t="shared" si="5"/>
        <v>0.12390625000000001</v>
      </c>
      <c r="O13">
        <f t="shared" si="5"/>
        <v>0.12390625000000001</v>
      </c>
      <c r="P13">
        <f t="shared" si="5"/>
        <v>0.12390625000000001</v>
      </c>
      <c r="Q13">
        <f t="shared" si="5"/>
        <v>0.12390625000000001</v>
      </c>
      <c r="R13">
        <f t="shared" si="5"/>
        <v>0.12390625000000001</v>
      </c>
      <c r="S13">
        <f t="shared" si="5"/>
        <v>0.12390625000000001</v>
      </c>
      <c r="T13">
        <f t="shared" si="5"/>
        <v>0.12390625000000001</v>
      </c>
      <c r="U13">
        <f t="shared" si="5"/>
        <v>0.12390625000000001</v>
      </c>
      <c r="V13">
        <f t="shared" si="5"/>
        <v>0.12390625000000001</v>
      </c>
      <c r="W13">
        <f t="shared" si="5"/>
        <v>0.12390625000000001</v>
      </c>
      <c r="X13">
        <f t="shared" si="5"/>
        <v>0.12390625000000001</v>
      </c>
      <c r="Y13">
        <f t="shared" si="5"/>
        <v>0.38300000000000001</v>
      </c>
      <c r="Z13">
        <f t="shared" si="5"/>
        <v>0.38300000000000001</v>
      </c>
      <c r="AA13">
        <f t="shared" si="5"/>
        <v>0.38300000000000001</v>
      </c>
      <c r="AB13">
        <f t="shared" si="5"/>
        <v>0.38300000000000001</v>
      </c>
      <c r="AC13">
        <f t="shared" si="5"/>
        <v>0.38300000000000001</v>
      </c>
      <c r="AD13">
        <f t="shared" si="5"/>
        <v>0.39700000000000002</v>
      </c>
      <c r="AE13">
        <f t="shared" si="5"/>
        <v>0.40600000000000003</v>
      </c>
      <c r="AF13">
        <f t="shared" si="5"/>
        <v>0.41199999999999998</v>
      </c>
      <c r="AG13">
        <f t="shared" si="5"/>
        <v>0.41599999999999998</v>
      </c>
      <c r="AH13">
        <f t="shared" si="5"/>
        <v>0.41899999999999998</v>
      </c>
    </row>
    <row r="14" spans="1:35" ht="15" customHeight="1" x14ac:dyDescent="0.35">
      <c r="A14" s="10" t="s">
        <v>300</v>
      </c>
      <c r="B14" s="74" t="s">
        <v>301</v>
      </c>
      <c r="C14">
        <f t="shared" ref="C14:AH14" si="6">IF(C9=0,AVERAGEIF($C9:$AH9,"&lt;&gt;0"),C9)</f>
        <v>0.2989615384615385</v>
      </c>
      <c r="D14">
        <f t="shared" si="6"/>
        <v>0.2989615384615385</v>
      </c>
      <c r="E14">
        <f t="shared" si="6"/>
        <v>0.2989615384615385</v>
      </c>
      <c r="F14">
        <f t="shared" si="6"/>
        <v>0.2989615384615385</v>
      </c>
      <c r="G14">
        <f t="shared" si="6"/>
        <v>0.2989615384615385</v>
      </c>
      <c r="H14">
        <f t="shared" si="6"/>
        <v>0.2989615384615385</v>
      </c>
      <c r="I14">
        <f t="shared" si="6"/>
        <v>0.316</v>
      </c>
      <c r="J14">
        <f t="shared" si="6"/>
        <v>0.316</v>
      </c>
      <c r="K14">
        <f t="shared" si="6"/>
        <v>0.318</v>
      </c>
      <c r="L14">
        <f t="shared" si="6"/>
        <v>0.32</v>
      </c>
      <c r="M14">
        <f t="shared" si="6"/>
        <v>0.29599999999999999</v>
      </c>
      <c r="N14">
        <f t="shared" si="6"/>
        <v>0.27200000000000002</v>
      </c>
      <c r="O14">
        <f t="shared" si="6"/>
        <v>0.29499999999999998</v>
      </c>
      <c r="P14">
        <f t="shared" si="6"/>
        <v>0.29499999999999998</v>
      </c>
      <c r="Q14">
        <f t="shared" si="6"/>
        <v>0.30399999999999999</v>
      </c>
      <c r="R14">
        <f t="shared" si="6"/>
        <v>0.30599999999999999</v>
      </c>
      <c r="S14">
        <f t="shared" si="6"/>
        <v>0.308</v>
      </c>
      <c r="T14">
        <f t="shared" si="6"/>
        <v>0.26450000000000001</v>
      </c>
      <c r="U14">
        <f t="shared" si="6"/>
        <v>0.26200000000000001</v>
      </c>
      <c r="V14">
        <f t="shared" si="6"/>
        <v>0.25950000000000001</v>
      </c>
      <c r="W14">
        <f t="shared" si="6"/>
        <v>0.25700000000000001</v>
      </c>
      <c r="X14">
        <f t="shared" si="6"/>
        <v>0.2545</v>
      </c>
      <c r="Y14">
        <f t="shared" si="6"/>
        <v>0.29249999999999998</v>
      </c>
      <c r="Z14">
        <f t="shared" si="6"/>
        <v>0.30149999999999999</v>
      </c>
      <c r="AA14">
        <f t="shared" si="6"/>
        <v>0.307</v>
      </c>
      <c r="AB14">
        <f t="shared" si="6"/>
        <v>0.312</v>
      </c>
      <c r="AC14">
        <f t="shared" si="6"/>
        <v>0.316</v>
      </c>
      <c r="AD14">
        <f t="shared" si="6"/>
        <v>0.3175</v>
      </c>
      <c r="AE14">
        <f t="shared" si="6"/>
        <v>0.31850000000000001</v>
      </c>
      <c r="AF14">
        <f t="shared" si="6"/>
        <v>0.32</v>
      </c>
      <c r="AG14">
        <f t="shared" si="6"/>
        <v>0.32150000000000001</v>
      </c>
      <c r="AH14">
        <f t="shared" si="6"/>
        <v>0.32300000000000001</v>
      </c>
    </row>
    <row r="15" spans="1:35" ht="15" customHeight="1" x14ac:dyDescent="0.35">
      <c r="A15" s="10"/>
      <c r="B15" s="74"/>
    </row>
    <row r="16" spans="1:35" ht="15" customHeight="1" x14ac:dyDescent="0.35">
      <c r="A16" s="10"/>
      <c r="B16" s="58"/>
    </row>
    <row r="17" spans="1:44" x14ac:dyDescent="0.3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3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3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3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3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3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3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3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3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3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3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3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3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3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3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3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3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3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3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3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3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3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3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3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3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3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3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3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3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3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3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3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3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3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3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3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3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3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3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3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3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3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3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3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3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3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3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3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3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3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3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3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3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3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3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3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3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3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3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3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3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3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3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3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3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3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3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3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3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3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3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3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3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3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3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3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3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3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3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3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3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3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3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3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3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3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3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3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3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3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3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3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3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3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3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3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3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3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3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3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3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3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3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3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3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3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3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3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3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3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3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3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3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3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3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3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3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3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3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3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3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3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3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3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3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3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3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3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3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3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3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3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3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3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3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3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3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3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3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3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3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3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3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3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3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3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3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3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3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3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3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3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3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3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3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3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3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3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3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3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3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3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3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3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3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3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3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3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3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3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3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3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3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3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3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3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3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3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3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3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3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3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3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3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3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3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3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3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3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3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3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3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3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3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3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3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3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3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3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3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3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3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3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3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3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3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3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3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3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3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3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3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3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3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3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3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3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3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3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3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3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3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3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3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3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3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3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3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3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3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3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3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3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3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3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3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3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3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3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3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3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3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3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3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3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3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3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3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3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3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3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3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3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3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3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3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3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3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3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3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3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3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3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3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3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3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3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3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3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3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3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3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3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3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3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3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3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3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3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3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3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3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3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3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3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3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3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3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3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3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3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3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3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3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3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3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3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3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3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3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3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3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3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3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3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3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3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3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3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3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3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3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3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3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3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3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3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3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3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3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3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3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3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3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3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3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3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3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3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3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3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3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3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3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3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3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3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3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3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3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3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3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3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3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3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3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3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3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3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3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3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3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3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3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3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3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3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3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3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3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3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3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3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3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3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3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3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3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3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3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3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3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3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3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3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3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3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3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3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3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3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3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3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3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3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3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3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3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3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3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3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3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3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3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3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3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3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3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3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3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3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3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3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3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3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3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3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3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3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3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3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3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3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3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3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3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3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3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3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3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3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3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3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3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3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3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3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3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3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3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3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3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3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3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3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3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3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3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3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3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3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3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3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3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3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3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3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3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3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3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3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3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3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3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3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3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3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3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3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3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3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3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3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3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3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3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3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3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3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3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3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3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3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3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3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3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3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3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3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3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3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3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3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3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3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3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3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3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3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3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3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3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3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3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3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3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3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3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3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3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3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3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3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3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3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3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3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3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3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3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3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3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3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3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3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3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3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3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3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3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3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3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3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3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3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3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3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3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3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3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3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3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3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3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3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3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3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3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3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3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3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3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3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3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3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3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3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3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3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3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3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3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3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3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3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3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3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3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3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3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3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3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3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3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3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3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3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3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3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3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3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3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3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3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3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3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3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3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3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3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3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3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3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3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3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3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3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3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3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3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3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3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3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3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3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3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3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3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3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3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3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3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3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3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3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3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3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3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3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3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3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3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3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3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3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3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3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3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3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3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3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3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3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3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3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3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3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3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3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3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3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3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3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3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3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3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3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3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3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3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3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3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3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3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3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3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3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3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3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3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3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3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3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3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3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3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3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3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3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3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3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3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3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3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3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3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3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3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3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3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3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3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3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3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3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3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3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3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3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3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3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3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3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3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3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3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3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3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3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3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3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3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3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3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3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3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3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3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3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3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3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3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3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3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3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3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3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3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3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3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3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3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3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3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3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3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3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3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3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3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3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3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3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1" sqref="A11"/>
    </sheetView>
  </sheetViews>
  <sheetFormatPr defaultColWidth="12.6640625" defaultRowHeight="15" customHeight="1" x14ac:dyDescent="0.3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v>0.27800000000000002</v>
      </c>
      <c r="C2" s="57">
        <v>0.27800000000000002</v>
      </c>
      <c r="D2" s="57">
        <v>0.27800000000000002</v>
      </c>
      <c r="E2" s="57">
        <v>0.27800000000000002</v>
      </c>
      <c r="F2" s="57">
        <v>0.27800000000000002</v>
      </c>
      <c r="G2" s="57">
        <v>0.27800000000000002</v>
      </c>
      <c r="H2" s="57">
        <v>0.27800000000000002</v>
      </c>
      <c r="I2" s="57">
        <v>0.27800000000000002</v>
      </c>
      <c r="J2" s="57">
        <v>0.27800000000000002</v>
      </c>
      <c r="K2" s="57">
        <v>0.27800000000000002</v>
      </c>
      <c r="L2" s="57">
        <v>0.27800000000000002</v>
      </c>
      <c r="M2" s="57">
        <v>0.27800000000000002</v>
      </c>
      <c r="N2" s="57">
        <v>0.27800000000000002</v>
      </c>
      <c r="O2" s="57">
        <v>0.27800000000000002</v>
      </c>
      <c r="P2" s="57">
        <v>0.27800000000000002</v>
      </c>
      <c r="Q2" s="57">
        <v>0.27800000000000002</v>
      </c>
      <c r="R2" s="57">
        <v>0.27800000000000002</v>
      </c>
      <c r="S2" s="57">
        <v>0.27800000000000002</v>
      </c>
      <c r="T2" s="57">
        <v>0.27800000000000002</v>
      </c>
      <c r="U2" s="57">
        <v>0.27800000000000002</v>
      </c>
      <c r="V2" s="57">
        <v>0.27800000000000002</v>
      </c>
      <c r="W2" s="57">
        <v>0.27800000000000002</v>
      </c>
      <c r="X2" s="57">
        <v>0.27800000000000002</v>
      </c>
      <c r="Y2" s="57">
        <v>0.27800000000000002</v>
      </c>
      <c r="Z2" s="57">
        <v>0.27800000000000002</v>
      </c>
      <c r="AA2" s="57">
        <v>0.27800000000000002</v>
      </c>
      <c r="AB2" s="57">
        <v>0.27800000000000002</v>
      </c>
      <c r="AC2" s="57">
        <v>0.27800000000000002</v>
      </c>
      <c r="AD2" s="57">
        <v>0.27800000000000002</v>
      </c>
      <c r="AE2" s="57">
        <v>0.27800000000000002</v>
      </c>
      <c r="AF2" s="57">
        <v>0.27800000000000002</v>
      </c>
      <c r="AG2" s="57">
        <v>0.27800000000000002</v>
      </c>
      <c r="AH2" s="57">
        <v>0.27800000000000002</v>
      </c>
      <c r="AI2" s="57">
        <v>0.27800000000000002</v>
      </c>
      <c r="AJ2" s="57">
        <v>0.27800000000000002</v>
      </c>
    </row>
    <row r="3" spans="1:36" ht="14.5" customHeight="1" x14ac:dyDescent="0.35">
      <c r="A3" s="10" t="s">
        <v>318</v>
      </c>
      <c r="B3" s="57">
        <v>0.64500000000000002</v>
      </c>
      <c r="C3" s="57">
        <v>0.64500000000000002</v>
      </c>
      <c r="D3" s="57">
        <v>0.64500000000000002</v>
      </c>
      <c r="E3" s="57">
        <v>0.64500000000000002</v>
      </c>
      <c r="F3" s="57">
        <v>0.64500000000000002</v>
      </c>
      <c r="G3" s="57">
        <v>0.64500000000000002</v>
      </c>
      <c r="H3" s="57">
        <v>0.64500000000000002</v>
      </c>
      <c r="I3" s="57">
        <v>0.64500000000000002</v>
      </c>
      <c r="J3" s="57">
        <v>0.64500000000000002</v>
      </c>
      <c r="K3" s="57">
        <v>0.64500000000000002</v>
      </c>
      <c r="L3" s="57">
        <v>0.64500000000000002</v>
      </c>
      <c r="M3" s="57">
        <v>0.64500000000000002</v>
      </c>
      <c r="N3" s="57">
        <v>0.64500000000000002</v>
      </c>
      <c r="O3" s="57">
        <v>0.64500000000000002</v>
      </c>
      <c r="P3" s="57">
        <v>0.64500000000000002</v>
      </c>
      <c r="Q3" s="57">
        <v>0.64500000000000002</v>
      </c>
      <c r="R3" s="57">
        <v>0.64500000000000002</v>
      </c>
      <c r="S3" s="57">
        <v>0.64500000000000002</v>
      </c>
      <c r="T3" s="57">
        <v>0.64500000000000002</v>
      </c>
      <c r="U3" s="57">
        <v>0.64500000000000002</v>
      </c>
      <c r="V3" s="57">
        <v>0.64500000000000002</v>
      </c>
      <c r="W3" s="57">
        <v>0.64500000000000002</v>
      </c>
      <c r="X3" s="57">
        <v>0.64500000000000002</v>
      </c>
      <c r="Y3" s="57">
        <v>0.64500000000000002</v>
      </c>
      <c r="Z3" s="57">
        <v>0.64500000000000002</v>
      </c>
      <c r="AA3" s="57">
        <v>0.64500000000000002</v>
      </c>
      <c r="AB3" s="57">
        <v>0.64500000000000002</v>
      </c>
      <c r="AC3" s="57">
        <v>0.64500000000000002</v>
      </c>
      <c r="AD3" s="57">
        <v>0.64500000000000002</v>
      </c>
      <c r="AE3" s="57">
        <v>0.64500000000000002</v>
      </c>
      <c r="AF3" s="57">
        <v>0.64500000000000002</v>
      </c>
      <c r="AG3" s="57">
        <v>0.64500000000000002</v>
      </c>
      <c r="AH3" s="57">
        <v>0.64500000000000002</v>
      </c>
      <c r="AI3" s="57">
        <v>0.64500000000000002</v>
      </c>
      <c r="AJ3" s="57">
        <v>0.64500000000000002</v>
      </c>
    </row>
    <row r="4" spans="1:36" ht="14.5" customHeight="1" x14ac:dyDescent="0.35">
      <c r="A4" s="10" t="s">
        <v>319</v>
      </c>
      <c r="B4" s="57">
        <v>0.91</v>
      </c>
      <c r="C4" s="57">
        <v>0.91</v>
      </c>
      <c r="D4" s="57">
        <v>0.91</v>
      </c>
      <c r="E4" s="57">
        <v>0.91</v>
      </c>
      <c r="F4" s="57">
        <v>0.91</v>
      </c>
      <c r="G4" s="57">
        <v>0.91</v>
      </c>
      <c r="H4" s="57">
        <v>0.91</v>
      </c>
      <c r="I4" s="57">
        <v>0.91</v>
      </c>
      <c r="J4" s="57">
        <v>0.91</v>
      </c>
      <c r="K4" s="57">
        <v>0.91</v>
      </c>
      <c r="L4" s="57">
        <v>0.91</v>
      </c>
      <c r="M4" s="57">
        <v>0.91</v>
      </c>
      <c r="N4" s="57">
        <v>0.91</v>
      </c>
      <c r="O4" s="57">
        <v>0.91</v>
      </c>
      <c r="P4" s="57">
        <v>0.91</v>
      </c>
      <c r="Q4" s="57">
        <v>0.91</v>
      </c>
      <c r="R4" s="57">
        <v>0.91</v>
      </c>
      <c r="S4" s="57">
        <v>0.91</v>
      </c>
      <c r="T4" s="57">
        <v>0.91</v>
      </c>
      <c r="U4" s="57">
        <v>0.91</v>
      </c>
      <c r="V4" s="57">
        <v>0.91</v>
      </c>
      <c r="W4" s="57">
        <v>0.91</v>
      </c>
      <c r="X4" s="57">
        <v>0.91</v>
      </c>
      <c r="Y4" s="57">
        <v>0.91</v>
      </c>
      <c r="Z4" s="57">
        <v>0.91</v>
      </c>
      <c r="AA4" s="57">
        <v>0.91</v>
      </c>
      <c r="AB4" s="57">
        <v>0.91</v>
      </c>
      <c r="AC4" s="57">
        <v>0.91</v>
      </c>
      <c r="AD4" s="57">
        <v>0.91</v>
      </c>
      <c r="AE4" s="57">
        <v>0.91</v>
      </c>
      <c r="AF4" s="57">
        <v>0.91</v>
      </c>
      <c r="AG4" s="57">
        <v>0.91</v>
      </c>
      <c r="AH4" s="57">
        <v>0.91</v>
      </c>
      <c r="AI4" s="57">
        <v>0.91</v>
      </c>
      <c r="AJ4" s="57">
        <v>0.91</v>
      </c>
    </row>
    <row r="5" spans="1:36" ht="14.5" customHeight="1" x14ac:dyDescent="0.35">
      <c r="A5" s="10" t="s">
        <v>320</v>
      </c>
      <c r="B5" s="57">
        <v>0.81200000000000006</v>
      </c>
      <c r="C5" s="57">
        <v>0.81200000000000006</v>
      </c>
      <c r="D5" s="57">
        <v>0.81200000000000006</v>
      </c>
      <c r="E5" s="57">
        <v>0.81200000000000006</v>
      </c>
      <c r="F5" s="57">
        <v>0.81200000000000006</v>
      </c>
      <c r="G5" s="57">
        <v>0.81200000000000006</v>
      </c>
      <c r="H5" s="57">
        <v>0.81200000000000006</v>
      </c>
      <c r="I5" s="57">
        <v>0.81200000000000006</v>
      </c>
      <c r="J5" s="57">
        <v>0.81200000000000006</v>
      </c>
      <c r="K5" s="57">
        <v>0.81200000000000006</v>
      </c>
      <c r="L5" s="57">
        <v>0.81200000000000006</v>
      </c>
      <c r="M5" s="57">
        <v>0.81200000000000006</v>
      </c>
      <c r="N5" s="57">
        <v>0.81200000000000006</v>
      </c>
      <c r="O5" s="57">
        <v>0.81200000000000006</v>
      </c>
      <c r="P5" s="57">
        <v>0.81200000000000006</v>
      </c>
      <c r="Q5" s="57">
        <v>0.81200000000000006</v>
      </c>
      <c r="R5" s="57">
        <v>0.81200000000000006</v>
      </c>
      <c r="S5" s="57">
        <v>0.81200000000000006</v>
      </c>
      <c r="T5" s="57">
        <v>0.81200000000000006</v>
      </c>
      <c r="U5" s="57">
        <v>0.81200000000000006</v>
      </c>
      <c r="V5" s="57">
        <v>0.81200000000000006</v>
      </c>
      <c r="W5" s="57">
        <v>0.81200000000000006</v>
      </c>
      <c r="X5" s="57">
        <v>0.81200000000000006</v>
      </c>
      <c r="Y5" s="57">
        <v>0.81200000000000006</v>
      </c>
      <c r="Z5" s="57">
        <v>0.81200000000000006</v>
      </c>
      <c r="AA5" s="57">
        <v>0.81200000000000006</v>
      </c>
      <c r="AB5" s="57">
        <v>0.81200000000000006</v>
      </c>
      <c r="AC5" s="57">
        <v>0.81200000000000006</v>
      </c>
      <c r="AD5" s="57">
        <v>0.81200000000000006</v>
      </c>
      <c r="AE5" s="57">
        <v>0.81200000000000006</v>
      </c>
      <c r="AF5" s="57">
        <v>0.81200000000000006</v>
      </c>
      <c r="AG5" s="57">
        <v>0.81200000000000006</v>
      </c>
      <c r="AH5" s="57">
        <v>0.81200000000000006</v>
      </c>
      <c r="AI5" s="57">
        <v>0.81200000000000006</v>
      </c>
      <c r="AJ5" s="57">
        <v>0.81200000000000006</v>
      </c>
    </row>
    <row r="6" spans="1:36" ht="14.5" customHeight="1" x14ac:dyDescent="0.3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5" customHeight="1" x14ac:dyDescent="0.35">
      <c r="A7" s="10" t="s">
        <v>296</v>
      </c>
      <c r="B7" s="57">
        <v>0.156</v>
      </c>
      <c r="C7" s="57">
        <v>0.156</v>
      </c>
      <c r="D7" s="57">
        <v>0.156</v>
      </c>
      <c r="E7" s="57">
        <v>0.156</v>
      </c>
      <c r="F7" s="57">
        <v>0.156</v>
      </c>
      <c r="G7" s="57">
        <v>0.156</v>
      </c>
      <c r="H7" s="57">
        <v>0.156</v>
      </c>
      <c r="I7" s="57">
        <v>0.156</v>
      </c>
      <c r="J7" s="57">
        <v>0.156</v>
      </c>
      <c r="K7" s="57">
        <v>0.156</v>
      </c>
      <c r="L7" s="57">
        <v>0.156</v>
      </c>
      <c r="M7" s="57">
        <v>0.156</v>
      </c>
      <c r="N7" s="57">
        <v>0.156</v>
      </c>
      <c r="O7" s="57">
        <v>0.156</v>
      </c>
      <c r="P7" s="57">
        <v>0.156</v>
      </c>
      <c r="Q7" s="57">
        <v>0.156</v>
      </c>
      <c r="R7" s="57">
        <v>0.156</v>
      </c>
      <c r="S7" s="57">
        <v>0.156</v>
      </c>
      <c r="T7" s="57">
        <v>0.156</v>
      </c>
      <c r="U7" s="57">
        <v>0.156</v>
      </c>
      <c r="V7" s="57">
        <v>0.156</v>
      </c>
      <c r="W7" s="57">
        <v>0.156</v>
      </c>
      <c r="X7" s="57">
        <v>0.156</v>
      </c>
      <c r="Y7" s="57">
        <v>0.156</v>
      </c>
      <c r="Z7" s="57">
        <v>0.156</v>
      </c>
      <c r="AA7" s="57">
        <v>0.156</v>
      </c>
      <c r="AB7" s="57">
        <v>0.156</v>
      </c>
      <c r="AC7" s="57">
        <v>0.156</v>
      </c>
      <c r="AD7" s="57">
        <v>0.156</v>
      </c>
      <c r="AE7" s="57">
        <v>0.156</v>
      </c>
      <c r="AF7" s="57">
        <v>0.156</v>
      </c>
      <c r="AG7" s="57">
        <v>0.156</v>
      </c>
      <c r="AH7" s="57">
        <v>0.156</v>
      </c>
      <c r="AI7" s="57">
        <v>0.156</v>
      </c>
      <c r="AJ7" s="57">
        <v>0.156</v>
      </c>
    </row>
    <row r="8" spans="1:36" ht="14.5" customHeight="1" x14ac:dyDescent="0.3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35">
      <c r="A9" s="10" t="s">
        <v>322</v>
      </c>
      <c r="B9" s="57">
        <v>0.72699999999999998</v>
      </c>
      <c r="C9" s="57">
        <v>0.72699999999999998</v>
      </c>
      <c r="D9" s="57">
        <v>0.72699999999999998</v>
      </c>
      <c r="E9" s="57">
        <v>0.72699999999999998</v>
      </c>
      <c r="F9" s="57">
        <v>0.72699999999999998</v>
      </c>
      <c r="G9" s="57">
        <v>0.72699999999999998</v>
      </c>
      <c r="H9" s="57">
        <v>0.72699999999999998</v>
      </c>
      <c r="I9" s="57">
        <v>0.72699999999999998</v>
      </c>
      <c r="J9" s="57">
        <v>0.72699999999999998</v>
      </c>
      <c r="K9" s="57">
        <v>0.72699999999999998</v>
      </c>
      <c r="L9" s="57">
        <v>0.72699999999999998</v>
      </c>
      <c r="M9" s="57">
        <v>0.72699999999999998</v>
      </c>
      <c r="N9" s="57">
        <v>0.72699999999999998</v>
      </c>
      <c r="O9" s="57">
        <v>0.72699999999999998</v>
      </c>
      <c r="P9" s="57">
        <v>0.72699999999999998</v>
      </c>
      <c r="Q9" s="57">
        <v>0.72699999999999998</v>
      </c>
      <c r="R9" s="57">
        <v>0.72699999999999998</v>
      </c>
      <c r="S9" s="57">
        <v>0.72699999999999998</v>
      </c>
      <c r="T9" s="57">
        <v>0.72699999999999998</v>
      </c>
      <c r="U9" s="57">
        <v>0.72699999999999998</v>
      </c>
      <c r="V9" s="57">
        <v>0.72699999999999998</v>
      </c>
      <c r="W9" s="57">
        <v>0.72699999999999998</v>
      </c>
      <c r="X9" s="57">
        <v>0.72699999999999998</v>
      </c>
      <c r="Y9" s="57">
        <v>0.72699999999999998</v>
      </c>
      <c r="Z9" s="57">
        <v>0.72699999999999998</v>
      </c>
      <c r="AA9" s="57">
        <v>0.72699999999999998</v>
      </c>
      <c r="AB9" s="57">
        <v>0.72699999999999998</v>
      </c>
      <c r="AC9" s="57">
        <v>0.72699999999999998</v>
      </c>
      <c r="AD9" s="57">
        <v>0.72699999999999998</v>
      </c>
      <c r="AE9" s="57">
        <v>0.72699999999999998</v>
      </c>
      <c r="AF9" s="57">
        <v>0.72699999999999998</v>
      </c>
      <c r="AG9" s="57">
        <v>0.72699999999999998</v>
      </c>
      <c r="AH9" s="57">
        <v>0.72699999999999998</v>
      </c>
      <c r="AI9" s="57">
        <v>0.72699999999999998</v>
      </c>
      <c r="AJ9" s="57">
        <v>0.72699999999999998</v>
      </c>
    </row>
    <row r="10" spans="1:36" ht="14.5" customHeight="1" x14ac:dyDescent="0.3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35">
      <c r="A11" s="10" t="s">
        <v>324</v>
      </c>
      <c r="B11" s="57">
        <v>0.46</v>
      </c>
      <c r="C11" s="57">
        <v>0.46</v>
      </c>
      <c r="D11" s="57">
        <v>0.46</v>
      </c>
      <c r="E11" s="57">
        <v>0.46</v>
      </c>
      <c r="F11" s="57">
        <v>0.46</v>
      </c>
      <c r="G11" s="57">
        <v>0.46</v>
      </c>
      <c r="H11" s="57">
        <v>0.46</v>
      </c>
      <c r="I11" s="57">
        <v>0.46</v>
      </c>
      <c r="J11" s="57">
        <v>0.46</v>
      </c>
      <c r="K11" s="57">
        <v>0.46</v>
      </c>
      <c r="L11" s="57">
        <v>0.46</v>
      </c>
      <c r="M11" s="57">
        <v>0.46</v>
      </c>
      <c r="N11" s="57">
        <v>0.46</v>
      </c>
      <c r="O11" s="57">
        <v>0.46</v>
      </c>
      <c r="P11" s="57">
        <v>0.46</v>
      </c>
      <c r="Q11" s="57">
        <v>0.46</v>
      </c>
      <c r="R11" s="57">
        <v>0.46</v>
      </c>
      <c r="S11" s="57">
        <v>0.46</v>
      </c>
      <c r="T11" s="57">
        <v>0.46</v>
      </c>
      <c r="U11" s="57">
        <v>0.46</v>
      </c>
      <c r="V11" s="57">
        <v>0.46</v>
      </c>
      <c r="W11" s="57">
        <v>0.46</v>
      </c>
      <c r="X11" s="57">
        <v>0.46</v>
      </c>
      <c r="Y11" s="57">
        <v>0.46</v>
      </c>
      <c r="Z11" s="57">
        <v>0.46</v>
      </c>
      <c r="AA11" s="57">
        <v>0.46</v>
      </c>
      <c r="AB11" s="57">
        <v>0.46</v>
      </c>
      <c r="AC11" s="57">
        <v>0.46</v>
      </c>
      <c r="AD11" s="57">
        <v>0.46</v>
      </c>
      <c r="AE11" s="57">
        <v>0.46</v>
      </c>
      <c r="AF11" s="57">
        <v>0.46</v>
      </c>
      <c r="AG11" s="57">
        <v>0.46</v>
      </c>
      <c r="AH11" s="57">
        <v>0.46</v>
      </c>
      <c r="AI11" s="57">
        <v>0.46</v>
      </c>
      <c r="AJ11" s="57">
        <v>0.46</v>
      </c>
    </row>
    <row r="12" spans="1:36" ht="14.5" customHeight="1" x14ac:dyDescent="0.35">
      <c r="A12" s="10" t="s">
        <v>325</v>
      </c>
      <c r="B12" s="57">
        <v>0.25700000000000001</v>
      </c>
      <c r="C12" s="57">
        <v>0.25700000000000001</v>
      </c>
      <c r="D12" s="57">
        <v>0.25700000000000001</v>
      </c>
      <c r="E12" s="57">
        <v>0.25700000000000001</v>
      </c>
      <c r="F12" s="57">
        <v>0.25700000000000001</v>
      </c>
      <c r="G12" s="57">
        <v>0.25700000000000001</v>
      </c>
      <c r="H12" s="57">
        <v>0.25700000000000001</v>
      </c>
      <c r="I12" s="57">
        <v>0.25700000000000001</v>
      </c>
      <c r="J12" s="57">
        <v>0.25700000000000001</v>
      </c>
      <c r="K12" s="57">
        <v>0.25700000000000001</v>
      </c>
      <c r="L12" s="57">
        <v>0.25700000000000001</v>
      </c>
      <c r="M12" s="57">
        <v>0.25700000000000001</v>
      </c>
      <c r="N12" s="57">
        <v>0.25700000000000001</v>
      </c>
      <c r="O12" s="57">
        <v>0.25700000000000001</v>
      </c>
      <c r="P12" s="57">
        <v>0.25700000000000001</v>
      </c>
      <c r="Q12" s="57">
        <v>0.25700000000000001</v>
      </c>
      <c r="R12" s="57">
        <v>0.25700000000000001</v>
      </c>
      <c r="S12" s="57">
        <v>0.25700000000000001</v>
      </c>
      <c r="T12" s="57">
        <v>0.25700000000000001</v>
      </c>
      <c r="U12" s="57">
        <v>0.25700000000000001</v>
      </c>
      <c r="V12" s="57">
        <v>0.25700000000000001</v>
      </c>
      <c r="W12" s="57">
        <v>0.25700000000000001</v>
      </c>
      <c r="X12" s="57">
        <v>0.25700000000000001</v>
      </c>
      <c r="Y12" s="57">
        <v>0.25700000000000001</v>
      </c>
      <c r="Z12" s="57">
        <v>0.25700000000000001</v>
      </c>
      <c r="AA12" s="57">
        <v>0.25700000000000001</v>
      </c>
      <c r="AB12" s="57">
        <v>0.25700000000000001</v>
      </c>
      <c r="AC12" s="57">
        <v>0.25700000000000001</v>
      </c>
      <c r="AD12" s="57">
        <v>0.25700000000000001</v>
      </c>
      <c r="AE12" s="57">
        <v>0.25700000000000001</v>
      </c>
      <c r="AF12" s="57">
        <v>0.25700000000000001</v>
      </c>
      <c r="AG12" s="57">
        <v>0.25700000000000001</v>
      </c>
      <c r="AH12" s="57">
        <v>0.25700000000000001</v>
      </c>
      <c r="AI12" s="57">
        <v>0.25700000000000001</v>
      </c>
      <c r="AJ12" s="57">
        <v>0.25700000000000001</v>
      </c>
    </row>
    <row r="13" spans="1:36" ht="14.5" customHeight="1" x14ac:dyDescent="0.35">
      <c r="A13" s="10" t="s">
        <v>326</v>
      </c>
      <c r="B13" s="87">
        <f>B2</f>
        <v>0.27800000000000002</v>
      </c>
      <c r="C13" s="87">
        <f t="shared" ref="C13:AJ13" si="0">C2</f>
        <v>0.27800000000000002</v>
      </c>
      <c r="D13" s="87">
        <f t="shared" si="0"/>
        <v>0.27800000000000002</v>
      </c>
      <c r="E13" s="87">
        <f t="shared" si="0"/>
        <v>0.27800000000000002</v>
      </c>
      <c r="F13" s="87">
        <f t="shared" si="0"/>
        <v>0.27800000000000002</v>
      </c>
      <c r="G13" s="87">
        <f t="shared" si="0"/>
        <v>0.27800000000000002</v>
      </c>
      <c r="H13" s="87">
        <f t="shared" si="0"/>
        <v>0.27800000000000002</v>
      </c>
      <c r="I13" s="87">
        <f t="shared" si="0"/>
        <v>0.27800000000000002</v>
      </c>
      <c r="J13" s="87">
        <f t="shared" si="0"/>
        <v>0.27800000000000002</v>
      </c>
      <c r="K13" s="87">
        <f t="shared" si="0"/>
        <v>0.27800000000000002</v>
      </c>
      <c r="L13" s="87">
        <f t="shared" si="0"/>
        <v>0.27800000000000002</v>
      </c>
      <c r="M13" s="87">
        <f t="shared" si="0"/>
        <v>0.27800000000000002</v>
      </c>
      <c r="N13" s="87">
        <f t="shared" si="0"/>
        <v>0.27800000000000002</v>
      </c>
      <c r="O13" s="87">
        <f t="shared" si="0"/>
        <v>0.27800000000000002</v>
      </c>
      <c r="P13" s="87">
        <f t="shared" si="0"/>
        <v>0.27800000000000002</v>
      </c>
      <c r="Q13" s="87">
        <f t="shared" si="0"/>
        <v>0.27800000000000002</v>
      </c>
      <c r="R13" s="87">
        <f t="shared" si="0"/>
        <v>0.27800000000000002</v>
      </c>
      <c r="S13" s="87">
        <f t="shared" si="0"/>
        <v>0.27800000000000002</v>
      </c>
      <c r="T13" s="87">
        <f t="shared" si="0"/>
        <v>0.27800000000000002</v>
      </c>
      <c r="U13" s="87">
        <f t="shared" si="0"/>
        <v>0.27800000000000002</v>
      </c>
      <c r="V13" s="87">
        <f t="shared" si="0"/>
        <v>0.27800000000000002</v>
      </c>
      <c r="W13" s="87">
        <f t="shared" si="0"/>
        <v>0.27800000000000002</v>
      </c>
      <c r="X13" s="87">
        <f t="shared" si="0"/>
        <v>0.27800000000000002</v>
      </c>
      <c r="Y13" s="87">
        <f t="shared" si="0"/>
        <v>0.27800000000000002</v>
      </c>
      <c r="Z13" s="87">
        <f t="shared" si="0"/>
        <v>0.27800000000000002</v>
      </c>
      <c r="AA13" s="87">
        <f t="shared" si="0"/>
        <v>0.27800000000000002</v>
      </c>
      <c r="AB13" s="87">
        <f t="shared" si="0"/>
        <v>0.27800000000000002</v>
      </c>
      <c r="AC13" s="87">
        <f t="shared" si="0"/>
        <v>0.27800000000000002</v>
      </c>
      <c r="AD13" s="87">
        <f t="shared" si="0"/>
        <v>0.27800000000000002</v>
      </c>
      <c r="AE13" s="87">
        <f t="shared" si="0"/>
        <v>0.27800000000000002</v>
      </c>
      <c r="AF13" s="87">
        <f t="shared" si="0"/>
        <v>0.27800000000000002</v>
      </c>
      <c r="AG13" s="87">
        <f t="shared" si="0"/>
        <v>0.27800000000000002</v>
      </c>
      <c r="AH13" s="87">
        <f t="shared" si="0"/>
        <v>0.27800000000000002</v>
      </c>
      <c r="AI13" s="87">
        <f t="shared" si="0"/>
        <v>0.27800000000000002</v>
      </c>
      <c r="AJ13" s="87">
        <f t="shared" si="0"/>
        <v>0.27800000000000002</v>
      </c>
    </row>
    <row r="14" spans="1:36" ht="14.5" customHeight="1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3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3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3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640625" defaultRowHeight="15" customHeight="1" x14ac:dyDescent="0.3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f>'BECF-pre-ret'!B2*1.1</f>
        <v>0.30580000000000007</v>
      </c>
      <c r="C2" s="57">
        <f t="shared" ref="C2:L5" si="0">$B2</f>
        <v>0.30580000000000007</v>
      </c>
      <c r="D2" s="57">
        <f t="shared" si="0"/>
        <v>0.30580000000000007</v>
      </c>
      <c r="E2" s="57">
        <f t="shared" si="0"/>
        <v>0.30580000000000007</v>
      </c>
      <c r="F2" s="57">
        <f t="shared" si="0"/>
        <v>0.30580000000000007</v>
      </c>
      <c r="G2" s="57">
        <f t="shared" si="0"/>
        <v>0.30580000000000007</v>
      </c>
      <c r="H2" s="57">
        <f t="shared" si="0"/>
        <v>0.30580000000000007</v>
      </c>
      <c r="I2" s="57">
        <f t="shared" si="0"/>
        <v>0.30580000000000007</v>
      </c>
      <c r="J2" s="57">
        <f t="shared" si="0"/>
        <v>0.30580000000000007</v>
      </c>
      <c r="K2" s="57">
        <f t="shared" si="0"/>
        <v>0.30580000000000007</v>
      </c>
      <c r="L2" s="57">
        <f t="shared" si="0"/>
        <v>0.30580000000000007</v>
      </c>
      <c r="M2" s="57">
        <f t="shared" ref="M2:V5" si="1">$B2</f>
        <v>0.30580000000000007</v>
      </c>
      <c r="N2" s="57">
        <f t="shared" si="1"/>
        <v>0.30580000000000007</v>
      </c>
      <c r="O2" s="57">
        <f t="shared" si="1"/>
        <v>0.30580000000000007</v>
      </c>
      <c r="P2" s="57">
        <f t="shared" si="1"/>
        <v>0.30580000000000007</v>
      </c>
      <c r="Q2" s="57">
        <f t="shared" si="1"/>
        <v>0.30580000000000007</v>
      </c>
      <c r="R2" s="57">
        <f t="shared" si="1"/>
        <v>0.30580000000000007</v>
      </c>
      <c r="S2" s="57">
        <f t="shared" si="1"/>
        <v>0.30580000000000007</v>
      </c>
      <c r="T2" s="57">
        <f t="shared" si="1"/>
        <v>0.30580000000000007</v>
      </c>
      <c r="U2" s="57">
        <f t="shared" si="1"/>
        <v>0.30580000000000007</v>
      </c>
      <c r="V2" s="57">
        <f t="shared" si="1"/>
        <v>0.30580000000000007</v>
      </c>
      <c r="W2" s="57">
        <f t="shared" ref="W2:AJ5" si="2">$B2</f>
        <v>0.30580000000000007</v>
      </c>
      <c r="X2" s="57">
        <f t="shared" si="2"/>
        <v>0.30580000000000007</v>
      </c>
      <c r="Y2" s="57">
        <f t="shared" si="2"/>
        <v>0.30580000000000007</v>
      </c>
      <c r="Z2" s="57">
        <f t="shared" si="2"/>
        <v>0.30580000000000007</v>
      </c>
      <c r="AA2" s="57">
        <f t="shared" si="2"/>
        <v>0.30580000000000007</v>
      </c>
      <c r="AB2" s="57">
        <f t="shared" si="2"/>
        <v>0.30580000000000007</v>
      </c>
      <c r="AC2" s="57">
        <f t="shared" si="2"/>
        <v>0.30580000000000007</v>
      </c>
      <c r="AD2" s="57">
        <f t="shared" si="2"/>
        <v>0.30580000000000007</v>
      </c>
      <c r="AE2" s="57">
        <f t="shared" si="2"/>
        <v>0.30580000000000007</v>
      </c>
      <c r="AF2" s="57">
        <f t="shared" si="2"/>
        <v>0.30580000000000007</v>
      </c>
      <c r="AG2" s="57">
        <f t="shared" si="2"/>
        <v>0.30580000000000007</v>
      </c>
      <c r="AH2" s="57">
        <f t="shared" si="2"/>
        <v>0.30580000000000007</v>
      </c>
      <c r="AI2" s="57">
        <f t="shared" si="2"/>
        <v>0.30580000000000007</v>
      </c>
      <c r="AJ2" s="57">
        <f t="shared" si="2"/>
        <v>0.30580000000000007</v>
      </c>
    </row>
    <row r="3" spans="1:36" ht="14.5" customHeight="1" x14ac:dyDescent="0.35">
      <c r="A3" s="10" t="s">
        <v>318</v>
      </c>
      <c r="B3" s="57">
        <f>'BECF-pre-ret'!B3*1.1</f>
        <v>0.70950000000000013</v>
      </c>
      <c r="C3" s="57">
        <f t="shared" si="0"/>
        <v>0.70950000000000013</v>
      </c>
      <c r="D3" s="57">
        <f t="shared" si="0"/>
        <v>0.70950000000000013</v>
      </c>
      <c r="E3" s="57">
        <f t="shared" si="0"/>
        <v>0.70950000000000013</v>
      </c>
      <c r="F3" s="57">
        <f t="shared" si="0"/>
        <v>0.70950000000000013</v>
      </c>
      <c r="G3" s="57">
        <f t="shared" si="0"/>
        <v>0.70950000000000013</v>
      </c>
      <c r="H3" s="57">
        <f t="shared" si="0"/>
        <v>0.70950000000000013</v>
      </c>
      <c r="I3" s="57">
        <f t="shared" si="0"/>
        <v>0.70950000000000013</v>
      </c>
      <c r="J3" s="57">
        <f t="shared" si="0"/>
        <v>0.70950000000000013</v>
      </c>
      <c r="K3" s="57">
        <f t="shared" si="0"/>
        <v>0.70950000000000013</v>
      </c>
      <c r="L3" s="57">
        <f t="shared" si="0"/>
        <v>0.70950000000000013</v>
      </c>
      <c r="M3" s="57">
        <f t="shared" si="1"/>
        <v>0.70950000000000013</v>
      </c>
      <c r="N3" s="57">
        <f t="shared" si="1"/>
        <v>0.70950000000000013</v>
      </c>
      <c r="O3" s="57">
        <f t="shared" si="1"/>
        <v>0.70950000000000013</v>
      </c>
      <c r="P3" s="57">
        <f t="shared" si="1"/>
        <v>0.70950000000000013</v>
      </c>
      <c r="Q3" s="57">
        <f t="shared" si="1"/>
        <v>0.70950000000000013</v>
      </c>
      <c r="R3" s="57">
        <f t="shared" si="1"/>
        <v>0.70950000000000013</v>
      </c>
      <c r="S3" s="57">
        <f t="shared" si="1"/>
        <v>0.70950000000000013</v>
      </c>
      <c r="T3" s="57">
        <f t="shared" si="1"/>
        <v>0.70950000000000013</v>
      </c>
      <c r="U3" s="57">
        <f t="shared" si="1"/>
        <v>0.70950000000000013</v>
      </c>
      <c r="V3" s="57">
        <f t="shared" si="1"/>
        <v>0.70950000000000013</v>
      </c>
      <c r="W3" s="57">
        <f t="shared" si="2"/>
        <v>0.70950000000000013</v>
      </c>
      <c r="X3" s="57">
        <f t="shared" si="2"/>
        <v>0.70950000000000013</v>
      </c>
      <c r="Y3" s="57">
        <f t="shared" si="2"/>
        <v>0.70950000000000013</v>
      </c>
      <c r="Z3" s="57">
        <f t="shared" si="2"/>
        <v>0.70950000000000013</v>
      </c>
      <c r="AA3" s="57">
        <f t="shared" si="2"/>
        <v>0.70950000000000013</v>
      </c>
      <c r="AB3" s="57">
        <f t="shared" si="2"/>
        <v>0.70950000000000013</v>
      </c>
      <c r="AC3" s="57">
        <f t="shared" si="2"/>
        <v>0.70950000000000013</v>
      </c>
      <c r="AD3" s="57">
        <f t="shared" si="2"/>
        <v>0.70950000000000013</v>
      </c>
      <c r="AE3" s="57">
        <f t="shared" si="2"/>
        <v>0.70950000000000013</v>
      </c>
      <c r="AF3" s="57">
        <f t="shared" si="2"/>
        <v>0.70950000000000013</v>
      </c>
      <c r="AG3" s="57">
        <f t="shared" si="2"/>
        <v>0.70950000000000013</v>
      </c>
      <c r="AH3" s="57">
        <f t="shared" si="2"/>
        <v>0.70950000000000013</v>
      </c>
      <c r="AI3" s="57">
        <f t="shared" si="2"/>
        <v>0.70950000000000013</v>
      </c>
      <c r="AJ3" s="57">
        <f t="shared" si="2"/>
        <v>0.70950000000000013</v>
      </c>
    </row>
    <row r="4" spans="1:36" ht="14.5" customHeight="1" x14ac:dyDescent="0.35">
      <c r="A4" s="10" t="s">
        <v>319</v>
      </c>
      <c r="B4" s="57">
        <f>'BECF-pre-ret'!B4</f>
        <v>0.91</v>
      </c>
      <c r="C4" s="57">
        <f t="shared" si="0"/>
        <v>0.91</v>
      </c>
      <c r="D4" s="57">
        <f t="shared" si="0"/>
        <v>0.91</v>
      </c>
      <c r="E4" s="57">
        <f t="shared" si="0"/>
        <v>0.91</v>
      </c>
      <c r="F4" s="57">
        <f t="shared" si="0"/>
        <v>0.91</v>
      </c>
      <c r="G4" s="57">
        <f t="shared" si="0"/>
        <v>0.91</v>
      </c>
      <c r="H4" s="57">
        <f t="shared" si="0"/>
        <v>0.91</v>
      </c>
      <c r="I4" s="57">
        <f t="shared" si="0"/>
        <v>0.91</v>
      </c>
      <c r="J4" s="57">
        <f t="shared" si="0"/>
        <v>0.91</v>
      </c>
      <c r="K4" s="57">
        <f t="shared" si="0"/>
        <v>0.91</v>
      </c>
      <c r="L4" s="57">
        <f t="shared" si="0"/>
        <v>0.91</v>
      </c>
      <c r="M4" s="57">
        <f t="shared" si="1"/>
        <v>0.91</v>
      </c>
      <c r="N4" s="57">
        <f t="shared" si="1"/>
        <v>0.91</v>
      </c>
      <c r="O4" s="57">
        <f t="shared" si="1"/>
        <v>0.91</v>
      </c>
      <c r="P4" s="57">
        <f t="shared" si="1"/>
        <v>0.91</v>
      </c>
      <c r="Q4" s="57">
        <f t="shared" si="1"/>
        <v>0.91</v>
      </c>
      <c r="R4" s="57">
        <f t="shared" si="1"/>
        <v>0.91</v>
      </c>
      <c r="S4" s="57">
        <f t="shared" si="1"/>
        <v>0.91</v>
      </c>
      <c r="T4" s="57">
        <f t="shared" si="1"/>
        <v>0.91</v>
      </c>
      <c r="U4" s="57">
        <f t="shared" si="1"/>
        <v>0.91</v>
      </c>
      <c r="V4" s="57">
        <f t="shared" si="1"/>
        <v>0.91</v>
      </c>
      <c r="W4" s="57">
        <f t="shared" si="2"/>
        <v>0.91</v>
      </c>
      <c r="X4" s="57">
        <f t="shared" si="2"/>
        <v>0.91</v>
      </c>
      <c r="Y4" s="57">
        <f t="shared" si="2"/>
        <v>0.91</v>
      </c>
      <c r="Z4" s="57">
        <f t="shared" si="2"/>
        <v>0.91</v>
      </c>
      <c r="AA4" s="57">
        <f t="shared" si="2"/>
        <v>0.91</v>
      </c>
      <c r="AB4" s="57">
        <f t="shared" si="2"/>
        <v>0.91</v>
      </c>
      <c r="AC4" s="57">
        <f t="shared" si="2"/>
        <v>0.91</v>
      </c>
      <c r="AD4" s="57">
        <f t="shared" si="2"/>
        <v>0.91</v>
      </c>
      <c r="AE4" s="57">
        <f t="shared" si="2"/>
        <v>0.91</v>
      </c>
      <c r="AF4" s="57">
        <f t="shared" si="2"/>
        <v>0.91</v>
      </c>
      <c r="AG4" s="57">
        <f t="shared" si="2"/>
        <v>0.91</v>
      </c>
      <c r="AH4" s="57">
        <f t="shared" si="2"/>
        <v>0.91</v>
      </c>
      <c r="AI4" s="57">
        <f t="shared" si="2"/>
        <v>0.91</v>
      </c>
      <c r="AJ4" s="57">
        <f t="shared" si="2"/>
        <v>0.91</v>
      </c>
    </row>
    <row r="5" spans="1:36" ht="14.5" customHeight="1" x14ac:dyDescent="0.35">
      <c r="A5" s="10" t="s">
        <v>320</v>
      </c>
      <c r="B5" s="57">
        <f>'BECF-pre-ret'!B5*1.1</f>
        <v>0.8932000000000001</v>
      </c>
      <c r="C5" s="57">
        <f t="shared" si="0"/>
        <v>0.8932000000000001</v>
      </c>
      <c r="D5" s="57">
        <f t="shared" si="0"/>
        <v>0.8932000000000001</v>
      </c>
      <c r="E5" s="57">
        <f t="shared" si="0"/>
        <v>0.8932000000000001</v>
      </c>
      <c r="F5" s="57">
        <f t="shared" si="0"/>
        <v>0.8932000000000001</v>
      </c>
      <c r="G5" s="57">
        <f t="shared" si="0"/>
        <v>0.8932000000000001</v>
      </c>
      <c r="H5" s="57">
        <f t="shared" si="0"/>
        <v>0.8932000000000001</v>
      </c>
      <c r="I5" s="57">
        <f t="shared" si="0"/>
        <v>0.8932000000000001</v>
      </c>
      <c r="J5" s="57">
        <f t="shared" si="0"/>
        <v>0.8932000000000001</v>
      </c>
      <c r="K5" s="57">
        <f t="shared" si="0"/>
        <v>0.8932000000000001</v>
      </c>
      <c r="L5" s="57">
        <f t="shared" si="0"/>
        <v>0.8932000000000001</v>
      </c>
      <c r="M5" s="57">
        <f t="shared" si="1"/>
        <v>0.8932000000000001</v>
      </c>
      <c r="N5" s="57">
        <f t="shared" si="1"/>
        <v>0.8932000000000001</v>
      </c>
      <c r="O5" s="57">
        <f t="shared" si="1"/>
        <v>0.8932000000000001</v>
      </c>
      <c r="P5" s="57">
        <f t="shared" si="1"/>
        <v>0.8932000000000001</v>
      </c>
      <c r="Q5" s="57">
        <f t="shared" si="1"/>
        <v>0.8932000000000001</v>
      </c>
      <c r="R5" s="57">
        <f t="shared" si="1"/>
        <v>0.8932000000000001</v>
      </c>
      <c r="S5" s="57">
        <f t="shared" si="1"/>
        <v>0.8932000000000001</v>
      </c>
      <c r="T5" s="57">
        <f t="shared" si="1"/>
        <v>0.8932000000000001</v>
      </c>
      <c r="U5" s="57">
        <f t="shared" si="1"/>
        <v>0.8932000000000001</v>
      </c>
      <c r="V5" s="57">
        <f t="shared" si="1"/>
        <v>0.8932000000000001</v>
      </c>
      <c r="W5" s="57">
        <f t="shared" si="2"/>
        <v>0.8932000000000001</v>
      </c>
      <c r="X5" s="57">
        <f t="shared" si="2"/>
        <v>0.8932000000000001</v>
      </c>
      <c r="Y5" s="57">
        <f t="shared" si="2"/>
        <v>0.8932000000000001</v>
      </c>
      <c r="Z5" s="57">
        <f t="shared" si="2"/>
        <v>0.8932000000000001</v>
      </c>
      <c r="AA5" s="57">
        <f t="shared" si="2"/>
        <v>0.8932000000000001</v>
      </c>
      <c r="AB5" s="57">
        <f t="shared" si="2"/>
        <v>0.8932000000000001</v>
      </c>
      <c r="AC5" s="57">
        <f t="shared" si="2"/>
        <v>0.8932000000000001</v>
      </c>
      <c r="AD5" s="57">
        <f t="shared" si="2"/>
        <v>0.8932000000000001</v>
      </c>
      <c r="AE5" s="57">
        <f t="shared" si="2"/>
        <v>0.8932000000000001</v>
      </c>
      <c r="AF5" s="57">
        <f t="shared" si="2"/>
        <v>0.8932000000000001</v>
      </c>
      <c r="AG5" s="57">
        <f t="shared" si="2"/>
        <v>0.8932000000000001</v>
      </c>
      <c r="AH5" s="57">
        <f t="shared" si="2"/>
        <v>0.8932000000000001</v>
      </c>
      <c r="AI5" s="57">
        <f t="shared" si="2"/>
        <v>0.8932000000000001</v>
      </c>
      <c r="AJ5" s="57">
        <f t="shared" si="2"/>
        <v>0.8932000000000001</v>
      </c>
    </row>
    <row r="6" spans="1:36" ht="14.5" customHeight="1" x14ac:dyDescent="0.35">
      <c r="A6" s="10" t="s">
        <v>300</v>
      </c>
      <c r="B6" s="57">
        <f t="shared" ref="B6:D7" si="3">C6</f>
        <v>0.2989615384615385</v>
      </c>
      <c r="C6" s="57">
        <f t="shared" si="3"/>
        <v>0.2989615384615385</v>
      </c>
      <c r="D6" s="57">
        <f t="shared" si="3"/>
        <v>0.2989615384615385</v>
      </c>
      <c r="E6" s="73">
        <f>'Gridlab Cap Factors'!C14</f>
        <v>0.2989615384615385</v>
      </c>
      <c r="F6" s="73">
        <f>'Gridlab Cap Factors'!D14</f>
        <v>0.2989615384615385</v>
      </c>
      <c r="G6" s="73">
        <f>'Gridlab Cap Factors'!E14</f>
        <v>0.2989615384615385</v>
      </c>
      <c r="H6" s="73">
        <f>'Gridlab Cap Factors'!F14</f>
        <v>0.2989615384615385</v>
      </c>
      <c r="I6" s="73">
        <f>'Gridlab Cap Factors'!G14</f>
        <v>0.2989615384615385</v>
      </c>
      <c r="J6" s="73">
        <f>'Gridlab Cap Factors'!H14</f>
        <v>0.2989615384615385</v>
      </c>
      <c r="K6" s="73">
        <f>'Gridlab Cap Factors'!I14</f>
        <v>0.316</v>
      </c>
      <c r="L6" s="73">
        <f>'Gridlab Cap Factors'!J14</f>
        <v>0.316</v>
      </c>
      <c r="M6" s="73">
        <f>'Gridlab Cap Factors'!K14</f>
        <v>0.318</v>
      </c>
      <c r="N6" s="73">
        <f>'Gridlab Cap Factors'!L14</f>
        <v>0.32</v>
      </c>
      <c r="O6" s="73">
        <f>'Gridlab Cap Factors'!M14</f>
        <v>0.29599999999999999</v>
      </c>
      <c r="P6" s="73">
        <f>'Gridlab Cap Factors'!N14</f>
        <v>0.27200000000000002</v>
      </c>
      <c r="Q6" s="73">
        <f>'Gridlab Cap Factors'!O14</f>
        <v>0.29499999999999998</v>
      </c>
      <c r="R6" s="73">
        <f>'Gridlab Cap Factors'!P14</f>
        <v>0.29499999999999998</v>
      </c>
      <c r="S6" s="73">
        <f>'Gridlab Cap Factors'!Q14</f>
        <v>0.30399999999999999</v>
      </c>
      <c r="T6" s="73">
        <f>'Gridlab Cap Factors'!R14</f>
        <v>0.30599999999999999</v>
      </c>
      <c r="U6" s="73">
        <f>'Gridlab Cap Factors'!S14</f>
        <v>0.308</v>
      </c>
      <c r="V6" s="73">
        <f>'Gridlab Cap Factors'!T14</f>
        <v>0.26450000000000001</v>
      </c>
      <c r="W6" s="73">
        <f>'Gridlab Cap Factors'!U14</f>
        <v>0.26200000000000001</v>
      </c>
      <c r="X6" s="73">
        <f>'Gridlab Cap Factors'!V14</f>
        <v>0.25950000000000001</v>
      </c>
      <c r="Y6" s="73">
        <f>'Gridlab Cap Factors'!W14</f>
        <v>0.25700000000000001</v>
      </c>
      <c r="Z6" s="73">
        <f>'Gridlab Cap Factors'!X14</f>
        <v>0.2545</v>
      </c>
      <c r="AA6" s="73">
        <f>'Gridlab Cap Factors'!Y14</f>
        <v>0.29249999999999998</v>
      </c>
      <c r="AB6" s="73">
        <f>'Gridlab Cap Factors'!Z14</f>
        <v>0.30149999999999999</v>
      </c>
      <c r="AC6" s="73">
        <f>'Gridlab Cap Factors'!AA14</f>
        <v>0.307</v>
      </c>
      <c r="AD6" s="73">
        <f>'Gridlab Cap Factors'!AB14</f>
        <v>0.312</v>
      </c>
      <c r="AE6" s="73">
        <f>'Gridlab Cap Factors'!AC14</f>
        <v>0.316</v>
      </c>
      <c r="AF6" s="73">
        <f>'Gridlab Cap Factors'!AD14</f>
        <v>0.3175</v>
      </c>
      <c r="AG6" s="73">
        <f>'Gridlab Cap Factors'!AE14</f>
        <v>0.31850000000000001</v>
      </c>
      <c r="AH6" s="73">
        <f>'Gridlab Cap Factors'!AF14</f>
        <v>0.32</v>
      </c>
      <c r="AI6" s="73">
        <f>'Gridlab Cap Factors'!AG14</f>
        <v>0.32150000000000001</v>
      </c>
      <c r="AJ6" s="73">
        <f>'Gridlab Cap Factors'!AH14</f>
        <v>0.32300000000000001</v>
      </c>
    </row>
    <row r="7" spans="1:36" ht="14.5" customHeight="1" x14ac:dyDescent="0.35">
      <c r="A7" s="10" t="s">
        <v>296</v>
      </c>
      <c r="B7" s="57">
        <f t="shared" si="3"/>
        <v>0.26200000000000001</v>
      </c>
      <c r="C7" s="57">
        <f t="shared" si="3"/>
        <v>0.26200000000000001</v>
      </c>
      <c r="D7" s="57">
        <f t="shared" si="3"/>
        <v>0.26200000000000001</v>
      </c>
      <c r="E7" s="73">
        <f>'Gridlab Cap Factors'!C12</f>
        <v>0.26200000000000001</v>
      </c>
      <c r="F7" s="73">
        <f>'Gridlab Cap Factors'!D12</f>
        <v>0.26200000000000001</v>
      </c>
      <c r="G7" s="73">
        <f>'Gridlab Cap Factors'!E12</f>
        <v>0.2545</v>
      </c>
      <c r="H7" s="73">
        <f>'Gridlab Cap Factors'!F12</f>
        <v>0.2535</v>
      </c>
      <c r="I7" s="73">
        <f>'Gridlab Cap Factors'!G12</f>
        <v>0.2465</v>
      </c>
      <c r="J7" s="73">
        <f>'Gridlab Cap Factors'!H12</f>
        <v>0.245</v>
      </c>
      <c r="K7" s="73">
        <f>'Gridlab Cap Factors'!I12</f>
        <v>0.24399999999999999</v>
      </c>
      <c r="L7" s="73">
        <f>'Gridlab Cap Factors'!J12</f>
        <v>0.24299999999999999</v>
      </c>
      <c r="M7" s="73">
        <f>'Gridlab Cap Factors'!K12</f>
        <v>0.24</v>
      </c>
      <c r="N7" s="73">
        <f>'Gridlab Cap Factors'!L12</f>
        <v>0.23849999999999999</v>
      </c>
      <c r="O7" s="73">
        <f>'Gridlab Cap Factors'!M12</f>
        <v>0.23499999999999999</v>
      </c>
      <c r="P7" s="73">
        <f>'Gridlab Cap Factors'!N12</f>
        <v>0.23100000000000001</v>
      </c>
      <c r="Q7" s="73">
        <f>'Gridlab Cap Factors'!O12</f>
        <v>0.23200000000000001</v>
      </c>
      <c r="R7" s="73">
        <f>'Gridlab Cap Factors'!P12</f>
        <v>0.23250000000000001</v>
      </c>
      <c r="S7" s="73">
        <f>'Gridlab Cap Factors'!Q12</f>
        <v>0.23150000000000001</v>
      </c>
      <c r="T7" s="73">
        <f>'Gridlab Cap Factors'!R12</f>
        <v>0.23</v>
      </c>
      <c r="U7" s="73">
        <f>'Gridlab Cap Factors'!S12</f>
        <v>0.22850000000000001</v>
      </c>
      <c r="V7" s="73">
        <f>'Gridlab Cap Factors'!T12</f>
        <v>0.22700000000000001</v>
      </c>
      <c r="W7" s="73">
        <f>'Gridlab Cap Factors'!U12</f>
        <v>0.22550000000000001</v>
      </c>
      <c r="X7" s="73">
        <f>'Gridlab Cap Factors'!V12</f>
        <v>0.224</v>
      </c>
      <c r="Y7" s="73">
        <f>'Gridlab Cap Factors'!W12</f>
        <v>0.2235</v>
      </c>
      <c r="Z7" s="73">
        <f>'Gridlab Cap Factors'!X12</f>
        <v>0.222</v>
      </c>
      <c r="AA7" s="73">
        <f>'Gridlab Cap Factors'!Y12</f>
        <v>0.2215</v>
      </c>
      <c r="AB7" s="73">
        <f>'Gridlab Cap Factors'!Z12</f>
        <v>0.222</v>
      </c>
      <c r="AC7" s="73">
        <f>'Gridlab Cap Factors'!AA12</f>
        <v>0.2225</v>
      </c>
      <c r="AD7" s="73">
        <f>'Gridlab Cap Factors'!AB12</f>
        <v>0.223</v>
      </c>
      <c r="AE7" s="73">
        <f>'Gridlab Cap Factors'!AC12</f>
        <v>0.2235</v>
      </c>
      <c r="AF7" s="73">
        <f>'Gridlab Cap Factors'!AD12</f>
        <v>0.223</v>
      </c>
      <c r="AG7" s="73">
        <f>'Gridlab Cap Factors'!AE12</f>
        <v>0.2225</v>
      </c>
      <c r="AH7" s="73">
        <f>'Gridlab Cap Factors'!AF12</f>
        <v>0.2215</v>
      </c>
      <c r="AI7" s="73">
        <f>'Gridlab Cap Factors'!AG12</f>
        <v>0.221</v>
      </c>
      <c r="AJ7" s="73">
        <f>'Gridlab Cap Factors'!AH12</f>
        <v>0.2205</v>
      </c>
    </row>
    <row r="8" spans="1:36" ht="14.5" customHeight="1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35">
      <c r="A9" s="10" t="s">
        <v>322</v>
      </c>
      <c r="B9" s="57">
        <f>'BECF-pre-ret'!B9*1.1</f>
        <v>0.79970000000000008</v>
      </c>
      <c r="C9" s="57">
        <f t="shared" ref="C9:L13" si="4">$B9</f>
        <v>0.79970000000000008</v>
      </c>
      <c r="D9" s="57">
        <f t="shared" si="4"/>
        <v>0.79970000000000008</v>
      </c>
      <c r="E9" s="57">
        <f t="shared" si="4"/>
        <v>0.79970000000000008</v>
      </c>
      <c r="F9" s="57">
        <f t="shared" si="4"/>
        <v>0.79970000000000008</v>
      </c>
      <c r="G9" s="57">
        <f t="shared" si="4"/>
        <v>0.79970000000000008</v>
      </c>
      <c r="H9" s="57">
        <f t="shared" si="4"/>
        <v>0.79970000000000008</v>
      </c>
      <c r="I9" s="57">
        <f t="shared" si="4"/>
        <v>0.79970000000000008</v>
      </c>
      <c r="J9" s="57">
        <f t="shared" si="4"/>
        <v>0.79970000000000008</v>
      </c>
      <c r="K9" s="57">
        <f t="shared" si="4"/>
        <v>0.79970000000000008</v>
      </c>
      <c r="L9" s="57">
        <f t="shared" si="4"/>
        <v>0.79970000000000008</v>
      </c>
      <c r="M9" s="57">
        <f t="shared" ref="M9:V13" si="5">$B9</f>
        <v>0.79970000000000008</v>
      </c>
      <c r="N9" s="57">
        <f t="shared" si="5"/>
        <v>0.79970000000000008</v>
      </c>
      <c r="O9" s="57">
        <f t="shared" si="5"/>
        <v>0.79970000000000008</v>
      </c>
      <c r="P9" s="57">
        <f t="shared" si="5"/>
        <v>0.79970000000000008</v>
      </c>
      <c r="Q9" s="57">
        <f t="shared" si="5"/>
        <v>0.79970000000000008</v>
      </c>
      <c r="R9" s="57">
        <f t="shared" si="5"/>
        <v>0.79970000000000008</v>
      </c>
      <c r="S9" s="57">
        <f t="shared" si="5"/>
        <v>0.79970000000000008</v>
      </c>
      <c r="T9" s="57">
        <f t="shared" si="5"/>
        <v>0.79970000000000008</v>
      </c>
      <c r="U9" s="57">
        <f t="shared" si="5"/>
        <v>0.79970000000000008</v>
      </c>
      <c r="V9" s="57">
        <f t="shared" si="5"/>
        <v>0.79970000000000008</v>
      </c>
      <c r="W9" s="57">
        <f t="shared" ref="W9:AJ13" si="6">$B9</f>
        <v>0.79970000000000008</v>
      </c>
      <c r="X9" s="57">
        <f t="shared" si="6"/>
        <v>0.79970000000000008</v>
      </c>
      <c r="Y9" s="57">
        <f t="shared" si="6"/>
        <v>0.79970000000000008</v>
      </c>
      <c r="Z9" s="57">
        <f t="shared" si="6"/>
        <v>0.79970000000000008</v>
      </c>
      <c r="AA9" s="57">
        <f t="shared" si="6"/>
        <v>0.79970000000000008</v>
      </c>
      <c r="AB9" s="57">
        <f t="shared" si="6"/>
        <v>0.79970000000000008</v>
      </c>
      <c r="AC9" s="57">
        <f t="shared" si="6"/>
        <v>0.79970000000000008</v>
      </c>
      <c r="AD9" s="57">
        <f t="shared" si="6"/>
        <v>0.79970000000000008</v>
      </c>
      <c r="AE9" s="57">
        <f t="shared" si="6"/>
        <v>0.79970000000000008</v>
      </c>
      <c r="AF9" s="57">
        <f t="shared" si="6"/>
        <v>0.79970000000000008</v>
      </c>
      <c r="AG9" s="57">
        <f t="shared" si="6"/>
        <v>0.79970000000000008</v>
      </c>
      <c r="AH9" s="57">
        <f t="shared" si="6"/>
        <v>0.79970000000000008</v>
      </c>
      <c r="AI9" s="57">
        <f t="shared" si="6"/>
        <v>0.79970000000000008</v>
      </c>
      <c r="AJ9" s="57">
        <f t="shared" si="6"/>
        <v>0.79970000000000008</v>
      </c>
    </row>
    <row r="10" spans="1:36" ht="14.5" customHeight="1" x14ac:dyDescent="0.3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35">
      <c r="A11" s="10" t="s">
        <v>324</v>
      </c>
      <c r="B11" s="57">
        <f>'BECF-pre-ret'!B11*1.1</f>
        <v>0.50600000000000012</v>
      </c>
      <c r="C11" s="57">
        <f t="shared" si="4"/>
        <v>0.50600000000000012</v>
      </c>
      <c r="D11" s="57">
        <f t="shared" si="4"/>
        <v>0.50600000000000012</v>
      </c>
      <c r="E11" s="57">
        <f t="shared" si="4"/>
        <v>0.50600000000000012</v>
      </c>
      <c r="F11" s="57">
        <f t="shared" si="4"/>
        <v>0.50600000000000012</v>
      </c>
      <c r="G11" s="57">
        <f t="shared" si="4"/>
        <v>0.50600000000000012</v>
      </c>
      <c r="H11" s="57">
        <f t="shared" si="4"/>
        <v>0.50600000000000012</v>
      </c>
      <c r="I11" s="57">
        <f t="shared" si="4"/>
        <v>0.50600000000000012</v>
      </c>
      <c r="J11" s="57">
        <f t="shared" si="4"/>
        <v>0.50600000000000012</v>
      </c>
      <c r="K11" s="57">
        <f t="shared" si="4"/>
        <v>0.50600000000000012</v>
      </c>
      <c r="L11" s="57">
        <f t="shared" si="4"/>
        <v>0.50600000000000012</v>
      </c>
      <c r="M11" s="57">
        <f t="shared" si="5"/>
        <v>0.50600000000000012</v>
      </c>
      <c r="N11" s="57">
        <f t="shared" si="5"/>
        <v>0.50600000000000012</v>
      </c>
      <c r="O11" s="57">
        <f t="shared" si="5"/>
        <v>0.50600000000000012</v>
      </c>
      <c r="P11" s="57">
        <f t="shared" si="5"/>
        <v>0.50600000000000012</v>
      </c>
      <c r="Q11" s="57">
        <f t="shared" si="5"/>
        <v>0.50600000000000012</v>
      </c>
      <c r="R11" s="57">
        <f t="shared" si="5"/>
        <v>0.50600000000000012</v>
      </c>
      <c r="S11" s="57">
        <f t="shared" si="5"/>
        <v>0.50600000000000012</v>
      </c>
      <c r="T11" s="57">
        <f t="shared" si="5"/>
        <v>0.50600000000000012</v>
      </c>
      <c r="U11" s="57">
        <f t="shared" si="5"/>
        <v>0.50600000000000012</v>
      </c>
      <c r="V11" s="57">
        <f t="shared" si="5"/>
        <v>0.50600000000000012</v>
      </c>
      <c r="W11" s="57">
        <f t="shared" si="6"/>
        <v>0.50600000000000012</v>
      </c>
      <c r="X11" s="57">
        <f t="shared" si="6"/>
        <v>0.50600000000000012</v>
      </c>
      <c r="Y11" s="57">
        <f t="shared" si="6"/>
        <v>0.50600000000000012</v>
      </c>
      <c r="Z11" s="57">
        <f t="shared" si="6"/>
        <v>0.50600000000000012</v>
      </c>
      <c r="AA11" s="57">
        <f t="shared" si="6"/>
        <v>0.50600000000000012</v>
      </c>
      <c r="AB11" s="57">
        <f t="shared" si="6"/>
        <v>0.50600000000000012</v>
      </c>
      <c r="AC11" s="57">
        <f t="shared" si="6"/>
        <v>0.50600000000000012</v>
      </c>
      <c r="AD11" s="57">
        <f t="shared" si="6"/>
        <v>0.50600000000000012</v>
      </c>
      <c r="AE11" s="57">
        <f t="shared" si="6"/>
        <v>0.50600000000000012</v>
      </c>
      <c r="AF11" s="57">
        <f t="shared" si="6"/>
        <v>0.50600000000000012</v>
      </c>
      <c r="AG11" s="57">
        <f t="shared" si="6"/>
        <v>0.50600000000000012</v>
      </c>
      <c r="AH11" s="57">
        <f t="shared" si="6"/>
        <v>0.50600000000000012</v>
      </c>
      <c r="AI11" s="57">
        <f t="shared" si="6"/>
        <v>0.50600000000000012</v>
      </c>
      <c r="AJ11" s="57">
        <f t="shared" si="6"/>
        <v>0.50600000000000012</v>
      </c>
    </row>
    <row r="12" spans="1:36" ht="14.5" customHeight="1" x14ac:dyDescent="0.35">
      <c r="A12" s="10" t="s">
        <v>325</v>
      </c>
      <c r="B12" s="57">
        <f>'BECF-pre-ret'!B12*1.1</f>
        <v>0.28270000000000001</v>
      </c>
      <c r="C12" s="57">
        <f t="shared" si="4"/>
        <v>0.28270000000000001</v>
      </c>
      <c r="D12" s="57">
        <f t="shared" si="4"/>
        <v>0.28270000000000001</v>
      </c>
      <c r="E12" s="57">
        <f t="shared" si="4"/>
        <v>0.28270000000000001</v>
      </c>
      <c r="F12" s="57">
        <f t="shared" si="4"/>
        <v>0.28270000000000001</v>
      </c>
      <c r="G12" s="57">
        <f t="shared" si="4"/>
        <v>0.28270000000000001</v>
      </c>
      <c r="H12" s="57">
        <f t="shared" si="4"/>
        <v>0.28270000000000001</v>
      </c>
      <c r="I12" s="57">
        <f t="shared" si="4"/>
        <v>0.28270000000000001</v>
      </c>
      <c r="J12" s="57">
        <f t="shared" si="4"/>
        <v>0.28270000000000001</v>
      </c>
      <c r="K12" s="57">
        <f t="shared" si="4"/>
        <v>0.28270000000000001</v>
      </c>
      <c r="L12" s="57">
        <f t="shared" si="4"/>
        <v>0.28270000000000001</v>
      </c>
      <c r="M12" s="57">
        <f t="shared" si="5"/>
        <v>0.28270000000000001</v>
      </c>
      <c r="N12" s="57">
        <f t="shared" si="5"/>
        <v>0.28270000000000001</v>
      </c>
      <c r="O12" s="57">
        <f t="shared" si="5"/>
        <v>0.28270000000000001</v>
      </c>
      <c r="P12" s="57">
        <f t="shared" si="5"/>
        <v>0.28270000000000001</v>
      </c>
      <c r="Q12" s="57">
        <f t="shared" si="5"/>
        <v>0.28270000000000001</v>
      </c>
      <c r="R12" s="57">
        <f t="shared" si="5"/>
        <v>0.28270000000000001</v>
      </c>
      <c r="S12" s="57">
        <f t="shared" si="5"/>
        <v>0.28270000000000001</v>
      </c>
      <c r="T12" s="57">
        <f t="shared" si="5"/>
        <v>0.28270000000000001</v>
      </c>
      <c r="U12" s="57">
        <f t="shared" si="5"/>
        <v>0.28270000000000001</v>
      </c>
      <c r="V12" s="57">
        <f t="shared" si="5"/>
        <v>0.28270000000000001</v>
      </c>
      <c r="W12" s="57">
        <f t="shared" si="6"/>
        <v>0.28270000000000001</v>
      </c>
      <c r="X12" s="57">
        <f t="shared" si="6"/>
        <v>0.28270000000000001</v>
      </c>
      <c r="Y12" s="57">
        <f t="shared" si="6"/>
        <v>0.28270000000000001</v>
      </c>
      <c r="Z12" s="57">
        <f t="shared" si="6"/>
        <v>0.28270000000000001</v>
      </c>
      <c r="AA12" s="57">
        <f t="shared" si="6"/>
        <v>0.28270000000000001</v>
      </c>
      <c r="AB12" s="57">
        <f t="shared" si="6"/>
        <v>0.28270000000000001</v>
      </c>
      <c r="AC12" s="57">
        <f t="shared" si="6"/>
        <v>0.28270000000000001</v>
      </c>
      <c r="AD12" s="57">
        <f t="shared" si="6"/>
        <v>0.28270000000000001</v>
      </c>
      <c r="AE12" s="57">
        <f t="shared" si="6"/>
        <v>0.28270000000000001</v>
      </c>
      <c r="AF12" s="57">
        <f t="shared" si="6"/>
        <v>0.28270000000000001</v>
      </c>
      <c r="AG12" s="57">
        <f t="shared" si="6"/>
        <v>0.28270000000000001</v>
      </c>
      <c r="AH12" s="57">
        <f t="shared" si="6"/>
        <v>0.28270000000000001</v>
      </c>
      <c r="AI12" s="57">
        <f t="shared" si="6"/>
        <v>0.28270000000000001</v>
      </c>
      <c r="AJ12" s="57">
        <f t="shared" si="6"/>
        <v>0.28270000000000001</v>
      </c>
    </row>
    <row r="13" spans="1:36" ht="14.5" customHeight="1" x14ac:dyDescent="0.35">
      <c r="A13" s="10" t="s">
        <v>326</v>
      </c>
      <c r="B13" s="57">
        <f>'BECF-pre-ret'!B13*1.1</f>
        <v>0.30580000000000007</v>
      </c>
      <c r="C13" s="57">
        <f t="shared" si="4"/>
        <v>0.30580000000000007</v>
      </c>
      <c r="D13" s="57">
        <f t="shared" si="4"/>
        <v>0.30580000000000007</v>
      </c>
      <c r="E13" s="57">
        <f t="shared" si="4"/>
        <v>0.30580000000000007</v>
      </c>
      <c r="F13" s="57">
        <f t="shared" si="4"/>
        <v>0.30580000000000007</v>
      </c>
      <c r="G13" s="57">
        <f t="shared" si="4"/>
        <v>0.30580000000000007</v>
      </c>
      <c r="H13" s="57">
        <f t="shared" si="4"/>
        <v>0.30580000000000007</v>
      </c>
      <c r="I13" s="57">
        <f t="shared" si="4"/>
        <v>0.30580000000000007</v>
      </c>
      <c r="J13" s="57">
        <f t="shared" si="4"/>
        <v>0.30580000000000007</v>
      </c>
      <c r="K13" s="57">
        <f t="shared" si="4"/>
        <v>0.30580000000000007</v>
      </c>
      <c r="L13" s="57">
        <f t="shared" si="4"/>
        <v>0.30580000000000007</v>
      </c>
      <c r="M13" s="57">
        <f t="shared" si="5"/>
        <v>0.30580000000000007</v>
      </c>
      <c r="N13" s="57">
        <f t="shared" si="5"/>
        <v>0.30580000000000007</v>
      </c>
      <c r="O13" s="57">
        <f t="shared" si="5"/>
        <v>0.30580000000000007</v>
      </c>
      <c r="P13" s="57">
        <f t="shared" si="5"/>
        <v>0.30580000000000007</v>
      </c>
      <c r="Q13" s="57">
        <f t="shared" si="5"/>
        <v>0.30580000000000007</v>
      </c>
      <c r="R13" s="57">
        <f t="shared" si="5"/>
        <v>0.30580000000000007</v>
      </c>
      <c r="S13" s="57">
        <f t="shared" si="5"/>
        <v>0.30580000000000007</v>
      </c>
      <c r="T13" s="57">
        <f t="shared" si="5"/>
        <v>0.30580000000000007</v>
      </c>
      <c r="U13" s="57">
        <f t="shared" si="5"/>
        <v>0.30580000000000007</v>
      </c>
      <c r="V13" s="57">
        <f t="shared" si="5"/>
        <v>0.30580000000000007</v>
      </c>
      <c r="W13" s="57">
        <f t="shared" si="6"/>
        <v>0.30580000000000007</v>
      </c>
      <c r="X13" s="57">
        <f t="shared" si="6"/>
        <v>0.30580000000000007</v>
      </c>
      <c r="Y13" s="57">
        <f t="shared" si="6"/>
        <v>0.30580000000000007</v>
      </c>
      <c r="Z13" s="57">
        <f t="shared" si="6"/>
        <v>0.30580000000000007</v>
      </c>
      <c r="AA13" s="57">
        <f t="shared" si="6"/>
        <v>0.30580000000000007</v>
      </c>
      <c r="AB13" s="57">
        <f t="shared" si="6"/>
        <v>0.30580000000000007</v>
      </c>
      <c r="AC13" s="57">
        <f t="shared" si="6"/>
        <v>0.30580000000000007</v>
      </c>
      <c r="AD13" s="57">
        <f t="shared" si="6"/>
        <v>0.30580000000000007</v>
      </c>
      <c r="AE13" s="57">
        <f t="shared" si="6"/>
        <v>0.30580000000000007</v>
      </c>
      <c r="AF13" s="57">
        <f t="shared" si="6"/>
        <v>0.30580000000000007</v>
      </c>
      <c r="AG13" s="57">
        <f t="shared" si="6"/>
        <v>0.30580000000000007</v>
      </c>
      <c r="AH13" s="57">
        <f t="shared" si="6"/>
        <v>0.30580000000000007</v>
      </c>
      <c r="AI13" s="57">
        <f t="shared" si="6"/>
        <v>0.30580000000000007</v>
      </c>
      <c r="AJ13" s="57">
        <f t="shared" si="6"/>
        <v>0.30580000000000007</v>
      </c>
    </row>
    <row r="14" spans="1:36" ht="14.5" customHeight="1" x14ac:dyDescent="0.3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3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3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3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2021-08-06T21:11:38Z</dcterms:modified>
</cp:coreProperties>
</file>