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425" windowHeight="11025"/>
  </bookViews>
  <sheets>
    <sheet name="About" sheetId="1" r:id="rId1"/>
    <sheet name="Existing Cap" sheetId="5" r:id="rId2"/>
    <sheet name="Potential Additional Cap" sheetId="4" r:id="rId3"/>
    <sheet name="MPCbS" sheetId="3" r:id="rId4"/>
  </sheets>
  <definedNames>
    <definedName name="_xlnm._FilterDatabase" localSheetId="1" hidden="1">'Existing Cap'!$A$2:$D$2</definedName>
  </definedNames>
  <calcPr calcId="145621"/>
</workbook>
</file>

<file path=xl/calcChain.xml><?xml version="1.0" encoding="utf-8"?>
<calcChain xmlns="http://schemas.openxmlformats.org/spreadsheetml/2006/main">
  <c r="B10" i="3" l="1"/>
  <c r="B9" i="3"/>
  <c r="B8" i="3"/>
  <c r="B7" i="3"/>
  <c r="B5" i="3"/>
  <c r="B6" i="3"/>
  <c r="B7" i="4" l="1"/>
  <c r="B6" i="4"/>
  <c r="B5" i="4"/>
  <c r="B4" i="4"/>
  <c r="B3" i="4"/>
  <c r="B2" i="4"/>
  <c r="B12" i="3"/>
  <c r="B11" i="3"/>
  <c r="B4" i="3"/>
  <c r="B3" i="3"/>
  <c r="B2" i="3"/>
</calcChain>
</file>

<file path=xl/sharedStrings.xml><?xml version="1.0" encoding="utf-8"?>
<sst xmlns="http://schemas.openxmlformats.org/spreadsheetml/2006/main" count="165" uniqueCount="90">
  <si>
    <t>Source:</t>
  </si>
  <si>
    <t>wind</t>
  </si>
  <si>
    <t>Electricity Source (model subscript)</t>
  </si>
  <si>
    <t>hydro</t>
  </si>
  <si>
    <t>biomass</t>
  </si>
  <si>
    <t>solar PV</t>
  </si>
  <si>
    <t>solar thermal</t>
  </si>
  <si>
    <t>MPCbS Max Potential Capacity by Source</t>
  </si>
  <si>
    <t>coal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</si>
  <si>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</si>
  <si>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</si>
  <si>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</si>
  <si>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</si>
  <si>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</si>
  <si>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</si>
  <si>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</si>
  <si>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Inventario Nacional de Energías Renovables</t>
  </si>
  <si>
    <t>Secretaría de Energía</t>
  </si>
  <si>
    <t>http://inere.energia.gob.mx/version4.5/</t>
  </si>
  <si>
    <t>Energía Geotérmica (posible)</t>
  </si>
  <si>
    <t>Potencial de Generación</t>
  </si>
  <si>
    <t xml:space="preserve">Potencia instalable </t>
  </si>
  <si>
    <t>Factor de Planta</t>
  </si>
  <si>
    <t xml:space="preserve">Fuente de estudio: </t>
  </si>
  <si>
    <t>GWh/a</t>
  </si>
  <si>
    <t>MW</t>
  </si>
  <si>
    <t>Comisión Federal de Electricidad</t>
  </si>
  <si>
    <t>AMEH, PwC</t>
  </si>
  <si>
    <t>Energía Hidroeléctrica (posible)</t>
  </si>
  <si>
    <t>Energía Eólica (posible)</t>
  </si>
  <si>
    <t>Asociación Mexicana de Enrgía Eólica</t>
  </si>
  <si>
    <t>Energía Solar PV (posible)</t>
  </si>
  <si>
    <t>CFE, SOLARTRONIC, NREL, PwC</t>
  </si>
  <si>
    <t>Energía Biomasa (posible)</t>
  </si>
  <si>
    <t>SENER; PwC</t>
  </si>
  <si>
    <t xml:space="preserve">Biomasa, Geotérmica, Hidroeléctrica, Solar PV, Eólica, </t>
  </si>
  <si>
    <t>Solar térmica</t>
  </si>
  <si>
    <t>Calculadora México 2050</t>
  </si>
  <si>
    <t>http://www.calculadoramexico2050.org/</t>
  </si>
  <si>
    <t>Termosolar de gran escala Capacidad Instalada [2]</t>
  </si>
  <si>
    <t>Trayectoria</t>
  </si>
  <si>
    <t>Descripción</t>
  </si>
  <si>
    <t>Notas</t>
  </si>
  <si>
    <t>Escenario de planeación y continua tendencia a 2050</t>
  </si>
  <si>
    <t>Se instala 7 GW a 2050</t>
  </si>
  <si>
    <t>Se instalan 20 GW a 2050</t>
  </si>
  <si>
    <t>Notes</t>
  </si>
  <si>
    <t>Suma de Capacidad (MW)</t>
  </si>
  <si>
    <t>Año</t>
  </si>
  <si>
    <t>Etiquetas de Fila</t>
  </si>
  <si>
    <t>model energy source</t>
  </si>
  <si>
    <t>power plant quality tier</t>
  </si>
  <si>
    <t>Biomasa (Bagazo de Caña)</t>
  </si>
  <si>
    <t>preexisting nonretiring</t>
  </si>
  <si>
    <t>Cabo.  Supercrítica Carbón Imp.</t>
  </si>
  <si>
    <t>Carbo. Subcritica Carbón Imp.</t>
  </si>
  <si>
    <t>preexisting retiring</t>
  </si>
  <si>
    <t>Carbo. Subcritica Carbón Nac.</t>
  </si>
  <si>
    <t>Ciclo Comb. Clase F, 2Fx1</t>
  </si>
  <si>
    <t>Ciclo Comb. Clase G, 2Gx1</t>
  </si>
  <si>
    <t>newly built</t>
  </si>
  <si>
    <t>Ciclo Comb. Clase H, 2Hx1</t>
  </si>
  <si>
    <t>Cogeneración (Existente)</t>
  </si>
  <si>
    <t>Cogeneración Eficiente (Gas)</t>
  </si>
  <si>
    <t>Combustión Interna  Combustóleo</t>
  </si>
  <si>
    <t>Combustión Interna Diesel</t>
  </si>
  <si>
    <t>Eoloeléctrica Tierra Adentro</t>
  </si>
  <si>
    <t>Eoloeléctrica Tierra Adentro (Oaxaca)</t>
  </si>
  <si>
    <t>Geotermoeléctrica Alta Entalpia</t>
  </si>
  <si>
    <t>Hidroeléctrica</t>
  </si>
  <si>
    <t>Lecho Fluidizado Coque de Petróleo</t>
  </si>
  <si>
    <t>Mini Hidroeléctrica</t>
  </si>
  <si>
    <t>Nucleoeléctrica Gen III</t>
  </si>
  <si>
    <t>Nucleoeléctrica Gen III +</t>
  </si>
  <si>
    <t>Solar Fotovoltaica</t>
  </si>
  <si>
    <t>solar pv</t>
  </si>
  <si>
    <t>Termo. Convencional Combustóleo</t>
  </si>
  <si>
    <t>Termo. Convencional Gas</t>
  </si>
  <si>
    <t>Turbogas Aeroderivada</t>
  </si>
  <si>
    <t>Turbogas Gas Industrial</t>
  </si>
  <si>
    <t>The "Potential Installable" hydro capacity from the Inventario Nacional is lower</t>
  </si>
  <si>
    <t>than the start year installed capacity of hydro.  Therefore, we must assume that</t>
  </si>
  <si>
    <t>the Inventario's figures are meant to be potential installable on top of what</t>
  </si>
  <si>
    <t>is already installed.  Accordingly, we use the same data source for start year</t>
  </si>
  <si>
    <t>capacities and add the potentials to these capacities.</t>
  </si>
  <si>
    <t>Potential Additional Capacity (MW)</t>
  </si>
  <si>
    <t>Start Year Capacities</t>
  </si>
  <si>
    <t>Centro Mario Molina</t>
  </si>
  <si>
    <t>from Metas Vinculantes Project</t>
  </si>
  <si>
    <t>not available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</si>
</sst>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1" tint="4.9989318521683403E-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9" fillId="0" borderId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 applyAlignment="1">
      <alignment horizontal="right"/>
    </xf>
    <xf numFmtId="0" fontId="0" fillId="3" borderId="0" xfId="0" applyFill="1"/>
    <xf numFmtId="0" fontId="0" fillId="0" borderId="0" xfId="0" applyFill="1"/>
    <xf numFmtId="1" fontId="0" fillId="0" borderId="0" xfId="0" applyNumberFormat="1"/>
    <xf numFmtId="0" fontId="1" fillId="0" borderId="0" xfId="0" applyFont="1" applyFill="1"/>
    <xf numFmtId="9" fontId="0" fillId="0" borderId="0" xfId="0" applyNumberFormat="1" applyFill="1"/>
    <xf numFmtId="0" fontId="3" fillId="4" borderId="0" xfId="0" applyFont="1" applyFill="1" applyBorder="1"/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4" fillId="4" borderId="1" xfId="0" applyFont="1" applyFill="1" applyBorder="1" applyAlignment="1">
      <alignment vertical="center"/>
    </xf>
    <xf numFmtId="0" fontId="0" fillId="4" borderId="0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7" fillId="5" borderId="0" xfId="0" applyFont="1" applyFill="1" applyBorder="1"/>
    <xf numFmtId="0" fontId="6" fillId="0" borderId="0" xfId="0" applyFont="1" applyFill="1" applyBorder="1" applyAlignment="1">
      <alignment horizontal="left" indent="1"/>
    </xf>
    <xf numFmtId="3" fontId="6" fillId="0" borderId="0" xfId="0" applyNumberFormat="1" applyFont="1" applyFill="1" applyBorder="1"/>
    <xf numFmtId="0" fontId="0" fillId="0" borderId="0" xfId="0" applyAlignment="1">
      <alignment horizontal="left" indent="1"/>
    </xf>
    <xf numFmtId="0" fontId="1" fillId="0" borderId="0" xfId="0" applyFont="1" applyAlignment="1">
      <alignment horizontal="right"/>
    </xf>
    <xf numFmtId="0" fontId="10" fillId="2" borderId="0" xfId="1" applyFont="1" applyFill="1"/>
  </cellXfs>
  <cellStyles count="4">
    <cellStyle name="Hyperlink" xfId="1" builtinId="8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/>
  </sheetViews>
  <sheetFormatPr defaultColWidth="9.140625" defaultRowHeight="15" x14ac:dyDescent="0.25"/>
  <cols>
    <col min="2" max="2" width="60.85546875" customWidth="1"/>
  </cols>
  <sheetData>
    <row r="1" spans="1:2" x14ac:dyDescent="0.25">
      <c r="A1" s="1" t="s">
        <v>7</v>
      </c>
    </row>
    <row r="3" spans="1:2" x14ac:dyDescent="0.25">
      <c r="A3" s="1" t="s">
        <v>0</v>
      </c>
      <c r="B3" s="2" t="s">
        <v>35</v>
      </c>
    </row>
    <row r="4" spans="1:2" x14ac:dyDescent="0.25">
      <c r="B4" t="s">
        <v>16</v>
      </c>
    </row>
    <row r="5" spans="1:2" x14ac:dyDescent="0.25">
      <c r="B5" s="3">
        <v>2016</v>
      </c>
    </row>
    <row r="6" spans="1:2" x14ac:dyDescent="0.25">
      <c r="B6" t="s">
        <v>17</v>
      </c>
    </row>
    <row r="7" spans="1:2" x14ac:dyDescent="0.25">
      <c r="B7" s="4" t="s">
        <v>18</v>
      </c>
    </row>
    <row r="9" spans="1:2" x14ac:dyDescent="0.25">
      <c r="B9" s="2" t="s">
        <v>36</v>
      </c>
    </row>
    <row r="10" spans="1:2" x14ac:dyDescent="0.25">
      <c r="B10" t="s">
        <v>37</v>
      </c>
    </row>
    <row r="11" spans="1:2" x14ac:dyDescent="0.25">
      <c r="B11" s="3">
        <v>2016</v>
      </c>
    </row>
    <row r="12" spans="1:2" x14ac:dyDescent="0.25">
      <c r="B12" t="s">
        <v>17</v>
      </c>
    </row>
    <row r="13" spans="1:2" x14ac:dyDescent="0.25">
      <c r="B13" s="4" t="s">
        <v>38</v>
      </c>
    </row>
    <row r="14" spans="1:2" x14ac:dyDescent="0.25">
      <c r="B14" s="4"/>
    </row>
    <row r="15" spans="1:2" x14ac:dyDescent="0.25">
      <c r="B15" s="28" t="s">
        <v>86</v>
      </c>
    </row>
    <row r="16" spans="1:2" x14ac:dyDescent="0.25">
      <c r="B16" t="s">
        <v>87</v>
      </c>
    </row>
    <row r="17" spans="1:2" x14ac:dyDescent="0.25">
      <c r="B17" s="3">
        <v>2015</v>
      </c>
    </row>
    <row r="18" spans="1:2" x14ac:dyDescent="0.25">
      <c r="B18" t="s">
        <v>88</v>
      </c>
    </row>
    <row r="19" spans="1:2" x14ac:dyDescent="0.25">
      <c r="B19" t="s">
        <v>89</v>
      </c>
    </row>
    <row r="21" spans="1:2" x14ac:dyDescent="0.25">
      <c r="A21" s="1" t="s">
        <v>46</v>
      </c>
    </row>
    <row r="22" spans="1:2" x14ac:dyDescent="0.25">
      <c r="A22" t="s">
        <v>80</v>
      </c>
    </row>
    <row r="23" spans="1:2" x14ac:dyDescent="0.25">
      <c r="A23" t="s">
        <v>81</v>
      </c>
    </row>
    <row r="24" spans="1:2" x14ac:dyDescent="0.25">
      <c r="A24" t="s">
        <v>82</v>
      </c>
    </row>
    <row r="25" spans="1:2" x14ac:dyDescent="0.25">
      <c r="A25" t="s">
        <v>83</v>
      </c>
    </row>
    <row r="26" spans="1:2" x14ac:dyDescent="0.25">
      <c r="A26" t="s">
        <v>84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ColWidth="11.42578125" defaultRowHeight="15" x14ac:dyDescent="0.25"/>
  <cols>
    <col min="1" max="1" width="35.7109375" bestFit="1" customWidth="1"/>
    <col min="2" max="2" width="25.28515625" customWidth="1"/>
    <col min="3" max="3" width="24" customWidth="1"/>
  </cols>
  <sheetData>
    <row r="1" spans="1:4" x14ac:dyDescent="0.25">
      <c r="A1" s="20" t="s">
        <v>47</v>
      </c>
      <c r="B1" s="20"/>
      <c r="C1" s="20"/>
      <c r="D1" s="21" t="s">
        <v>48</v>
      </c>
    </row>
    <row r="2" spans="1:4" s="1" customFormat="1" x14ac:dyDescent="0.25">
      <c r="A2" s="22" t="s">
        <v>49</v>
      </c>
      <c r="B2" s="23" t="s">
        <v>50</v>
      </c>
      <c r="C2" s="23" t="s">
        <v>51</v>
      </c>
      <c r="D2" s="22">
        <v>2014</v>
      </c>
    </row>
    <row r="3" spans="1:4" x14ac:dyDescent="0.25">
      <c r="A3" s="24" t="s">
        <v>52</v>
      </c>
      <c r="B3" s="24" t="s">
        <v>4</v>
      </c>
      <c r="C3" s="24" t="s">
        <v>53</v>
      </c>
      <c r="D3" s="25">
        <v>428</v>
      </c>
    </row>
    <row r="4" spans="1:4" x14ac:dyDescent="0.25">
      <c r="A4" s="24" t="s">
        <v>54</v>
      </c>
      <c r="B4" s="24" t="s">
        <v>8</v>
      </c>
      <c r="C4" s="26" t="s">
        <v>53</v>
      </c>
      <c r="D4" s="25">
        <v>678</v>
      </c>
    </row>
    <row r="5" spans="1:4" x14ac:dyDescent="0.25">
      <c r="A5" s="24" t="s">
        <v>55</v>
      </c>
      <c r="B5" s="24" t="s">
        <v>8</v>
      </c>
      <c r="C5" s="26" t="s">
        <v>56</v>
      </c>
      <c r="D5" s="25">
        <v>2100</v>
      </c>
    </row>
    <row r="6" spans="1:4" x14ac:dyDescent="0.25">
      <c r="A6" s="24" t="s">
        <v>57</v>
      </c>
      <c r="B6" s="24" t="s">
        <v>8</v>
      </c>
      <c r="C6" s="26" t="s">
        <v>56</v>
      </c>
      <c r="D6" s="25">
        <v>2600</v>
      </c>
    </row>
    <row r="7" spans="1:4" x14ac:dyDescent="0.25">
      <c r="A7" s="24" t="s">
        <v>58</v>
      </c>
      <c r="B7" s="24" t="s">
        <v>12</v>
      </c>
      <c r="C7" s="24" t="s">
        <v>56</v>
      </c>
      <c r="D7" s="25">
        <v>23095</v>
      </c>
    </row>
    <row r="8" spans="1:4" x14ac:dyDescent="0.25">
      <c r="A8" s="24" t="s">
        <v>59</v>
      </c>
      <c r="B8" s="24" t="s">
        <v>12</v>
      </c>
      <c r="C8" s="24" t="s">
        <v>60</v>
      </c>
      <c r="D8" s="25">
        <v>0</v>
      </c>
    </row>
    <row r="9" spans="1:4" x14ac:dyDescent="0.25">
      <c r="A9" s="24" t="s">
        <v>61</v>
      </c>
      <c r="B9" s="24" t="s">
        <v>12</v>
      </c>
      <c r="C9" s="24" t="s">
        <v>60</v>
      </c>
      <c r="D9" s="25">
        <v>0</v>
      </c>
    </row>
    <row r="10" spans="1:4" x14ac:dyDescent="0.25">
      <c r="A10" s="24" t="s">
        <v>62</v>
      </c>
      <c r="B10" s="24" t="s">
        <v>12</v>
      </c>
      <c r="C10" s="24" t="s">
        <v>53</v>
      </c>
      <c r="D10" s="25">
        <v>2573</v>
      </c>
    </row>
    <row r="11" spans="1:4" x14ac:dyDescent="0.25">
      <c r="A11" s="24" t="s">
        <v>63</v>
      </c>
      <c r="B11" s="24" t="s">
        <v>12</v>
      </c>
      <c r="C11" s="24" t="s">
        <v>60</v>
      </c>
      <c r="D11" s="25">
        <v>0</v>
      </c>
    </row>
    <row r="12" spans="1:4" x14ac:dyDescent="0.25">
      <c r="A12" s="24" t="s">
        <v>64</v>
      </c>
      <c r="B12" s="24" t="s">
        <v>14</v>
      </c>
      <c r="C12" s="24" t="s">
        <v>53</v>
      </c>
      <c r="D12" s="25">
        <v>678</v>
      </c>
    </row>
    <row r="13" spans="1:4" x14ac:dyDescent="0.25">
      <c r="A13" s="24" t="s">
        <v>65</v>
      </c>
      <c r="B13" s="24" t="s">
        <v>14</v>
      </c>
      <c r="C13" s="24" t="s">
        <v>53</v>
      </c>
      <c r="D13" s="25">
        <v>96</v>
      </c>
    </row>
    <row r="14" spans="1:4" x14ac:dyDescent="0.25">
      <c r="A14" s="24" t="s">
        <v>66</v>
      </c>
      <c r="B14" s="24" t="s">
        <v>1</v>
      </c>
      <c r="C14" s="24" t="s">
        <v>53</v>
      </c>
      <c r="D14" s="25">
        <v>168</v>
      </c>
    </row>
    <row r="15" spans="1:4" x14ac:dyDescent="0.25">
      <c r="A15" s="24" t="s">
        <v>67</v>
      </c>
      <c r="B15" s="24" t="s">
        <v>1</v>
      </c>
      <c r="C15" s="24" t="s">
        <v>53</v>
      </c>
      <c r="D15" s="25">
        <v>1870</v>
      </c>
    </row>
    <row r="16" spans="1:4" x14ac:dyDescent="0.25">
      <c r="A16" s="24" t="s">
        <v>68</v>
      </c>
      <c r="B16" s="24" t="s">
        <v>13</v>
      </c>
      <c r="C16" s="24" t="s">
        <v>56</v>
      </c>
      <c r="D16" s="25">
        <v>784</v>
      </c>
    </row>
    <row r="17" spans="1:4" x14ac:dyDescent="0.25">
      <c r="A17" s="24" t="s">
        <v>69</v>
      </c>
      <c r="B17" s="24" t="s">
        <v>3</v>
      </c>
      <c r="C17" s="24" t="s">
        <v>53</v>
      </c>
      <c r="D17" s="25">
        <v>12035</v>
      </c>
    </row>
    <row r="18" spans="1:4" x14ac:dyDescent="0.25">
      <c r="A18" s="24" t="s">
        <v>70</v>
      </c>
      <c r="B18" s="24" t="s">
        <v>14</v>
      </c>
      <c r="C18" s="24" t="s">
        <v>56</v>
      </c>
      <c r="D18" s="25">
        <v>580</v>
      </c>
    </row>
    <row r="19" spans="1:4" x14ac:dyDescent="0.25">
      <c r="A19" s="24" t="s">
        <v>71</v>
      </c>
      <c r="B19" s="24" t="s">
        <v>3</v>
      </c>
      <c r="C19" s="24" t="s">
        <v>53</v>
      </c>
      <c r="D19" s="25">
        <v>384</v>
      </c>
    </row>
    <row r="20" spans="1:4" x14ac:dyDescent="0.25">
      <c r="A20" s="24" t="s">
        <v>72</v>
      </c>
      <c r="B20" s="24" t="s">
        <v>9</v>
      </c>
      <c r="C20" s="24" t="s">
        <v>53</v>
      </c>
      <c r="D20" s="25">
        <v>1400</v>
      </c>
    </row>
    <row r="21" spans="1:4" x14ac:dyDescent="0.25">
      <c r="A21" s="24" t="s">
        <v>73</v>
      </c>
      <c r="B21" s="24" t="s">
        <v>9</v>
      </c>
      <c r="C21" s="24" t="s">
        <v>60</v>
      </c>
      <c r="D21" s="25">
        <v>0</v>
      </c>
    </row>
    <row r="22" spans="1:4" x14ac:dyDescent="0.25">
      <c r="A22" s="24" t="s">
        <v>74</v>
      </c>
      <c r="B22" s="24" t="s">
        <v>75</v>
      </c>
      <c r="C22" s="24" t="s">
        <v>53</v>
      </c>
      <c r="D22" s="25">
        <v>56</v>
      </c>
    </row>
    <row r="23" spans="1:4" x14ac:dyDescent="0.25">
      <c r="A23" s="24" t="s">
        <v>76</v>
      </c>
      <c r="B23" s="24" t="s">
        <v>14</v>
      </c>
      <c r="C23" s="24" t="s">
        <v>56</v>
      </c>
      <c r="D23" s="25">
        <v>8949</v>
      </c>
    </row>
    <row r="24" spans="1:4" x14ac:dyDescent="0.25">
      <c r="A24" s="24" t="s">
        <v>77</v>
      </c>
      <c r="B24" s="24" t="s">
        <v>15</v>
      </c>
      <c r="C24" s="24" t="s">
        <v>56</v>
      </c>
      <c r="D24" s="25">
        <v>3736</v>
      </c>
    </row>
    <row r="25" spans="1:4" x14ac:dyDescent="0.25">
      <c r="A25" s="24" t="s">
        <v>78</v>
      </c>
      <c r="B25" s="24" t="s">
        <v>15</v>
      </c>
      <c r="C25" s="24" t="s">
        <v>53</v>
      </c>
      <c r="D25" s="25">
        <v>412.5</v>
      </c>
    </row>
    <row r="26" spans="1:4" x14ac:dyDescent="0.25">
      <c r="A26" s="24" t="s">
        <v>79</v>
      </c>
      <c r="B26" s="24" t="s">
        <v>15</v>
      </c>
      <c r="C26" s="24" t="s">
        <v>56</v>
      </c>
      <c r="D26" s="25">
        <v>1949.5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ColWidth="11.42578125" defaultRowHeight="15" x14ac:dyDescent="0.25"/>
  <cols>
    <col min="1" max="1" width="34" customWidth="1"/>
    <col min="2" max="2" width="34.28515625" customWidth="1"/>
  </cols>
  <sheetData>
    <row r="1" spans="1:14" x14ac:dyDescent="0.25">
      <c r="A1" s="2" t="s">
        <v>2</v>
      </c>
      <c r="B1" s="5" t="s">
        <v>85</v>
      </c>
    </row>
    <row r="2" spans="1:14" x14ac:dyDescent="0.25">
      <c r="A2" s="6" t="s">
        <v>3</v>
      </c>
      <c r="B2" s="6">
        <f>D13</f>
        <v>6300</v>
      </c>
    </row>
    <row r="3" spans="1:14" x14ac:dyDescent="0.25">
      <c r="A3" s="6" t="s">
        <v>1</v>
      </c>
      <c r="B3" s="6">
        <f>G13</f>
        <v>50000</v>
      </c>
    </row>
    <row r="4" spans="1:14" x14ac:dyDescent="0.25">
      <c r="A4" s="6" t="s">
        <v>5</v>
      </c>
      <c r="B4" s="6">
        <f>J13</f>
        <v>5000000</v>
      </c>
    </row>
    <row r="5" spans="1:14" x14ac:dyDescent="0.25">
      <c r="A5" s="6" t="s">
        <v>6</v>
      </c>
      <c r="B5" s="6">
        <f>20*1000</f>
        <v>20000</v>
      </c>
    </row>
    <row r="6" spans="1:14" x14ac:dyDescent="0.25">
      <c r="A6" s="6" t="s">
        <v>4</v>
      </c>
      <c r="B6" s="6">
        <f>M13</f>
        <v>3642</v>
      </c>
    </row>
    <row r="7" spans="1:14" x14ac:dyDescent="0.25">
      <c r="A7" s="6" t="s">
        <v>13</v>
      </c>
      <c r="B7" s="6">
        <f>A13</f>
        <v>7422</v>
      </c>
    </row>
    <row r="9" spans="1:14" x14ac:dyDescent="0.25">
      <c r="A9" s="9" t="s">
        <v>19</v>
      </c>
      <c r="D9" s="9" t="s">
        <v>28</v>
      </c>
      <c r="G9" s="9" t="s">
        <v>29</v>
      </c>
      <c r="J9" s="9" t="s">
        <v>31</v>
      </c>
      <c r="M9" s="9" t="s">
        <v>33</v>
      </c>
    </row>
    <row r="10" spans="1:14" x14ac:dyDescent="0.25">
      <c r="A10" s="9" t="s">
        <v>20</v>
      </c>
      <c r="D10" s="9" t="s">
        <v>20</v>
      </c>
      <c r="G10" s="9" t="s">
        <v>20</v>
      </c>
      <c r="J10" s="9" t="s">
        <v>20</v>
      </c>
      <c r="M10" s="9" t="s">
        <v>20</v>
      </c>
    </row>
    <row r="11" spans="1:14" x14ac:dyDescent="0.25">
      <c r="A11" s="7">
        <v>52013.38</v>
      </c>
      <c r="B11" t="s">
        <v>24</v>
      </c>
      <c r="D11" s="7">
        <v>44180.639999999999</v>
      </c>
      <c r="E11" t="s">
        <v>24</v>
      </c>
      <c r="G11" s="7">
        <v>87600</v>
      </c>
      <c r="H11" t="s">
        <v>24</v>
      </c>
      <c r="J11" s="7">
        <v>6500000</v>
      </c>
      <c r="K11" t="s">
        <v>24</v>
      </c>
      <c r="M11" s="7">
        <v>11485</v>
      </c>
      <c r="N11" t="s">
        <v>24</v>
      </c>
    </row>
    <row r="12" spans="1:14" x14ac:dyDescent="0.25">
      <c r="A12" s="9" t="s">
        <v>21</v>
      </c>
      <c r="D12" s="9" t="s">
        <v>21</v>
      </c>
      <c r="G12" s="9" t="s">
        <v>21</v>
      </c>
      <c r="J12" s="9" t="s">
        <v>21</v>
      </c>
      <c r="M12" s="9" t="s">
        <v>21</v>
      </c>
    </row>
    <row r="13" spans="1:14" x14ac:dyDescent="0.25">
      <c r="A13" s="7">
        <v>7422</v>
      </c>
      <c r="B13" t="s">
        <v>25</v>
      </c>
      <c r="D13" s="7">
        <v>6300</v>
      </c>
      <c r="E13" t="s">
        <v>25</v>
      </c>
      <c r="G13" s="7">
        <v>50000</v>
      </c>
      <c r="H13" t="s">
        <v>25</v>
      </c>
      <c r="J13" s="7">
        <v>5000000</v>
      </c>
      <c r="K13" t="s">
        <v>25</v>
      </c>
      <c r="M13" s="7">
        <v>3642</v>
      </c>
      <c r="N13" t="s">
        <v>25</v>
      </c>
    </row>
    <row r="14" spans="1:14" x14ac:dyDescent="0.25">
      <c r="A14" s="9" t="s">
        <v>22</v>
      </c>
      <c r="D14" s="9" t="s">
        <v>22</v>
      </c>
      <c r="G14" s="9" t="s">
        <v>22</v>
      </c>
      <c r="J14" s="9" t="s">
        <v>22</v>
      </c>
      <c r="M14" s="9" t="s">
        <v>22</v>
      </c>
    </row>
    <row r="15" spans="1:14" x14ac:dyDescent="0.25">
      <c r="A15" s="10">
        <v>0.8</v>
      </c>
      <c r="D15" s="10">
        <v>0.8</v>
      </c>
      <c r="G15" s="10">
        <v>0.2</v>
      </c>
      <c r="J15" s="10">
        <v>0.1</v>
      </c>
      <c r="M15" s="10">
        <v>0.36</v>
      </c>
    </row>
    <row r="16" spans="1:14" x14ac:dyDescent="0.25">
      <c r="A16" s="9" t="s">
        <v>23</v>
      </c>
      <c r="D16" s="9" t="s">
        <v>23</v>
      </c>
      <c r="G16" s="9" t="s">
        <v>23</v>
      </c>
      <c r="J16" s="9" t="s">
        <v>23</v>
      </c>
      <c r="M16" s="9" t="s">
        <v>23</v>
      </c>
    </row>
    <row r="17" spans="1:13" x14ac:dyDescent="0.25">
      <c r="A17" s="9" t="s">
        <v>26</v>
      </c>
      <c r="D17" s="9" t="s">
        <v>27</v>
      </c>
      <c r="G17" s="9" t="s">
        <v>30</v>
      </c>
      <c r="J17" s="9" t="s">
        <v>32</v>
      </c>
      <c r="M17" s="9" t="s">
        <v>34</v>
      </c>
    </row>
    <row r="20" spans="1:13" x14ac:dyDescent="0.25">
      <c r="A20" s="11" t="s">
        <v>39</v>
      </c>
      <c r="B20" s="12"/>
      <c r="C20" s="13"/>
    </row>
    <row r="21" spans="1:13" x14ac:dyDescent="0.25">
      <c r="A21" s="12"/>
      <c r="B21" s="12"/>
      <c r="C21" s="12"/>
    </row>
    <row r="22" spans="1:13" x14ac:dyDescent="0.25">
      <c r="A22" s="14" t="s">
        <v>40</v>
      </c>
      <c r="B22" s="14" t="s">
        <v>41</v>
      </c>
      <c r="C22" s="14" t="s">
        <v>42</v>
      </c>
    </row>
    <row r="23" spans="1:13" x14ac:dyDescent="0.25">
      <c r="A23" s="15">
        <v>1</v>
      </c>
      <c r="B23" s="16"/>
      <c r="C23" s="17"/>
    </row>
    <row r="24" spans="1:13" x14ac:dyDescent="0.25">
      <c r="A24" s="15">
        <v>2</v>
      </c>
      <c r="B24" s="16" t="s">
        <v>43</v>
      </c>
      <c r="C24" s="16"/>
    </row>
    <row r="25" spans="1:13" x14ac:dyDescent="0.25">
      <c r="A25" s="15">
        <v>3</v>
      </c>
      <c r="B25" s="16" t="s">
        <v>44</v>
      </c>
      <c r="C25" s="16"/>
    </row>
    <row r="26" spans="1:13" x14ac:dyDescent="0.25">
      <c r="A26" s="18">
        <v>4</v>
      </c>
      <c r="B26" s="16" t="s">
        <v>45</v>
      </c>
      <c r="C26" s="1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2"/>
  <sheetViews>
    <sheetView workbookViewId="0"/>
  </sheetViews>
  <sheetFormatPr defaultColWidth="9.140625" defaultRowHeight="15" x14ac:dyDescent="0.25"/>
  <cols>
    <col min="1" max="1" width="22" customWidth="1"/>
    <col min="2" max="2" width="27.28515625" customWidth="1"/>
  </cols>
  <sheetData>
    <row r="1" spans="1:2" x14ac:dyDescent="0.25">
      <c r="A1" s="1" t="s">
        <v>10</v>
      </c>
      <c r="B1" s="27" t="s">
        <v>11</v>
      </c>
    </row>
    <row r="2" spans="1:2" x14ac:dyDescent="0.25">
      <c r="A2" t="s">
        <v>8</v>
      </c>
      <c r="B2" s="8">
        <f>9*10^12</f>
        <v>9000000000000</v>
      </c>
    </row>
    <row r="3" spans="1:2" x14ac:dyDescent="0.25">
      <c r="A3" t="s">
        <v>12</v>
      </c>
      <c r="B3" s="8">
        <f>9*10^12</f>
        <v>9000000000000</v>
      </c>
    </row>
    <row r="4" spans="1:2" x14ac:dyDescent="0.25">
      <c r="A4" t="s">
        <v>9</v>
      </c>
      <c r="B4" s="8">
        <f>9*10^12</f>
        <v>9000000000000</v>
      </c>
    </row>
    <row r="5" spans="1:2" x14ac:dyDescent="0.25">
      <c r="A5" t="s">
        <v>3</v>
      </c>
      <c r="B5" s="8">
        <f>SUMIFS('Existing Cap'!D$3:D$26,'Existing Cap'!B$3:B$26,A5)+'Potential Additional Cap'!B2</f>
        <v>18719</v>
      </c>
    </row>
    <row r="6" spans="1:2" x14ac:dyDescent="0.25">
      <c r="A6" t="s">
        <v>1</v>
      </c>
      <c r="B6" s="8">
        <f>SUMIFS('Existing Cap'!D$3:D$26,'Existing Cap'!B$3:B$26,A6)+'Potential Additional Cap'!B3</f>
        <v>52038</v>
      </c>
    </row>
    <row r="7" spans="1:2" x14ac:dyDescent="0.25">
      <c r="A7" t="s">
        <v>5</v>
      </c>
      <c r="B7" s="8">
        <f>SUMIFS('Existing Cap'!D$3:D$26,'Existing Cap'!B$3:B$26,A7)+'Potential Additional Cap'!B4</f>
        <v>5000056</v>
      </c>
    </row>
    <row r="8" spans="1:2" x14ac:dyDescent="0.25">
      <c r="A8" t="s">
        <v>6</v>
      </c>
      <c r="B8" s="8">
        <f>SUMIFS('Existing Cap'!D$3:D$26,'Existing Cap'!B$3:B$26,A8)+'Potential Additional Cap'!B5</f>
        <v>20000</v>
      </c>
    </row>
    <row r="9" spans="1:2" x14ac:dyDescent="0.25">
      <c r="A9" t="s">
        <v>4</v>
      </c>
      <c r="B9" s="8">
        <f>SUMIFS('Existing Cap'!D$3:D$26,'Existing Cap'!B$3:B$26,A9)+'Potential Additional Cap'!B6</f>
        <v>4070</v>
      </c>
    </row>
    <row r="10" spans="1:2" x14ac:dyDescent="0.25">
      <c r="A10" t="s">
        <v>13</v>
      </c>
      <c r="B10" s="8">
        <f>SUMIFS('Existing Cap'!D$3:D$26,'Existing Cap'!B$3:B$26,A10)+'Potential Additional Cap'!B7</f>
        <v>8206</v>
      </c>
    </row>
    <row r="11" spans="1:2" x14ac:dyDescent="0.25">
      <c r="A11" t="s">
        <v>14</v>
      </c>
      <c r="B11" s="8">
        <f>9*10^12</f>
        <v>9000000000000</v>
      </c>
    </row>
    <row r="12" spans="1:2" x14ac:dyDescent="0.25">
      <c r="A12" t="s">
        <v>15</v>
      </c>
      <c r="B12" s="8">
        <f>9*10^12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Existing Cap</vt:lpstr>
      <vt:lpstr>Potential Additional Cap</vt:lpstr>
      <vt:lpstr>MPCbS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2015-01-16T02:18:43Z</dcterms:created>
  <dcterms:modified xsi:type="dcterms:W3CDTF">2016-05-05T21:28:25Z</dcterms:modified>
</cp:coreProperties>
</file>