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100"/>
  </bookViews>
  <sheets>
    <sheet name="About" sheetId="4" r:id="rId1"/>
    <sheet name="Raw Data" sheetId="1" r:id="rId2"/>
    <sheet name="Scaling Factors" sheetId="6" r:id="rId3"/>
    <sheet name="Mexico BAU CO2 Emis" sheetId="8" r:id="rId4"/>
  </sheets>
  <calcPr calcId="145621"/>
</workbook>
</file>

<file path=xl/calcChain.xml><?xml version="1.0" encoding="utf-8"?>
<calcChain xmlns="http://schemas.openxmlformats.org/spreadsheetml/2006/main">
  <c r="I3" i="1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A50" i="1"/>
  <c r="B14" i="6" l="1"/>
  <c r="E14" i="1"/>
  <c r="D14" i="6" s="1"/>
  <c r="E7" i="1"/>
  <c r="D7" i="6" s="1"/>
  <c r="B7" i="6"/>
  <c r="E39" i="1"/>
  <c r="D39" i="6" s="1"/>
  <c r="B39" i="6"/>
  <c r="B18" i="6"/>
  <c r="E18" i="1"/>
  <c r="D18" i="6" s="1"/>
  <c r="B34" i="6"/>
  <c r="E34" i="1"/>
  <c r="D34" i="6" s="1"/>
  <c r="E11" i="1"/>
  <c r="D11" i="6" s="1"/>
  <c r="B11" i="6"/>
  <c r="E27" i="1"/>
  <c r="D27" i="6" s="1"/>
  <c r="B27" i="6"/>
  <c r="E4" i="1"/>
  <c r="D4" i="6" s="1"/>
  <c r="B4" i="6"/>
  <c r="B20" i="6"/>
  <c r="E20" i="1"/>
  <c r="D20" i="6" s="1"/>
  <c r="B36" i="6"/>
  <c r="E36" i="1"/>
  <c r="D36" i="6" s="1"/>
  <c r="B13" i="6"/>
  <c r="E13" i="1"/>
  <c r="D13" i="6" s="1"/>
  <c r="B29" i="6"/>
  <c r="E29" i="1"/>
  <c r="D29" i="6" s="1"/>
  <c r="E22" i="1"/>
  <c r="D22" i="6" s="1"/>
  <c r="B22" i="6"/>
  <c r="E15" i="1"/>
  <c r="D15" i="6" s="1"/>
  <c r="B15" i="6"/>
  <c r="B8" i="6"/>
  <c r="E8" i="1"/>
  <c r="D8" i="6" s="1"/>
  <c r="B24" i="6"/>
  <c r="E24" i="1"/>
  <c r="D24" i="6" s="1"/>
  <c r="B17" i="6"/>
  <c r="E17" i="1"/>
  <c r="D17" i="6" s="1"/>
  <c r="B33" i="6"/>
  <c r="E33" i="1"/>
  <c r="D33" i="6" s="1"/>
  <c r="B6" i="6"/>
  <c r="E6" i="1"/>
  <c r="D6" i="6" s="1"/>
  <c r="B38" i="6"/>
  <c r="E38" i="1"/>
  <c r="D38" i="6" s="1"/>
  <c r="E31" i="1"/>
  <c r="D31" i="6" s="1"/>
  <c r="B31" i="6"/>
  <c r="B10" i="6"/>
  <c r="E10" i="1"/>
  <c r="D10" i="6" s="1"/>
  <c r="B26" i="6"/>
  <c r="E26" i="1"/>
  <c r="D26" i="6" s="1"/>
  <c r="E3" i="1"/>
  <c r="D3" i="6" s="1"/>
  <c r="B3" i="6"/>
  <c r="E19" i="1"/>
  <c r="D19" i="6" s="1"/>
  <c r="B19" i="6"/>
  <c r="E35" i="1"/>
  <c r="D35" i="6" s="1"/>
  <c r="B35" i="6"/>
  <c r="B12" i="6"/>
  <c r="E12" i="1"/>
  <c r="D12" i="6" s="1"/>
  <c r="E28" i="1"/>
  <c r="D28" i="6" s="1"/>
  <c r="B28" i="6"/>
  <c r="B5" i="6"/>
  <c r="E5" i="1"/>
  <c r="D5" i="6" s="1"/>
  <c r="B21" i="6"/>
  <c r="E21" i="1"/>
  <c r="D21" i="6" s="1"/>
  <c r="B37" i="6"/>
  <c r="E37" i="1"/>
  <c r="D37" i="6" s="1"/>
  <c r="E30" i="1"/>
  <c r="D30" i="6" s="1"/>
  <c r="B30" i="6"/>
  <c r="E23" i="1"/>
  <c r="D23" i="6" s="1"/>
  <c r="B23" i="6"/>
  <c r="B16" i="6"/>
  <c r="E16" i="1"/>
  <c r="D16" i="6" s="1"/>
  <c r="E32" i="1"/>
  <c r="D32" i="6" s="1"/>
  <c r="B32" i="6"/>
  <c r="B9" i="6"/>
  <c r="E9" i="1"/>
  <c r="D9" i="6" s="1"/>
  <c r="B25" i="6"/>
  <c r="E25" i="1"/>
  <c r="D25" i="6" s="1"/>
</calcChain>
</file>

<file path=xl/sharedStrings.xml><?xml version="1.0" encoding="utf-8"?>
<sst xmlns="http://schemas.openxmlformats.org/spreadsheetml/2006/main" count="80" uniqueCount="72">
  <si>
    <t>Year</t>
  </si>
  <si>
    <t>Population</t>
  </si>
  <si>
    <t>Consejo Nacional de Población</t>
  </si>
  <si>
    <t>Proyecciones de la población 2010-2050</t>
  </si>
  <si>
    <t>http://www.conapo.gob.mx/es/CONAPO/Proyecciones</t>
  </si>
  <si>
    <t>Sources:</t>
  </si>
  <si>
    <t>Mexico</t>
  </si>
  <si>
    <t>United States</t>
  </si>
  <si>
    <t>Per Capita GDP</t>
  </si>
  <si>
    <t>Mexico Population</t>
  </si>
  <si>
    <t>U.S. GDP</t>
  </si>
  <si>
    <t>U.S. Population (2012-2014)</t>
  </si>
  <si>
    <t>U.S. Census Bureau</t>
  </si>
  <si>
    <t>2015 National Total Populaton Estimates</t>
  </si>
  <si>
    <t>http://www.census.gov/popest/</t>
  </si>
  <si>
    <t>Data from July 1 of each year.</t>
  </si>
  <si>
    <t>U.S. Population (2015-2050)</t>
  </si>
  <si>
    <t>2014 National Population Projections</t>
  </si>
  <si>
    <t>http://www.census.gov/population/projections/data/national/2014/summarytables.html</t>
  </si>
  <si>
    <t>GDP (billion 2009 $)</t>
  </si>
  <si>
    <t>The Guardian</t>
  </si>
  <si>
    <t>GDP projections from PwC: how China, India, and Brazil will overtake the West by 2050</t>
  </si>
  <si>
    <t>http://www.theguardian.com/news/datablog/2011/jan/07/gdp-projections-china-us-uk-brazil</t>
  </si>
  <si>
    <t>Click on "DATA: download the full spreadsheet" link</t>
  </si>
  <si>
    <t>Mexico-U.S. Ratios</t>
  </si>
  <si>
    <t>GDP</t>
  </si>
  <si>
    <t>2013 Dollars to 2009 Dollars</t>
  </si>
  <si>
    <t>U.S. Dollar CPI</t>
  </si>
  <si>
    <t>Per Capita GDP (2009 $ / person)</t>
  </si>
  <si>
    <t>U.S. Bureau of Labor Statistics</t>
  </si>
  <si>
    <t>CPI Detailed Report: Data for June 2015</t>
  </si>
  <si>
    <t>http://www.bls.gov/cpi/cpid1506.pdf</t>
  </si>
  <si>
    <t>Pages 73, Table 24 (continued)</t>
  </si>
  <si>
    <t>Mexico-U.S. Scaling Factors</t>
  </si>
  <si>
    <t>For source information and calculations,</t>
  </si>
  <si>
    <t>see "Mexico US Scaling Factors.xlsx"</t>
  </si>
  <si>
    <t>in the InputData folder.</t>
  </si>
  <si>
    <t>GDP (million 2010 USD)</t>
  </si>
  <si>
    <t>OECD</t>
  </si>
  <si>
    <t>GDP Long-Term Forecast</t>
  </si>
  <si>
    <t>https://data.oecd.org/gdp/gdp-long-term-forecast.htm</t>
  </si>
  <si>
    <t>Notes</t>
  </si>
  <si>
    <t>The OECD long-term GDP forecast already includes a Purchasing Power Parity</t>
  </si>
  <si>
    <t>(PPP) adjustment.</t>
  </si>
  <si>
    <t>Secretaria de Medio Ambiente y Recursos Naturales</t>
  </si>
  <si>
    <t>Internal work document</t>
  </si>
  <si>
    <t>not available online</t>
  </si>
  <si>
    <t>BAU Total CO2 Emissions (M metric tons)</t>
  </si>
  <si>
    <t>U.S. BAU CO2 Emissions</t>
  </si>
  <si>
    <t>Energy Information Administration</t>
  </si>
  <si>
    <t>Annual Energy Outlook 2015</t>
  </si>
  <si>
    <t>Table 18</t>
  </si>
  <si>
    <t>http://www.eia.gov/forecasts/aeo/tables_ref.cfm</t>
  </si>
  <si>
    <t>BAU CO2 Emissions</t>
  </si>
  <si>
    <t>BAU CO2 emissions for both the U.S. and Mexico include only energy-related</t>
  </si>
  <si>
    <t>CO2 emissions, not process CO2 emissions (which would primarily come from</t>
  </si>
  <si>
    <t>cement production).</t>
  </si>
  <si>
    <t>Petroleo y gas</t>
  </si>
  <si>
    <t>Transporte</t>
  </si>
  <si>
    <t>Residencial y Comercial</t>
  </si>
  <si>
    <t>Generación de Energía eléctrica</t>
  </si>
  <si>
    <t>Industrial</t>
  </si>
  <si>
    <t>Residuos</t>
  </si>
  <si>
    <t>Agricultura</t>
  </si>
  <si>
    <t>Uso de suelo, cambio de uso de suelo y silvicultura</t>
  </si>
  <si>
    <t>Emisiones</t>
  </si>
  <si>
    <t>Permanencias</t>
  </si>
  <si>
    <t>MÉXICO</t>
  </si>
  <si>
    <t>Sector</t>
  </si>
  <si>
    <t>CO2 Emissions (M metric tons), Baseline Scenario</t>
  </si>
  <si>
    <t>Mexico BAU CO2 Emissions</t>
  </si>
  <si>
    <t>Mexico GDP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</si>
</sst>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Protection="0">
      <alignment wrapText="1"/>
    </xf>
  </cellStyleXfs>
  <cellXfs count="33">
    <xf numFmtId="0" fontId="0" fillId="0" borderId="0" xfId="0"/>
    <xf numFmtId="3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 applyAlignment="1">
      <alignment vertical="center"/>
    </xf>
    <xf numFmtId="0" fontId="2" fillId="0" borderId="0" xfId="1"/>
    <xf numFmtId="0" fontId="1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Fill="1"/>
    <xf numFmtId="0" fontId="0" fillId="0" borderId="0" xfId="0" applyFont="1"/>
    <xf numFmtId="1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5" fillId="0" borderId="0" xfId="0" applyFont="1"/>
    <xf numFmtId="0" fontId="5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8" fillId="0" borderId="0" xfId="0" applyFont="1"/>
    <xf numFmtId="3" fontId="9" fillId="0" borderId="0" xfId="0" applyNumberFormat="1" applyFont="1"/>
    <xf numFmtId="3" fontId="9" fillId="0" borderId="0" xfId="0" applyNumberFormat="1" applyFont="1" applyBorder="1"/>
    <xf numFmtId="3" fontId="10" fillId="5" borderId="0" xfId="0" applyNumberFormat="1" applyFont="1" applyFill="1"/>
    <xf numFmtId="3" fontId="1" fillId="6" borderId="0" xfId="0" applyNumberFormat="1" applyFont="1" applyFill="1"/>
    <xf numFmtId="3" fontId="6" fillId="7" borderId="0" xfId="0" applyNumberFormat="1" applyFont="1" applyFill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ls.gov/cpi/cpid1506.pdf" TargetMode="External"/><Relationship Id="rId1" Type="http://schemas.openxmlformats.org/officeDocument/2006/relationships/hyperlink" Target="http://www.conapo.gob.mx/es/CONAPO/Proyeccion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/>
  </sheetViews>
  <sheetFormatPr defaultRowHeight="14.5" x14ac:dyDescent="0.35"/>
  <cols>
    <col min="1" max="1" width="10.1796875" customWidth="1"/>
    <col min="2" max="2" width="44.453125" customWidth="1"/>
  </cols>
  <sheetData>
    <row r="1" spans="1:2" x14ac:dyDescent="0.35">
      <c r="A1" s="7" t="s">
        <v>33</v>
      </c>
    </row>
    <row r="3" spans="1:2" x14ac:dyDescent="0.35">
      <c r="A3" s="7" t="s">
        <v>5</v>
      </c>
      <c r="B3" s="4" t="s">
        <v>71</v>
      </c>
    </row>
    <row r="4" spans="1:2" x14ac:dyDescent="0.35">
      <c r="B4" t="s">
        <v>38</v>
      </c>
    </row>
    <row r="5" spans="1:2" x14ac:dyDescent="0.35">
      <c r="B5" s="3">
        <v>2016</v>
      </c>
    </row>
    <row r="6" spans="1:2" x14ac:dyDescent="0.35">
      <c r="B6" t="s">
        <v>39</v>
      </c>
    </row>
    <row r="7" spans="1:2" x14ac:dyDescent="0.35">
      <c r="B7" s="5" t="s">
        <v>40</v>
      </c>
    </row>
    <row r="9" spans="1:2" x14ac:dyDescent="0.35">
      <c r="B9" s="4" t="s">
        <v>9</v>
      </c>
    </row>
    <row r="10" spans="1:2" x14ac:dyDescent="0.35">
      <c r="B10" t="s">
        <v>2</v>
      </c>
    </row>
    <row r="11" spans="1:2" x14ac:dyDescent="0.35">
      <c r="B11" s="3">
        <v>2014</v>
      </c>
    </row>
    <row r="12" spans="1:2" x14ac:dyDescent="0.35">
      <c r="B12" t="s">
        <v>3</v>
      </c>
    </row>
    <row r="13" spans="1:2" x14ac:dyDescent="0.35">
      <c r="B13" s="6" t="s">
        <v>4</v>
      </c>
    </row>
    <row r="15" spans="1:2" ht="15" x14ac:dyDescent="0.25">
      <c r="B15" s="4" t="s">
        <v>10</v>
      </c>
    </row>
    <row r="16" spans="1:2" ht="15" x14ac:dyDescent="0.25">
      <c r="B16" t="s">
        <v>20</v>
      </c>
    </row>
    <row r="17" spans="2:2" ht="15" x14ac:dyDescent="0.25">
      <c r="B17" s="3">
        <v>2011</v>
      </c>
    </row>
    <row r="18" spans="2:2" ht="15" x14ac:dyDescent="0.25">
      <c r="B18" t="s">
        <v>21</v>
      </c>
    </row>
    <row r="19" spans="2:2" ht="15" x14ac:dyDescent="0.25">
      <c r="B19" s="11" t="s">
        <v>22</v>
      </c>
    </row>
    <row r="20" spans="2:2" ht="15" x14ac:dyDescent="0.25">
      <c r="B20" s="12" t="s">
        <v>23</v>
      </c>
    </row>
    <row r="22" spans="2:2" x14ac:dyDescent="0.35">
      <c r="B22" s="4" t="s">
        <v>11</v>
      </c>
    </row>
    <row r="23" spans="2:2" x14ac:dyDescent="0.35">
      <c r="B23" t="s">
        <v>12</v>
      </c>
    </row>
    <row r="24" spans="2:2" x14ac:dyDescent="0.35">
      <c r="B24" s="3">
        <v>2015</v>
      </c>
    </row>
    <row r="25" spans="2:2" x14ac:dyDescent="0.35">
      <c r="B25" t="s">
        <v>13</v>
      </c>
    </row>
    <row r="26" spans="2:2" x14ac:dyDescent="0.35">
      <c r="B26" s="11" t="s">
        <v>14</v>
      </c>
    </row>
    <row r="27" spans="2:2" x14ac:dyDescent="0.35">
      <c r="B27" t="s">
        <v>15</v>
      </c>
    </row>
    <row r="29" spans="2:2" x14ac:dyDescent="0.35">
      <c r="B29" s="4" t="s">
        <v>16</v>
      </c>
    </row>
    <row r="30" spans="2:2" x14ac:dyDescent="0.35">
      <c r="B30" t="s">
        <v>12</v>
      </c>
    </row>
    <row r="31" spans="2:2" x14ac:dyDescent="0.35">
      <c r="B31" s="3">
        <v>2014</v>
      </c>
    </row>
    <row r="32" spans="2:2" x14ac:dyDescent="0.35">
      <c r="B32" t="s">
        <v>17</v>
      </c>
    </row>
    <row r="33" spans="2:2" x14ac:dyDescent="0.35">
      <c r="B33" s="11" t="s">
        <v>18</v>
      </c>
    </row>
    <row r="35" spans="2:2" x14ac:dyDescent="0.35">
      <c r="B35" s="4" t="s">
        <v>27</v>
      </c>
    </row>
    <row r="36" spans="2:2" x14ac:dyDescent="0.35">
      <c r="B36" s="19" t="s">
        <v>29</v>
      </c>
    </row>
    <row r="37" spans="2:2" x14ac:dyDescent="0.35">
      <c r="B37" s="20">
        <v>2015</v>
      </c>
    </row>
    <row r="38" spans="2:2" x14ac:dyDescent="0.35">
      <c r="B38" s="19" t="s">
        <v>30</v>
      </c>
    </row>
    <row r="39" spans="2:2" x14ac:dyDescent="0.35">
      <c r="B39" s="21" t="s">
        <v>31</v>
      </c>
    </row>
    <row r="40" spans="2:2" x14ac:dyDescent="0.35">
      <c r="B40" s="19" t="s">
        <v>32</v>
      </c>
    </row>
    <row r="41" spans="2:2" s="19" customFormat="1" x14ac:dyDescent="0.35"/>
    <row r="42" spans="2:2" s="19" customFormat="1" x14ac:dyDescent="0.35">
      <c r="B42" s="4" t="s">
        <v>70</v>
      </c>
    </row>
    <row r="43" spans="2:2" s="19" customFormat="1" x14ac:dyDescent="0.35">
      <c r="B43" s="19" t="s">
        <v>44</v>
      </c>
    </row>
    <row r="44" spans="2:2" s="19" customFormat="1" x14ac:dyDescent="0.35">
      <c r="B44" s="20">
        <v>2015</v>
      </c>
    </row>
    <row r="45" spans="2:2" s="19" customFormat="1" x14ac:dyDescent="0.35">
      <c r="B45" s="19" t="s">
        <v>45</v>
      </c>
    </row>
    <row r="46" spans="2:2" s="19" customFormat="1" x14ac:dyDescent="0.35">
      <c r="B46" s="19" t="s">
        <v>46</v>
      </c>
    </row>
    <row r="47" spans="2:2" s="19" customFormat="1" x14ac:dyDescent="0.35"/>
    <row r="48" spans="2:2" s="19" customFormat="1" x14ac:dyDescent="0.35">
      <c r="B48" s="4" t="s">
        <v>48</v>
      </c>
    </row>
    <row r="49" spans="1:2" s="19" customFormat="1" x14ac:dyDescent="0.35">
      <c r="B49" s="19" t="s">
        <v>49</v>
      </c>
    </row>
    <row r="50" spans="1:2" s="19" customFormat="1" x14ac:dyDescent="0.35">
      <c r="B50" s="20">
        <v>2015</v>
      </c>
    </row>
    <row r="51" spans="1:2" s="19" customFormat="1" x14ac:dyDescent="0.35">
      <c r="B51" s="19" t="s">
        <v>50</v>
      </c>
    </row>
    <row r="52" spans="1:2" s="19" customFormat="1" x14ac:dyDescent="0.35">
      <c r="B52" s="11" t="s">
        <v>52</v>
      </c>
    </row>
    <row r="53" spans="1:2" s="19" customFormat="1" x14ac:dyDescent="0.35">
      <c r="B53" s="19" t="s">
        <v>51</v>
      </c>
    </row>
    <row r="55" spans="1:2" x14ac:dyDescent="0.35">
      <c r="A55" s="7" t="s">
        <v>41</v>
      </c>
    </row>
    <row r="56" spans="1:2" x14ac:dyDescent="0.35">
      <c r="A56" t="s">
        <v>42</v>
      </c>
    </row>
    <row r="57" spans="1:2" x14ac:dyDescent="0.35">
      <c r="A57" t="s">
        <v>43</v>
      </c>
    </row>
    <row r="59" spans="1:2" x14ac:dyDescent="0.35">
      <c r="A59" t="s">
        <v>54</v>
      </c>
    </row>
    <row r="60" spans="1:2" x14ac:dyDescent="0.35">
      <c r="A60" t="s">
        <v>55</v>
      </c>
    </row>
    <row r="61" spans="1:2" x14ac:dyDescent="0.35">
      <c r="A61" t="s">
        <v>56</v>
      </c>
    </row>
  </sheetData>
  <hyperlinks>
    <hyperlink ref="B13" r:id="rId1"/>
    <hyperlink ref="B39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2" sqref="A2"/>
    </sheetView>
  </sheetViews>
  <sheetFormatPr defaultRowHeight="14.5" x14ac:dyDescent="0.35"/>
  <cols>
    <col min="1" max="1" width="13.7265625" customWidth="1"/>
    <col min="2" max="2" width="27.81640625" customWidth="1"/>
    <col min="3" max="3" width="29.81640625" customWidth="1"/>
    <col min="4" max="4" width="21.1796875" customWidth="1"/>
    <col min="5" max="5" width="31.7265625" customWidth="1"/>
    <col min="6" max="6" width="23.6328125" style="19" customWidth="1"/>
    <col min="7" max="7" width="23.1796875" customWidth="1"/>
    <col min="8" max="8" width="21" customWidth="1"/>
    <col min="9" max="9" width="33.7265625" customWidth="1"/>
    <col min="10" max="10" width="23.7265625" customWidth="1"/>
  </cols>
  <sheetData>
    <row r="1" spans="1:10" x14ac:dyDescent="0.35">
      <c r="B1" s="9" t="s">
        <v>6</v>
      </c>
      <c r="C1" s="9"/>
      <c r="D1" s="9"/>
      <c r="E1" s="9"/>
      <c r="F1" s="9"/>
      <c r="G1" s="10" t="s">
        <v>7</v>
      </c>
      <c r="H1" s="10"/>
      <c r="I1" s="10"/>
      <c r="J1" s="10"/>
    </row>
    <row r="2" spans="1:10" s="26" customFormat="1" ht="29" x14ac:dyDescent="0.35">
      <c r="A2" s="25" t="s">
        <v>0</v>
      </c>
      <c r="B2" s="25" t="s">
        <v>37</v>
      </c>
      <c r="C2" s="25" t="s">
        <v>19</v>
      </c>
      <c r="D2" s="25" t="s">
        <v>1</v>
      </c>
      <c r="E2" s="25" t="s">
        <v>28</v>
      </c>
      <c r="F2" s="25" t="s">
        <v>47</v>
      </c>
      <c r="G2" s="25" t="s">
        <v>19</v>
      </c>
      <c r="H2" s="25" t="s">
        <v>1</v>
      </c>
      <c r="I2" s="25" t="s">
        <v>28</v>
      </c>
      <c r="J2" s="25" t="s">
        <v>47</v>
      </c>
    </row>
    <row r="3" spans="1:10" x14ac:dyDescent="0.35">
      <c r="A3">
        <v>2014</v>
      </c>
      <c r="B3" s="18">
        <v>1644066.48529541</v>
      </c>
      <c r="C3" s="16">
        <f t="shared" ref="C3:C39" si="0">B3*($B$42/$B$43)/10^3</f>
        <v>1617.5344478290961</v>
      </c>
      <c r="D3" s="1">
        <v>119713203.47999948</v>
      </c>
      <c r="E3" s="18">
        <f t="shared" ref="E3:E39" si="1">C3*10^9/D3</f>
        <v>13511.746413998</v>
      </c>
      <c r="F3" s="18">
        <v>507.30865142618495</v>
      </c>
      <c r="G3">
        <v>16398.919999999998</v>
      </c>
      <c r="H3" s="8">
        <v>318907401</v>
      </c>
      <c r="I3" s="18">
        <f t="shared" ref="I3:I39" si="2">G3*10^9/H3</f>
        <v>51422.199511763596</v>
      </c>
      <c r="J3" s="24">
        <v>5488.4423829999996</v>
      </c>
    </row>
    <row r="4" spans="1:10" x14ac:dyDescent="0.35">
      <c r="A4">
        <v>2015</v>
      </c>
      <c r="B4" s="18">
        <v>1711549.8532177799</v>
      </c>
      <c r="C4" s="16">
        <f t="shared" si="0"/>
        <v>1683.9287653620302</v>
      </c>
      <c r="D4" s="1">
        <v>121005815.41577512</v>
      </c>
      <c r="E4" s="18">
        <f t="shared" si="1"/>
        <v>13916.097830307272</v>
      </c>
      <c r="F4" s="18">
        <v>521.52969862297812</v>
      </c>
      <c r="G4">
        <v>16784.689999999999</v>
      </c>
      <c r="H4" s="8">
        <v>321369000</v>
      </c>
      <c r="I4" s="18">
        <f t="shared" si="2"/>
        <v>52228.715277453637</v>
      </c>
      <c r="J4" s="24">
        <v>5428.0932620000003</v>
      </c>
    </row>
    <row r="5" spans="1:10" x14ac:dyDescent="0.35">
      <c r="A5">
        <v>2016</v>
      </c>
      <c r="B5" s="18">
        <v>1762777.4820266999</v>
      </c>
      <c r="C5" s="16">
        <f t="shared" si="0"/>
        <v>1734.3296798141857</v>
      </c>
      <c r="D5" s="1">
        <v>122273473.32093555</v>
      </c>
      <c r="E5" s="18">
        <f t="shared" si="1"/>
        <v>14184.022361596197</v>
      </c>
      <c r="F5" s="18">
        <v>525.79147078447636</v>
      </c>
      <c r="G5">
        <v>17163.939999999999</v>
      </c>
      <c r="H5" s="8">
        <v>323996000</v>
      </c>
      <c r="I5" s="18">
        <f t="shared" si="2"/>
        <v>52975.777478734301</v>
      </c>
      <c r="J5" s="24">
        <v>5436.4038090000004</v>
      </c>
    </row>
    <row r="6" spans="1:10" x14ac:dyDescent="0.35">
      <c r="A6">
        <v>2017</v>
      </c>
      <c r="B6" s="18">
        <v>1811027.8764733099</v>
      </c>
      <c r="C6" s="16">
        <f t="shared" si="0"/>
        <v>1781.8014066797266</v>
      </c>
      <c r="D6" s="1">
        <v>123518269.71983927</v>
      </c>
      <c r="E6" s="18">
        <f t="shared" si="1"/>
        <v>14425.40776130656</v>
      </c>
      <c r="F6" s="18">
        <v>539.1548579940843</v>
      </c>
      <c r="G6">
        <v>17550.02</v>
      </c>
      <c r="H6" s="8">
        <v>326626000</v>
      </c>
      <c r="I6" s="18">
        <f t="shared" si="2"/>
        <v>53731.24001151164</v>
      </c>
      <c r="J6" s="24">
        <v>5404.533203</v>
      </c>
    </row>
    <row r="7" spans="1:10" x14ac:dyDescent="0.35">
      <c r="A7">
        <v>2018</v>
      </c>
      <c r="B7" s="18">
        <v>1859840.7085186201</v>
      </c>
      <c r="C7" s="16">
        <f t="shared" si="0"/>
        <v>1829.8264944943462</v>
      </c>
      <c r="D7" s="1">
        <v>124737788.61429209</v>
      </c>
      <c r="E7" s="18">
        <f t="shared" si="1"/>
        <v>14669.383791566512</v>
      </c>
      <c r="F7" s="18">
        <v>558.39197228360797</v>
      </c>
      <c r="G7">
        <v>17943.03</v>
      </c>
      <c r="H7" s="8">
        <v>329256000</v>
      </c>
      <c r="I7" s="18">
        <f t="shared" si="2"/>
        <v>54495.681172097095</v>
      </c>
      <c r="J7" s="24">
        <v>5425.2700199999999</v>
      </c>
    </row>
    <row r="8" spans="1:10" x14ac:dyDescent="0.35">
      <c r="A8">
        <v>2019</v>
      </c>
      <c r="B8" s="18">
        <v>1910190.6503413999</v>
      </c>
      <c r="C8" s="16">
        <f t="shared" si="0"/>
        <v>1879.3638861223396</v>
      </c>
      <c r="D8" s="1">
        <v>125929439.1600115</v>
      </c>
      <c r="E8" s="18">
        <f t="shared" si="1"/>
        <v>14923.943905875234</v>
      </c>
      <c r="F8" s="18">
        <v>574.96250386594022</v>
      </c>
      <c r="G8">
        <v>18343.060000000001</v>
      </c>
      <c r="H8" s="8">
        <v>331884000</v>
      </c>
      <c r="I8" s="18">
        <f t="shared" si="2"/>
        <v>55269.491750129564</v>
      </c>
      <c r="J8" s="24">
        <v>5476.6518550000001</v>
      </c>
    </row>
    <row r="9" spans="1:10" x14ac:dyDescent="0.35">
      <c r="A9">
        <v>2020</v>
      </c>
      <c r="B9" s="18">
        <v>1962329.55056231</v>
      </c>
      <c r="C9" s="16">
        <f t="shared" si="0"/>
        <v>1930.6613658371532</v>
      </c>
      <c r="D9" s="1">
        <v>127091642.26581174</v>
      </c>
      <c r="E9" s="18">
        <f t="shared" si="1"/>
        <v>15191.096215431551</v>
      </c>
      <c r="F9" s="18">
        <v>592.99418710608768</v>
      </c>
      <c r="G9">
        <v>18750.189999999999</v>
      </c>
      <c r="H9" s="8">
        <v>334503000</v>
      </c>
      <c r="I9" s="18">
        <f t="shared" si="2"/>
        <v>56053.876945797201</v>
      </c>
      <c r="J9" s="24">
        <v>5499.3002930000002</v>
      </c>
    </row>
    <row r="10" spans="1:10" x14ac:dyDescent="0.35">
      <c r="A10">
        <v>2021</v>
      </c>
      <c r="B10" s="18">
        <v>2016379.0772929599</v>
      </c>
      <c r="C10" s="16">
        <f t="shared" si="0"/>
        <v>1983.838638263564</v>
      </c>
      <c r="D10" s="1">
        <v>128230519.31929573</v>
      </c>
      <c r="E10" s="18">
        <f t="shared" si="1"/>
        <v>15470.877360511804</v>
      </c>
      <c r="F10" s="18">
        <v>608.85200871721918</v>
      </c>
      <c r="G10">
        <v>19184.57</v>
      </c>
      <c r="H10" s="8">
        <v>337109000</v>
      </c>
      <c r="I10" s="18">
        <f t="shared" si="2"/>
        <v>56909.100617307755</v>
      </c>
      <c r="J10" s="24">
        <v>5495.0595700000003</v>
      </c>
    </row>
    <row r="11" spans="1:10" x14ac:dyDescent="0.35">
      <c r="A11">
        <v>2022</v>
      </c>
      <c r="B11" s="18">
        <v>2072516.9818845401</v>
      </c>
      <c r="C11" s="16">
        <f t="shared" si="0"/>
        <v>2039.0705861914532</v>
      </c>
      <c r="D11" s="1">
        <v>129351846.12280837</v>
      </c>
      <c r="E11" s="18">
        <f t="shared" si="1"/>
        <v>15763.753261438049</v>
      </c>
      <c r="F11" s="18">
        <v>623.50605983014407</v>
      </c>
      <c r="G11">
        <v>19627.669999999998</v>
      </c>
      <c r="H11" s="8">
        <v>339698000</v>
      </c>
      <c r="I11" s="18">
        <f t="shared" si="2"/>
        <v>57779.763201431859</v>
      </c>
      <c r="J11" s="24">
        <v>5498.9946289999998</v>
      </c>
    </row>
    <row r="12" spans="1:10" x14ac:dyDescent="0.35">
      <c r="A12">
        <v>2023</v>
      </c>
      <c r="B12" s="18">
        <v>2130823.8380359202</v>
      </c>
      <c r="C12" s="16">
        <f t="shared" si="0"/>
        <v>2096.4364830168038</v>
      </c>
      <c r="D12" s="1">
        <v>130451690.95603113</v>
      </c>
      <c r="E12" s="18">
        <f t="shared" si="1"/>
        <v>16070.596461056299</v>
      </c>
      <c r="F12" s="18">
        <v>643.84463482990122</v>
      </c>
      <c r="G12">
        <v>20079.650000000001</v>
      </c>
      <c r="H12" s="8">
        <v>342267000</v>
      </c>
      <c r="I12" s="18">
        <f t="shared" si="2"/>
        <v>58666.625762927775</v>
      </c>
      <c r="J12" s="24">
        <v>5508.1875</v>
      </c>
    </row>
    <row r="13" spans="1:10" x14ac:dyDescent="0.35">
      <c r="A13">
        <v>2024</v>
      </c>
      <c r="B13" s="18">
        <v>2191311.9893394001</v>
      </c>
      <c r="C13" s="16">
        <f t="shared" si="0"/>
        <v>2155.9484731303282</v>
      </c>
      <c r="D13" s="1">
        <v>131529467.50338459</v>
      </c>
      <c r="E13" s="18">
        <f t="shared" si="1"/>
        <v>16391.372321756338</v>
      </c>
      <c r="F13" s="18">
        <v>673.37003217138249</v>
      </c>
      <c r="G13">
        <v>20540.650000000001</v>
      </c>
      <c r="H13" s="8">
        <v>344814000</v>
      </c>
      <c r="I13" s="18">
        <f t="shared" si="2"/>
        <v>59570.232067143443</v>
      </c>
      <c r="J13" s="24">
        <v>5517.3344729999999</v>
      </c>
    </row>
    <row r="14" spans="1:10" x14ac:dyDescent="0.35">
      <c r="A14">
        <v>2025</v>
      </c>
      <c r="B14" s="18">
        <v>2254401.5720603201</v>
      </c>
      <c r="C14" s="16">
        <f t="shared" si="0"/>
        <v>2218.0199126146717</v>
      </c>
      <c r="D14" s="1">
        <v>132584052.76871851</v>
      </c>
      <c r="E14" s="18">
        <f t="shared" si="1"/>
        <v>16729.160606395228</v>
      </c>
      <c r="F14" s="18">
        <v>689.18676757594449</v>
      </c>
      <c r="G14">
        <v>21010.83</v>
      </c>
      <c r="H14" s="8">
        <v>347335000</v>
      </c>
      <c r="I14" s="18">
        <f t="shared" si="2"/>
        <v>60491.542746915802</v>
      </c>
      <c r="J14" s="24">
        <v>5511.2202150000003</v>
      </c>
    </row>
    <row r="15" spans="1:10" x14ac:dyDescent="0.35">
      <c r="A15">
        <v>2026</v>
      </c>
      <c r="B15" s="18">
        <v>2320551.2431089701</v>
      </c>
      <c r="C15" s="16">
        <f t="shared" si="0"/>
        <v>2283.102056549093</v>
      </c>
      <c r="D15" s="1">
        <v>133614189.83441433</v>
      </c>
      <c r="E15" s="18">
        <f t="shared" si="1"/>
        <v>17087.272387599704</v>
      </c>
      <c r="F15" s="18">
        <v>704.92730204934219</v>
      </c>
      <c r="G15">
        <v>21536.93</v>
      </c>
      <c r="H15" s="8">
        <v>349826000</v>
      </c>
      <c r="I15" s="18">
        <f t="shared" si="2"/>
        <v>61564.692161245875</v>
      </c>
      <c r="J15" s="24">
        <v>5507.7807620000003</v>
      </c>
    </row>
    <row r="16" spans="1:10" x14ac:dyDescent="0.35">
      <c r="A16">
        <v>2027</v>
      </c>
      <c r="B16" s="18">
        <v>2390235.09977104</v>
      </c>
      <c r="C16" s="16">
        <f t="shared" si="0"/>
        <v>2351.6613512106046</v>
      </c>
      <c r="D16" s="1">
        <v>134619410.57512766</v>
      </c>
      <c r="E16" s="18">
        <f t="shared" si="1"/>
        <v>17468.961876773352</v>
      </c>
      <c r="F16" s="18">
        <v>722.66226842043704</v>
      </c>
      <c r="G16">
        <v>22075.29</v>
      </c>
      <c r="H16" s="8">
        <v>352281000</v>
      </c>
      <c r="I16" s="18">
        <f t="shared" si="2"/>
        <v>62663.867764653784</v>
      </c>
      <c r="J16" s="24">
        <v>5508.8691410000001</v>
      </c>
    </row>
    <row r="17" spans="1:10" x14ac:dyDescent="0.35">
      <c r="A17">
        <v>2028</v>
      </c>
      <c r="B17" s="18">
        <v>2463888.5124820601</v>
      </c>
      <c r="C17" s="16">
        <f t="shared" si="0"/>
        <v>2424.1261410021448</v>
      </c>
      <c r="D17" s="1">
        <v>135599641.27262661</v>
      </c>
      <c r="E17" s="18">
        <f t="shared" si="1"/>
        <v>17877.08373157401</v>
      </c>
      <c r="F17" s="18">
        <v>734.7762971014813</v>
      </c>
      <c r="G17">
        <v>22626.16</v>
      </c>
      <c r="H17" s="8">
        <v>354698000</v>
      </c>
      <c r="I17" s="18">
        <f t="shared" si="2"/>
        <v>63789.928333399119</v>
      </c>
      <c r="J17" s="24">
        <v>5509.7495120000003</v>
      </c>
    </row>
    <row r="18" spans="1:10" x14ac:dyDescent="0.35">
      <c r="A18">
        <v>2029</v>
      </c>
      <c r="B18" s="18">
        <v>2541888.7319102101</v>
      </c>
      <c r="C18" s="16">
        <f t="shared" si="0"/>
        <v>2500.86758849938</v>
      </c>
      <c r="D18" s="1">
        <v>136554493.65607554</v>
      </c>
      <c r="E18" s="18">
        <f t="shared" si="1"/>
        <v>18314.062917607342</v>
      </c>
      <c r="F18" s="18">
        <v>752.365371050568</v>
      </c>
      <c r="G18">
        <v>23189.84</v>
      </c>
      <c r="H18" s="8">
        <v>357073000</v>
      </c>
      <c r="I18" s="18">
        <f t="shared" si="2"/>
        <v>64944.255096296838</v>
      </c>
      <c r="J18" s="24">
        <v>5511.4096680000002</v>
      </c>
    </row>
    <row r="19" spans="1:10" x14ac:dyDescent="0.35">
      <c r="A19">
        <v>2030</v>
      </c>
      <c r="B19" s="18">
        <v>2624555.5230171401</v>
      </c>
      <c r="C19" s="16">
        <f t="shared" si="0"/>
        <v>2582.2002982790118</v>
      </c>
      <c r="D19" s="1">
        <v>137481335.77616751</v>
      </c>
      <c r="E19" s="18">
        <f t="shared" si="1"/>
        <v>18782.188023566163</v>
      </c>
      <c r="F19" s="18">
        <v>769.07081857020705</v>
      </c>
      <c r="G19">
        <v>23766.61</v>
      </c>
      <c r="H19" s="8">
        <v>359402000</v>
      </c>
      <c r="I19" s="18">
        <f t="shared" si="2"/>
        <v>66128.207411199721</v>
      </c>
      <c r="J19" s="24">
        <v>5513.7866210000002</v>
      </c>
    </row>
    <row r="20" spans="1:10" x14ac:dyDescent="0.35">
      <c r="A20">
        <v>2031</v>
      </c>
      <c r="B20" s="18">
        <v>2712143.0777596198</v>
      </c>
      <c r="C20" s="16">
        <f t="shared" si="0"/>
        <v>2668.3743601337064</v>
      </c>
      <c r="D20" s="1">
        <v>138392319.91999999</v>
      </c>
      <c r="E20" s="18">
        <f t="shared" si="1"/>
        <v>19281.231513975668</v>
      </c>
      <c r="F20" s="18"/>
      <c r="G20">
        <v>24369.83</v>
      </c>
      <c r="H20" s="8">
        <v>361685000</v>
      </c>
      <c r="I20" s="18">
        <f t="shared" si="2"/>
        <v>67378.602927962173</v>
      </c>
      <c r="J20" s="24">
        <v>5509.1625979999999</v>
      </c>
    </row>
    <row r="21" spans="1:10" x14ac:dyDescent="0.35">
      <c r="A21">
        <v>2032</v>
      </c>
      <c r="B21" s="18">
        <v>2804827.3413133798</v>
      </c>
      <c r="C21" s="16">
        <f t="shared" si="0"/>
        <v>2759.5628798260468</v>
      </c>
      <c r="D21" s="1">
        <v>139277012.73999998</v>
      </c>
      <c r="E21" s="18">
        <f t="shared" si="1"/>
        <v>19813.484117278946</v>
      </c>
      <c r="F21" s="18"/>
      <c r="G21">
        <v>24987.57</v>
      </c>
      <c r="H21" s="8">
        <v>363920000</v>
      </c>
      <c r="I21" s="18">
        <f t="shared" si="2"/>
        <v>68662.260936469553</v>
      </c>
      <c r="J21" s="24">
        <v>5505.1577150000003</v>
      </c>
    </row>
    <row r="22" spans="1:10" x14ac:dyDescent="0.35">
      <c r="A22">
        <v>2033</v>
      </c>
      <c r="B22" s="18">
        <v>2902695.54040456</v>
      </c>
      <c r="C22" s="16">
        <f t="shared" si="0"/>
        <v>2855.8516764123574</v>
      </c>
      <c r="D22" s="1">
        <v>140137935.41999999</v>
      </c>
      <c r="E22" s="18">
        <f t="shared" si="1"/>
        <v>20378.862210672902</v>
      </c>
      <c r="F22" s="18"/>
      <c r="G22">
        <v>25620.18</v>
      </c>
      <c r="H22" s="8">
        <v>366106000</v>
      </c>
      <c r="I22" s="18">
        <f t="shared" si="2"/>
        <v>69980.224306621574</v>
      </c>
      <c r="J22" s="24">
        <v>5505.4404299999997</v>
      </c>
    </row>
    <row r="23" spans="1:10" x14ac:dyDescent="0.35">
      <c r="A23">
        <v>2034</v>
      </c>
      <c r="B23" s="18">
        <v>3005753.8534893501</v>
      </c>
      <c r="C23" s="16">
        <f t="shared" si="0"/>
        <v>2957.2468286405542</v>
      </c>
      <c r="D23" s="1">
        <v>140975087.95999998</v>
      </c>
      <c r="E23" s="18">
        <f t="shared" si="1"/>
        <v>20977.088019123195</v>
      </c>
      <c r="F23" s="18"/>
      <c r="G23">
        <v>26267.99</v>
      </c>
      <c r="H23" s="8">
        <v>368246000</v>
      </c>
      <c r="I23" s="18">
        <f t="shared" si="2"/>
        <v>71332.72323392515</v>
      </c>
      <c r="J23" s="24">
        <v>5510.3398440000001</v>
      </c>
    </row>
    <row r="24" spans="1:10" x14ac:dyDescent="0.35">
      <c r="A24">
        <v>2035</v>
      </c>
      <c r="B24" s="18">
        <v>3113926.1437357902</v>
      </c>
      <c r="C24" s="16">
        <f t="shared" si="0"/>
        <v>3063.6734283791557</v>
      </c>
      <c r="D24" s="1">
        <v>141788470.35999998</v>
      </c>
      <c r="E24" s="18">
        <f t="shared" si="1"/>
        <v>21607.352280481686</v>
      </c>
      <c r="F24" s="18"/>
      <c r="G24">
        <v>26931.37</v>
      </c>
      <c r="H24" s="8">
        <v>370338000</v>
      </c>
      <c r="I24" s="18">
        <f t="shared" si="2"/>
        <v>72721.05482019129</v>
      </c>
      <c r="J24" s="24">
        <v>5520.5590819999998</v>
      </c>
    </row>
    <row r="25" spans="1:10" x14ac:dyDescent="0.35">
      <c r="A25">
        <v>2036</v>
      </c>
      <c r="B25" s="18">
        <v>3227054.8723395802</v>
      </c>
      <c r="C25" s="16">
        <f t="shared" si="0"/>
        <v>3174.9764791939524</v>
      </c>
      <c r="D25" s="1">
        <v>142578082.61999997</v>
      </c>
      <c r="E25" s="18">
        <f t="shared" si="1"/>
        <v>22268.334801891819</v>
      </c>
      <c r="F25" s="18"/>
      <c r="G25">
        <v>27606.81</v>
      </c>
      <c r="H25" s="8">
        <v>372390000</v>
      </c>
      <c r="I25" s="18">
        <f t="shared" si="2"/>
        <v>74134.13356964472</v>
      </c>
      <c r="J25" s="24">
        <v>5530.7768550000001</v>
      </c>
    </row>
    <row r="26" spans="1:10" x14ac:dyDescent="0.35">
      <c r="A26">
        <v>2037</v>
      </c>
      <c r="B26" s="18">
        <v>3344911.9150814</v>
      </c>
      <c r="C26" s="16">
        <f t="shared" si="0"/>
        <v>3290.9315383471139</v>
      </c>
      <c r="D26" s="1">
        <v>143343924.73999998</v>
      </c>
      <c r="E26" s="18">
        <f t="shared" si="1"/>
        <v>22958.291007562893</v>
      </c>
      <c r="F26" s="18"/>
      <c r="G26">
        <v>28298.51</v>
      </c>
      <c r="H26" s="8">
        <v>374401000</v>
      </c>
      <c r="I26" s="18">
        <f t="shared" si="2"/>
        <v>75583.42525794536</v>
      </c>
      <c r="J26" s="24">
        <v>5535.6831050000001</v>
      </c>
    </row>
    <row r="27" spans="1:10" x14ac:dyDescent="0.35">
      <c r="A27">
        <v>2038</v>
      </c>
      <c r="B27" s="18">
        <v>3467217.1053297599</v>
      </c>
      <c r="C27" s="16">
        <f t="shared" si="0"/>
        <v>3411.2629605520174</v>
      </c>
      <c r="D27" s="1">
        <v>144085996.72</v>
      </c>
      <c r="E27" s="18">
        <f t="shared" si="1"/>
        <v>23675.187306238164</v>
      </c>
      <c r="F27" s="18"/>
      <c r="G27">
        <v>29006.82</v>
      </c>
      <c r="H27" s="8">
        <v>376375000</v>
      </c>
      <c r="I27" s="18">
        <f t="shared" si="2"/>
        <v>77068.933909000334</v>
      </c>
      <c r="J27" s="24">
        <v>5545.107422</v>
      </c>
    </row>
    <row r="28" spans="1:10" x14ac:dyDescent="0.35">
      <c r="A28">
        <v>2039</v>
      </c>
      <c r="B28" s="18">
        <v>3593666.24137343</v>
      </c>
      <c r="C28" s="16">
        <f t="shared" si="0"/>
        <v>3535.6714533217682</v>
      </c>
      <c r="D28" s="1">
        <v>144804298.56</v>
      </c>
      <c r="E28" s="18">
        <f t="shared" si="1"/>
        <v>24416.895689438075</v>
      </c>
      <c r="F28" s="18"/>
      <c r="G28">
        <v>29732.16</v>
      </c>
      <c r="H28" s="8">
        <v>378313000</v>
      </c>
      <c r="I28" s="18">
        <f t="shared" si="2"/>
        <v>78591.430905097106</v>
      </c>
      <c r="J28" s="24">
        <v>5546.4086909999996</v>
      </c>
    </row>
    <row r="29" spans="1:10" x14ac:dyDescent="0.35">
      <c r="A29">
        <v>2040</v>
      </c>
      <c r="B29" s="18">
        <v>3723936.5471359398</v>
      </c>
      <c r="C29" s="16">
        <f t="shared" si="0"/>
        <v>3663.8394495583843</v>
      </c>
      <c r="D29" s="1">
        <v>145498830.25999999</v>
      </c>
      <c r="E29" s="18">
        <f t="shared" si="1"/>
        <v>25181.229587971702</v>
      </c>
      <c r="F29" s="18"/>
      <c r="G29">
        <v>30474.9</v>
      </c>
      <c r="H29" s="8">
        <v>380219000</v>
      </c>
      <c r="I29" s="18">
        <f t="shared" si="2"/>
        <v>80150.91302644003</v>
      </c>
      <c r="J29" s="24">
        <v>5549.1479490000002</v>
      </c>
    </row>
    <row r="30" spans="1:10" x14ac:dyDescent="0.35">
      <c r="A30">
        <v>2041</v>
      </c>
      <c r="B30" s="18">
        <v>3857712.2372269402</v>
      </c>
      <c r="C30" s="16">
        <f t="shared" si="0"/>
        <v>3795.4562600339182</v>
      </c>
      <c r="D30" s="1">
        <v>146169591.81999999</v>
      </c>
      <c r="E30" s="18">
        <f t="shared" si="1"/>
        <v>25966.113832402425</v>
      </c>
      <c r="F30" s="18"/>
      <c r="G30">
        <v>31178.38</v>
      </c>
      <c r="H30" s="8">
        <v>382096000</v>
      </c>
      <c r="I30" s="18">
        <f t="shared" si="2"/>
        <v>81598.289435115788</v>
      </c>
    </row>
    <row r="31" spans="1:10" x14ac:dyDescent="0.35">
      <c r="A31">
        <v>2042</v>
      </c>
      <c r="B31" s="18">
        <v>3994697.4100716901</v>
      </c>
      <c r="C31" s="16">
        <f t="shared" si="0"/>
        <v>3930.2307584498944</v>
      </c>
      <c r="D31" s="1">
        <v>146816583.23999998</v>
      </c>
      <c r="E31" s="18">
        <f t="shared" si="1"/>
        <v>26769.665059056548</v>
      </c>
      <c r="F31" s="18"/>
      <c r="G31">
        <v>31897.41</v>
      </c>
      <c r="H31" s="8">
        <v>383949000</v>
      </c>
      <c r="I31" s="18">
        <f t="shared" si="2"/>
        <v>83077.205566364282</v>
      </c>
    </row>
    <row r="32" spans="1:10" x14ac:dyDescent="0.35">
      <c r="A32">
        <v>2043</v>
      </c>
      <c r="B32" s="18">
        <v>4134597.5679367399</v>
      </c>
      <c r="C32" s="16">
        <f t="shared" si="0"/>
        <v>4067.87319969386</v>
      </c>
      <c r="D32" s="1">
        <v>147439804.51999998</v>
      </c>
      <c r="E32" s="18">
        <f t="shared" si="1"/>
        <v>27590.060994295873</v>
      </c>
      <c r="F32" s="18"/>
      <c r="G32">
        <v>32632.34</v>
      </c>
      <c r="H32" s="8">
        <v>385779000</v>
      </c>
      <c r="I32" s="18">
        <f t="shared" si="2"/>
        <v>84588.170947615086</v>
      </c>
    </row>
    <row r="33" spans="1:9" x14ac:dyDescent="0.35">
      <c r="A33">
        <v>2044</v>
      </c>
      <c r="B33" s="18">
        <v>4277132.2051454699</v>
      </c>
      <c r="C33" s="16">
        <f t="shared" si="0"/>
        <v>4208.107604905591</v>
      </c>
      <c r="D33" s="1">
        <v>148039255.66</v>
      </c>
      <c r="E33" s="18">
        <f t="shared" si="1"/>
        <v>28425.619854306089</v>
      </c>
      <c r="F33" s="18"/>
      <c r="G33">
        <v>33383.49</v>
      </c>
      <c r="H33" s="8">
        <v>387593000</v>
      </c>
      <c r="I33" s="18">
        <f t="shared" si="2"/>
        <v>86130.270670522936</v>
      </c>
    </row>
    <row r="34" spans="1:9" x14ac:dyDescent="0.35">
      <c r="A34">
        <v>2045</v>
      </c>
      <c r="B34" s="18">
        <v>4422032.55845863</v>
      </c>
      <c r="C34" s="16">
        <f t="shared" si="0"/>
        <v>4350.6695481621191</v>
      </c>
      <c r="D34" s="1">
        <v>148614936.66</v>
      </c>
      <c r="E34" s="18">
        <f t="shared" si="1"/>
        <v>29274.779816483348</v>
      </c>
      <c r="F34" s="18"/>
      <c r="G34">
        <v>34151.21</v>
      </c>
      <c r="H34" s="8">
        <v>389394000</v>
      </c>
      <c r="I34" s="18">
        <f t="shared" si="2"/>
        <v>87703.482847706953</v>
      </c>
    </row>
    <row r="35" spans="1:9" x14ac:dyDescent="0.35">
      <c r="A35">
        <v>2046</v>
      </c>
      <c r="B35" s="18">
        <v>4568869.15610178</v>
      </c>
      <c r="C35" s="16">
        <f t="shared" si="0"/>
        <v>4495.1364885286685</v>
      </c>
      <c r="D35" s="1">
        <v>149166847.51999998</v>
      </c>
      <c r="E35" s="18">
        <f t="shared" si="1"/>
        <v>30134.956682824373</v>
      </c>
      <c r="F35" s="18"/>
      <c r="G35">
        <v>34901.06</v>
      </c>
      <c r="H35" s="8">
        <v>391187000</v>
      </c>
      <c r="I35" s="18">
        <f t="shared" si="2"/>
        <v>89218.353370638579</v>
      </c>
    </row>
    <row r="36" spans="1:9" x14ac:dyDescent="0.35">
      <c r="A36">
        <v>2047</v>
      </c>
      <c r="B36" s="18">
        <v>4716912.7953549698</v>
      </c>
      <c r="C36" s="16">
        <f t="shared" si="0"/>
        <v>4640.7909911998249</v>
      </c>
      <c r="D36" s="1">
        <v>149694988.23999998</v>
      </c>
      <c r="E36" s="18">
        <f t="shared" si="1"/>
        <v>31001.645718154778</v>
      </c>
      <c r="F36" s="18"/>
      <c r="G36">
        <v>35666.629999999997</v>
      </c>
      <c r="H36" s="8">
        <v>392973000</v>
      </c>
      <c r="I36" s="18">
        <f t="shared" si="2"/>
        <v>90761.019204881755</v>
      </c>
    </row>
    <row r="37" spans="1:9" x14ac:dyDescent="0.35">
      <c r="A37">
        <v>2048</v>
      </c>
      <c r="B37" s="18">
        <v>4866058.3406773498</v>
      </c>
      <c r="C37" s="16">
        <f t="shared" si="0"/>
        <v>4787.5296173180132</v>
      </c>
      <c r="D37" s="1">
        <v>150199358.81999999</v>
      </c>
      <c r="E37" s="18">
        <f t="shared" si="1"/>
        <v>31874.501029364732</v>
      </c>
      <c r="F37" s="18"/>
      <c r="G37">
        <v>36448.25</v>
      </c>
      <c r="H37" s="8">
        <v>394756000</v>
      </c>
      <c r="I37" s="18">
        <f t="shared" si="2"/>
        <v>92331.085531315548</v>
      </c>
    </row>
    <row r="38" spans="1:9" x14ac:dyDescent="0.35">
      <c r="A38">
        <v>2049</v>
      </c>
      <c r="B38" s="18">
        <v>5016213.9869993003</v>
      </c>
      <c r="C38" s="16">
        <f t="shared" si="0"/>
        <v>4935.2620433689917</v>
      </c>
      <c r="D38" s="1">
        <v>150679959.25999999</v>
      </c>
      <c r="E38" s="18">
        <f t="shared" si="1"/>
        <v>32753.274341235658</v>
      </c>
      <c r="F38" s="18"/>
      <c r="G38">
        <v>37246.22</v>
      </c>
      <c r="H38" s="8">
        <v>396540000</v>
      </c>
      <c r="I38" s="18">
        <f t="shared" si="2"/>
        <v>93928.02743733293</v>
      </c>
    </row>
    <row r="39" spans="1:9" x14ac:dyDescent="0.35">
      <c r="A39" s="17">
        <v>2050</v>
      </c>
      <c r="B39" s="18">
        <v>5167305.1844430901</v>
      </c>
      <c r="C39" s="16">
        <f t="shared" si="0"/>
        <v>5083.9149225651536</v>
      </c>
      <c r="D39" s="1">
        <v>151136789.56</v>
      </c>
      <c r="E39" s="18">
        <f t="shared" si="1"/>
        <v>33637.838526051812</v>
      </c>
      <c r="F39" s="18"/>
      <c r="G39">
        <v>38060.89</v>
      </c>
      <c r="H39" s="8">
        <v>398328000</v>
      </c>
      <c r="I39" s="18">
        <f t="shared" si="2"/>
        <v>95551.630816814286</v>
      </c>
    </row>
    <row r="41" spans="1:9" x14ac:dyDescent="0.35">
      <c r="A41" s="4" t="s">
        <v>27</v>
      </c>
      <c r="B41" s="13"/>
    </row>
    <row r="42" spans="1:9" x14ac:dyDescent="0.35">
      <c r="A42" s="15">
        <v>2009</v>
      </c>
      <c r="B42" s="15">
        <v>214.53700000000001</v>
      </c>
    </row>
    <row r="43" spans="1:9" x14ac:dyDescent="0.35">
      <c r="A43" s="15">
        <v>2010</v>
      </c>
      <c r="B43" s="15">
        <v>218.05600000000001</v>
      </c>
    </row>
    <row r="44" spans="1:9" x14ac:dyDescent="0.35">
      <c r="A44" s="15">
        <v>2011</v>
      </c>
      <c r="B44" s="15">
        <v>224.93899999999999</v>
      </c>
    </row>
    <row r="45" spans="1:9" x14ac:dyDescent="0.35">
      <c r="A45" s="15">
        <v>2012</v>
      </c>
      <c r="B45" s="15">
        <v>229.95400000000001</v>
      </c>
    </row>
    <row r="46" spans="1:9" x14ac:dyDescent="0.35">
      <c r="A46" s="15">
        <v>2013</v>
      </c>
      <c r="B46" s="15">
        <v>232.95699999999999</v>
      </c>
    </row>
    <row r="47" spans="1:9" x14ac:dyDescent="0.35">
      <c r="A47" s="15">
        <v>2014</v>
      </c>
      <c r="B47" s="15">
        <v>236.73599999999999</v>
      </c>
    </row>
    <row r="49" spans="1:2" x14ac:dyDescent="0.35">
      <c r="A49" s="4" t="s">
        <v>26</v>
      </c>
      <c r="B49" s="13"/>
    </row>
    <row r="50" spans="1:2" x14ac:dyDescent="0.35">
      <c r="A50" s="14">
        <f>B42/B46</f>
        <v>0.92092961361968095</v>
      </c>
    </row>
  </sheetData>
  <sortState ref="B1:D39">
    <sortCondition ref="B1:B3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4.5" x14ac:dyDescent="0.35"/>
  <cols>
    <col min="1" max="1" width="12.54296875" customWidth="1"/>
    <col min="2" max="2" width="17" customWidth="1"/>
    <col min="3" max="3" width="19.54296875" customWidth="1"/>
    <col min="4" max="4" width="18.26953125" customWidth="1"/>
    <col min="5" max="5" width="18.26953125" style="19" customWidth="1"/>
  </cols>
  <sheetData>
    <row r="1" spans="1:7" x14ac:dyDescent="0.35">
      <c r="A1" s="4" t="s">
        <v>24</v>
      </c>
      <c r="B1" s="13"/>
      <c r="C1" s="13"/>
      <c r="D1" s="13"/>
      <c r="E1" s="13"/>
      <c r="G1" s="22" t="s">
        <v>34</v>
      </c>
    </row>
    <row r="2" spans="1:7" x14ac:dyDescent="0.35">
      <c r="A2" s="2" t="s">
        <v>0</v>
      </c>
      <c r="B2" s="2" t="s">
        <v>25</v>
      </c>
      <c r="C2" s="2" t="s">
        <v>1</v>
      </c>
      <c r="D2" s="2" t="s">
        <v>8</v>
      </c>
      <c r="E2" s="2" t="s">
        <v>53</v>
      </c>
      <c r="G2" s="23" t="s">
        <v>35</v>
      </c>
    </row>
    <row r="3" spans="1:7" x14ac:dyDescent="0.35">
      <c r="A3">
        <v>2014</v>
      </c>
      <c r="B3" s="14">
        <f>'Raw Data'!C3/'Raw Data'!G3</f>
        <v>9.8636644841800333E-2</v>
      </c>
      <c r="C3" s="14">
        <f>'Raw Data'!D3/'Raw Data'!H3</f>
        <v>0.3753854664539425</v>
      </c>
      <c r="D3" s="14">
        <f>'Raw Data'!E3/'Raw Data'!I3</f>
        <v>0.26276095815207179</v>
      </c>
      <c r="E3" s="14">
        <f>'Raw Data'!F3/'Raw Data'!J3</f>
        <v>9.2432172194707174E-2</v>
      </c>
      <c r="G3" s="22" t="s">
        <v>36</v>
      </c>
    </row>
    <row r="4" spans="1:7" x14ac:dyDescent="0.35">
      <c r="A4">
        <v>2015</v>
      </c>
      <c r="B4" s="14">
        <f>'Raw Data'!C4/'Raw Data'!G4</f>
        <v>0.1003252824664638</v>
      </c>
      <c r="C4" s="14">
        <f>'Raw Data'!D4/'Raw Data'!H4</f>
        <v>0.37653232083920701</v>
      </c>
      <c r="D4" s="14">
        <f>'Raw Data'!E4/'Raw Data'!I4</f>
        <v>0.2664453405828775</v>
      </c>
      <c r="E4" s="14">
        <f>'Raw Data'!F4/'Raw Data'!J4</f>
        <v>9.6079723293261657E-2</v>
      </c>
    </row>
    <row r="5" spans="1:7" x14ac:dyDescent="0.35">
      <c r="A5">
        <v>2016</v>
      </c>
      <c r="B5" s="14">
        <f>'Raw Data'!C5/'Raw Data'!G5</f>
        <v>0.10104496285900474</v>
      </c>
      <c r="C5" s="14">
        <f>'Raw Data'!D5/'Raw Data'!H5</f>
        <v>0.37739192249575781</v>
      </c>
      <c r="D5" s="14">
        <f>'Raw Data'!E5/'Raw Data'!I5</f>
        <v>0.26774543077333768</v>
      </c>
      <c r="E5" s="14">
        <f>'Raw Data'!F5/'Raw Data'!J5</f>
        <v>9.6716779926102128E-2</v>
      </c>
    </row>
    <row r="6" spans="1:7" x14ac:dyDescent="0.35">
      <c r="A6">
        <v>2017</v>
      </c>
      <c r="B6" s="14">
        <f>'Raw Data'!C6/'Raw Data'!G6</f>
        <v>0.10152702997943744</v>
      </c>
      <c r="C6" s="14">
        <f>'Raw Data'!D6/'Raw Data'!H6</f>
        <v>0.37816422979137998</v>
      </c>
      <c r="D6" s="14">
        <f>'Raw Data'!E6/'Raw Data'!I6</f>
        <v>0.26847338267674431</v>
      </c>
      <c r="E6" s="14">
        <f>'Raw Data'!F6/'Raw Data'!J6</f>
        <v>9.9759745706586661E-2</v>
      </c>
    </row>
    <row r="7" spans="1:7" x14ac:dyDescent="0.35">
      <c r="A7">
        <v>2018</v>
      </c>
      <c r="B7" s="14">
        <f>'Raw Data'!C7/'Raw Data'!G7</f>
        <v>0.10197979351839384</v>
      </c>
      <c r="C7" s="14">
        <f>'Raw Data'!D7/'Raw Data'!H7</f>
        <v>0.37884742757699807</v>
      </c>
      <c r="D7" s="14">
        <f>'Raw Data'!E7/'Raw Data'!I7</f>
        <v>0.26918433674112024</v>
      </c>
      <c r="E7" s="14">
        <f>'Raw Data'!F7/'Raw Data'!J7</f>
        <v>0.10292427293482583</v>
      </c>
    </row>
    <row r="8" spans="1:7" x14ac:dyDescent="0.35">
      <c r="A8">
        <v>2019</v>
      </c>
      <c r="B8" s="14">
        <f>'Raw Data'!C8/'Raw Data'!G8</f>
        <v>0.10245639964773269</v>
      </c>
      <c r="C8" s="14">
        <f>'Raw Data'!D8/'Raw Data'!H8</f>
        <v>0.37943811440145203</v>
      </c>
      <c r="D8" s="14">
        <f>'Raw Data'!E8/'Raw Data'!I8</f>
        <v>0.27002137043969199</v>
      </c>
      <c r="E8" s="14">
        <f>'Raw Data'!F8/'Raw Data'!J8</f>
        <v>0.10498430776479221</v>
      </c>
    </row>
    <row r="9" spans="1:7" x14ac:dyDescent="0.35">
      <c r="A9">
        <v>2020</v>
      </c>
      <c r="B9" s="14">
        <f>'Raw Data'!C9/'Raw Data'!G9</f>
        <v>0.10296756277334541</v>
      </c>
      <c r="C9" s="14">
        <f>'Raw Data'!D9/'Raw Data'!H9</f>
        <v>0.37994171133236992</v>
      </c>
      <c r="D9" s="14">
        <f>'Raw Data'!E9/'Raw Data'!I9</f>
        <v>0.27100884083577287</v>
      </c>
      <c r="E9" s="14">
        <f>'Raw Data'!F9/'Raw Data'!J9</f>
        <v>0.10783084310942313</v>
      </c>
    </row>
    <row r="10" spans="1:7" x14ac:dyDescent="0.35">
      <c r="A10">
        <v>2021</v>
      </c>
      <c r="B10" s="14">
        <f>'Raw Data'!C10/'Raw Data'!G10</f>
        <v>0.10340803251068771</v>
      </c>
      <c r="C10" s="14">
        <f>'Raw Data'!D10/'Raw Data'!H10</f>
        <v>0.38038296016806356</v>
      </c>
      <c r="D10" s="14">
        <f>'Raw Data'!E10/'Raw Data'!I10</f>
        <v>0.27185243120511815</v>
      </c>
      <c r="E10" s="14">
        <f>'Raw Data'!F10/'Raw Data'!J10</f>
        <v>0.11079989233259925</v>
      </c>
    </row>
    <row r="11" spans="1:7" x14ac:dyDescent="0.35">
      <c r="A11">
        <v>2022</v>
      </c>
      <c r="B11" s="14">
        <f>'Raw Data'!C11/'Raw Data'!G11</f>
        <v>0.10388755191988928</v>
      </c>
      <c r="C11" s="14">
        <f>'Raw Data'!D11/'Raw Data'!H11</f>
        <v>0.38078483277148634</v>
      </c>
      <c r="D11" s="14">
        <f>'Raw Data'!E11/'Raw Data'!I11</f>
        <v>0.27282481595645242</v>
      </c>
      <c r="E11" s="14">
        <f>'Raw Data'!F11/'Raw Data'!J11</f>
        <v>0.11338546441597989</v>
      </c>
    </row>
    <row r="12" spans="1:7" x14ac:dyDescent="0.35">
      <c r="A12">
        <v>2023</v>
      </c>
      <c r="B12" s="14">
        <f>'Raw Data'!C12/'Raw Data'!G12</f>
        <v>0.10440602714772437</v>
      </c>
      <c r="C12" s="14">
        <f>'Raw Data'!D12/'Raw Data'!H12</f>
        <v>0.38114013608098685</v>
      </c>
      <c r="D12" s="14">
        <f>'Raw Data'!E12/'Raw Data'!I12</f>
        <v>0.27393081248609191</v>
      </c>
      <c r="E12" s="14">
        <f>'Raw Data'!F12/'Raw Data'!J12</f>
        <v>0.11688865617408653</v>
      </c>
    </row>
    <row r="13" spans="1:7" x14ac:dyDescent="0.35">
      <c r="A13">
        <v>2024</v>
      </c>
      <c r="B13" s="14">
        <f>'Raw Data'!C13/'Raw Data'!G13</f>
        <v>0.10496009002297045</v>
      </c>
      <c r="C13" s="14">
        <f>'Raw Data'!D13/'Raw Data'!H13</f>
        <v>0.38145048490892075</v>
      </c>
      <c r="D13" s="14">
        <f>'Raw Data'!E13/'Raw Data'!I13</f>
        <v>0.27516045771453629</v>
      </c>
      <c r="E13" s="14">
        <f>'Raw Data'!F13/'Raw Data'!J13</f>
        <v>0.1220462590163115</v>
      </c>
    </row>
    <row r="14" spans="1:7" x14ac:dyDescent="0.35">
      <c r="A14">
        <v>2025</v>
      </c>
      <c r="B14" s="14">
        <f>'Raw Data'!C14/'Raw Data'!G14</f>
        <v>0.10556555417442678</v>
      </c>
      <c r="C14" s="14">
        <f>'Raw Data'!D14/'Raw Data'!H14</f>
        <v>0.38171808993829737</v>
      </c>
      <c r="D14" s="14">
        <f>'Raw Data'!E14/'Raw Data'!I14</f>
        <v>0.2765537105969772</v>
      </c>
      <c r="E14" s="14">
        <f>'Raw Data'!F14/'Raw Data'!J14</f>
        <v>0.12505157491260663</v>
      </c>
    </row>
    <row r="15" spans="1:7" x14ac:dyDescent="0.35">
      <c r="A15">
        <v>2026</v>
      </c>
      <c r="B15" s="14">
        <f>'Raw Data'!C15/'Raw Data'!G15</f>
        <v>0.10600870488733041</v>
      </c>
      <c r="C15" s="14">
        <f>'Raw Data'!D15/'Raw Data'!H15</f>
        <v>0.38194470918232015</v>
      </c>
      <c r="D15" s="14">
        <f>'Raw Data'!E15/'Raw Data'!I15</f>
        <v>0.2775498713263429</v>
      </c>
      <c r="E15" s="14">
        <f>'Raw Data'!F15/'Raw Data'!J15</f>
        <v>0.1279875384497634</v>
      </c>
    </row>
    <row r="16" spans="1:7" x14ac:dyDescent="0.35">
      <c r="A16">
        <v>2027</v>
      </c>
      <c r="B16" s="14">
        <f>'Raw Data'!C16/'Raw Data'!G16</f>
        <v>0.10652912605952648</v>
      </c>
      <c r="C16" s="14">
        <f>'Raw Data'!D16/'Raw Data'!H16</f>
        <v>0.38213644952503162</v>
      </c>
      <c r="D16" s="14">
        <f>'Raw Data'!E16/'Raw Data'!I16</f>
        <v>0.2787724808558163</v>
      </c>
      <c r="E16" s="14">
        <f>'Raw Data'!F16/'Raw Data'!J16</f>
        <v>0.13118160005689578</v>
      </c>
    </row>
    <row r="17" spans="1:5" x14ac:dyDescent="0.35">
      <c r="A17">
        <v>2028</v>
      </c>
      <c r="B17" s="14">
        <f>'Raw Data'!C17/'Raw Data'!G17</f>
        <v>0.10713820378721554</v>
      </c>
      <c r="C17" s="14">
        <f>'Raw Data'!D17/'Raw Data'!H17</f>
        <v>0.38229604134397882</v>
      </c>
      <c r="D17" s="14">
        <f>'Raw Data'!E17/'Raw Data'!I17</f>
        <v>0.2802493151918769</v>
      </c>
      <c r="E17" s="14">
        <f>'Raw Data'!F17/'Raw Data'!J17</f>
        <v>0.13335929255970164</v>
      </c>
    </row>
    <row r="18" spans="1:5" x14ac:dyDescent="0.35">
      <c r="A18">
        <v>2029</v>
      </c>
      <c r="B18" s="14">
        <f>'Raw Data'!C18/'Raw Data'!G18</f>
        <v>0.1078432446493542</v>
      </c>
      <c r="C18" s="14">
        <f>'Raw Data'!D18/'Raw Data'!H18</f>
        <v>0.38242738503352408</v>
      </c>
      <c r="D18" s="14">
        <f>'Raw Data'!E18/'Raw Data'!I18</f>
        <v>0.2819966583718907</v>
      </c>
      <c r="E18" s="14">
        <f>'Raw Data'!F18/'Raw Data'!J18</f>
        <v>0.13651051479967174</v>
      </c>
    </row>
    <row r="19" spans="1:5" x14ac:dyDescent="0.35">
      <c r="A19">
        <v>2030</v>
      </c>
      <c r="B19" s="14">
        <f>'Raw Data'!C19/'Raw Data'!G19</f>
        <v>0.10864823793881466</v>
      </c>
      <c r="C19" s="14">
        <f>'Raw Data'!D19/'Raw Data'!H19</f>
        <v>0.38252802092411148</v>
      </c>
      <c r="D19" s="14">
        <f>'Raw Data'!E19/'Raw Data'!I19</f>
        <v>0.28402687383879005</v>
      </c>
      <c r="E19" s="14">
        <f>'Raw Data'!F19/'Raw Data'!J19</f>
        <v>0.13948142563970414</v>
      </c>
    </row>
    <row r="20" spans="1:5" x14ac:dyDescent="0.35">
      <c r="A20">
        <v>2031</v>
      </c>
      <c r="B20" s="14">
        <f>'Raw Data'!C20/'Raw Data'!G20</f>
        <v>0.10949499278959707</v>
      </c>
      <c r="C20" s="14">
        <f>'Raw Data'!D20/'Raw Data'!H20</f>
        <v>0.38263217971439234</v>
      </c>
      <c r="D20" s="14">
        <f>'Raw Data'!E20/'Raw Data'!I20</f>
        <v>0.28616253047855855</v>
      </c>
      <c r="E20" s="14"/>
    </row>
    <row r="21" spans="1:5" x14ac:dyDescent="0.35">
      <c r="A21">
        <v>2032</v>
      </c>
      <c r="B21" s="14">
        <f>'Raw Data'!C21/'Raw Data'!G21</f>
        <v>0.11043742468059306</v>
      </c>
      <c r="C21" s="14">
        <f>'Raw Data'!D21/'Raw Data'!H21</f>
        <v>0.38271326868542532</v>
      </c>
      <c r="D21" s="14">
        <f>'Raw Data'!E21/'Raw Data'!I21</f>
        <v>0.28856439981799564</v>
      </c>
      <c r="E21" s="14"/>
    </row>
    <row r="22" spans="1:5" x14ac:dyDescent="0.35">
      <c r="A22">
        <v>2033</v>
      </c>
      <c r="B22" s="14">
        <f>'Raw Data'!C22/'Raw Data'!G22</f>
        <v>0.11146883731544265</v>
      </c>
      <c r="C22" s="14">
        <f>'Raw Data'!D22/'Raw Data'!H22</f>
        <v>0.3827796742473491</v>
      </c>
      <c r="D22" s="14">
        <f>'Raw Data'!E22/'Raw Data'!I22</f>
        <v>0.29120887240060817</v>
      </c>
      <c r="E22" s="14"/>
    </row>
    <row r="23" spans="1:5" x14ac:dyDescent="0.35">
      <c r="A23">
        <v>2034</v>
      </c>
      <c r="B23" s="14">
        <f>'Raw Data'!C23/'Raw Data'!G23</f>
        <v>0.11257986730772145</v>
      </c>
      <c r="C23" s="14">
        <f>'Raw Data'!D23/'Raw Data'!H23</f>
        <v>0.3828285655784448</v>
      </c>
      <c r="D23" s="14">
        <f>'Raw Data'!E23/'Raw Data'!I23</f>
        <v>0.2940738425243058</v>
      </c>
      <c r="E23" s="14"/>
    </row>
    <row r="24" spans="1:5" x14ac:dyDescent="0.35">
      <c r="A24">
        <v>2035</v>
      </c>
      <c r="B24" s="14">
        <f>'Raw Data'!C24/'Raw Data'!G24</f>
        <v>0.11375854360098116</v>
      </c>
      <c r="C24" s="14">
        <f>'Raw Data'!D24/'Raw Data'!H24</f>
        <v>0.38286233213982895</v>
      </c>
      <c r="D24" s="14">
        <f>'Raw Data'!E24/'Raw Data'!I24</f>
        <v>0.29712649704968691</v>
      </c>
      <c r="E24" s="14"/>
    </row>
    <row r="25" spans="1:5" x14ac:dyDescent="0.35">
      <c r="A25">
        <v>2036</v>
      </c>
      <c r="B25" s="14">
        <f>'Raw Data'!C25/'Raw Data'!G25</f>
        <v>0.11500700295303776</v>
      </c>
      <c r="C25" s="14">
        <f>'Raw Data'!D25/'Raw Data'!H25</f>
        <v>0.38287301651494393</v>
      </c>
      <c r="D25" s="14">
        <f>'Raw Data'!E25/'Raw Data'!I25</f>
        <v>0.30037897159709853</v>
      </c>
      <c r="E25" s="14"/>
    </row>
    <row r="26" spans="1:5" x14ac:dyDescent="0.35">
      <c r="A26">
        <v>2037</v>
      </c>
      <c r="B26" s="14">
        <f>'Raw Data'!C26/'Raw Data'!G26</f>
        <v>0.11629345638152376</v>
      </c>
      <c r="C26" s="14">
        <f>'Raw Data'!D26/'Raw Data'!H26</f>
        <v>0.38286202424673005</v>
      </c>
      <c r="D26" s="14">
        <f>'Raw Data'!E26/'Raw Data'!I26</f>
        <v>0.30374769242347227</v>
      </c>
      <c r="E26" s="14"/>
    </row>
    <row r="27" spans="1:5" x14ac:dyDescent="0.35">
      <c r="A27">
        <v>2038</v>
      </c>
      <c r="B27" s="14">
        <f>'Raw Data'!C27/'Raw Data'!G27</f>
        <v>0.11760210049057489</v>
      </c>
      <c r="C27" s="14">
        <f>'Raw Data'!D27/'Raw Data'!H27</f>
        <v>0.38282563060777153</v>
      </c>
      <c r="D27" s="14">
        <f>'Raw Data'!E27/'Raw Data'!I27</f>
        <v>0.30719495009743875</v>
      </c>
      <c r="E27" s="14"/>
    </row>
    <row r="28" spans="1:5" x14ac:dyDescent="0.35">
      <c r="A28">
        <v>2039</v>
      </c>
      <c r="B28" s="14">
        <f>'Raw Data'!C28/'Raw Data'!G28</f>
        <v>0.11891740974492833</v>
      </c>
      <c r="C28" s="14">
        <f>'Raw Data'!D28/'Raw Data'!H28</f>
        <v>0.3827632107804913</v>
      </c>
      <c r="D28" s="14">
        <f>'Raw Data'!E28/'Raw Data'!I28</f>
        <v>0.31068139882734341</v>
      </c>
      <c r="E28" s="14"/>
    </row>
    <row r="29" spans="1:5" x14ac:dyDescent="0.35">
      <c r="A29">
        <v>2040</v>
      </c>
      <c r="B29" s="14">
        <f>'Raw Data'!C29/'Raw Data'!G29</f>
        <v>0.12022482270847104</v>
      </c>
      <c r="C29" s="14">
        <f>'Raw Data'!D29/'Raw Data'!H29</f>
        <v>0.38267111917079366</v>
      </c>
      <c r="D29" s="14">
        <f>'Raw Data'!E29/'Raw Data'!I29</f>
        <v>0.31417271041772121</v>
      </c>
      <c r="E29" s="14"/>
    </row>
    <row r="30" spans="1:5" x14ac:dyDescent="0.35">
      <c r="A30">
        <v>2041</v>
      </c>
      <c r="B30" s="14">
        <f>'Raw Data'!C30/'Raw Data'!G30</f>
        <v>0.1217335942417123</v>
      </c>
      <c r="C30" s="14">
        <f>'Raw Data'!D30/'Raw Data'!H30</f>
        <v>0.38254677311460994</v>
      </c>
      <c r="D30" s="14">
        <f>'Raw Data'!E30/'Raw Data'!I30</f>
        <v>0.31821885007834394</v>
      </c>
      <c r="E30" s="14"/>
    </row>
    <row r="31" spans="1:5" x14ac:dyDescent="0.35">
      <c r="A31">
        <v>2042</v>
      </c>
      <c r="B31" s="14">
        <f>'Raw Data'!C31/'Raw Data'!G31</f>
        <v>0.12321472992477742</v>
      </c>
      <c r="C31" s="14">
        <f>'Raw Data'!D31/'Raw Data'!H31</f>
        <v>0.38238563778001761</v>
      </c>
      <c r="D31" s="14">
        <f>'Raw Data'!E31/'Raw Data'!I31</f>
        <v>0.32222635410711098</v>
      </c>
      <c r="E31" s="14"/>
    </row>
    <row r="32" spans="1:5" x14ac:dyDescent="0.35">
      <c r="A32">
        <v>2043</v>
      </c>
      <c r="B32" s="14">
        <f>'Raw Data'!C32/'Raw Data'!G32</f>
        <v>0.12465772297340184</v>
      </c>
      <c r="C32" s="14">
        <f>'Raw Data'!D32/'Raw Data'!H32</f>
        <v>0.38218722252896081</v>
      </c>
      <c r="D32" s="14">
        <f>'Raw Data'!E32/'Raw Data'!I32</f>
        <v>0.32616925848156975</v>
      </c>
      <c r="E32" s="14"/>
    </row>
    <row r="33" spans="1:5" x14ac:dyDescent="0.35">
      <c r="A33">
        <v>2044</v>
      </c>
      <c r="B33" s="14">
        <f>'Raw Data'!C33/'Raw Data'!G33</f>
        <v>0.12605355536241392</v>
      </c>
      <c r="C33" s="14">
        <f>'Raw Data'!D33/'Raw Data'!H33</f>
        <v>0.381945121970727</v>
      </c>
      <c r="D33" s="14">
        <f>'Raw Data'!E33/'Raw Data'!I33</f>
        <v>0.33003054133016235</v>
      </c>
      <c r="E33" s="14"/>
    </row>
    <row r="34" spans="1:5" x14ac:dyDescent="0.35">
      <c r="A34">
        <v>2045</v>
      </c>
      <c r="B34" s="14">
        <f>'Raw Data'!C34/'Raw Data'!G34</f>
        <v>0.12739430164149732</v>
      </c>
      <c r="C34" s="14">
        <f>'Raw Data'!D34/'Raw Data'!H34</f>
        <v>0.38165697637868073</v>
      </c>
      <c r="D34" s="14">
        <f>'Raw Data'!E34/'Raw Data'!I34</f>
        <v>0.33379267123653061</v>
      </c>
      <c r="E34" s="14"/>
    </row>
    <row r="35" spans="1:5" x14ac:dyDescent="0.35">
      <c r="A35">
        <v>2046</v>
      </c>
      <c r="B35" s="14">
        <f>'Raw Data'!C35/'Raw Data'!G35</f>
        <v>0.12879656057806463</v>
      </c>
      <c r="C35" s="14">
        <f>'Raw Data'!D35/'Raw Data'!H35</f>
        <v>0.38131851907144149</v>
      </c>
      <c r="D35" s="14">
        <f>'Raw Data'!E35/'Raw Data'!I35</f>
        <v>0.33776634004480149</v>
      </c>
      <c r="E35" s="14"/>
    </row>
    <row r="36" spans="1:5" x14ac:dyDescent="0.35">
      <c r="A36">
        <v>2047</v>
      </c>
      <c r="B36" s="14">
        <f>'Raw Data'!C36/'Raw Data'!G36</f>
        <v>0.13011576903115954</v>
      </c>
      <c r="C36" s="14">
        <f>'Raw Data'!D36/'Raw Data'!H36</f>
        <v>0.38092944868985906</v>
      </c>
      <c r="D36" s="14">
        <f>'Raw Data'!E36/'Raw Data'!I36</f>
        <v>0.34157445552889182</v>
      </c>
      <c r="E36" s="14"/>
    </row>
    <row r="37" spans="1:5" x14ac:dyDescent="0.35">
      <c r="A37">
        <v>2048</v>
      </c>
      <c r="B37" s="14">
        <f>'Raw Data'!C37/'Raw Data'!G37</f>
        <v>0.13135142612657708</v>
      </c>
      <c r="C37" s="14">
        <f>'Raw Data'!D37/'Raw Data'!H37</f>
        <v>0.38048657606217512</v>
      </c>
      <c r="D37" s="14">
        <f>'Raw Data'!E37/'Raw Data'!I37</f>
        <v>0.34521960665732659</v>
      </c>
      <c r="E37" s="14"/>
    </row>
    <row r="38" spans="1:5" x14ac:dyDescent="0.35">
      <c r="A38">
        <v>2049</v>
      </c>
      <c r="B38" s="14">
        <f>'Raw Data'!C38/'Raw Data'!G38</f>
        <v>0.13250370221109664</v>
      </c>
      <c r="C38" s="14">
        <f>'Raw Data'!D38/'Raw Data'!H38</f>
        <v>0.37998678383013063</v>
      </c>
      <c r="D38" s="14">
        <f>'Raw Data'!E38/'Raw Data'!I38</f>
        <v>0.34870608097341388</v>
      </c>
      <c r="E38" s="14"/>
    </row>
    <row r="39" spans="1:5" x14ac:dyDescent="0.35">
      <c r="A39">
        <v>2050</v>
      </c>
      <c r="B39" s="14">
        <f>'Raw Data'!C39/'Raw Data'!G39</f>
        <v>0.13357320132464462</v>
      </c>
      <c r="C39" s="14">
        <f>'Raw Data'!D39/'Raw Data'!H39</f>
        <v>0.37942798286838986</v>
      </c>
      <c r="D39" s="14">
        <f>'Raw Data'!E39/'Raw Data'!I39</f>
        <v>0.35203835076912721</v>
      </c>
      <c r="E3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ColWidth="10.90625" defaultRowHeight="14.5" x14ac:dyDescent="0.35"/>
  <cols>
    <col min="1" max="1" width="44.6328125" style="19" customWidth="1"/>
    <col min="2" max="16384" width="10.90625" style="19"/>
  </cols>
  <sheetData>
    <row r="1" spans="1:18" x14ac:dyDescent="0.35">
      <c r="A1" s="7" t="s">
        <v>69</v>
      </c>
    </row>
    <row r="2" spans="1:18" x14ac:dyDescent="0.35">
      <c r="A2" s="7" t="s">
        <v>68</v>
      </c>
      <c r="B2" s="27">
        <v>2014</v>
      </c>
      <c r="C2" s="27">
        <v>2015</v>
      </c>
      <c r="D2" s="27">
        <v>2016</v>
      </c>
      <c r="E2" s="27">
        <v>2017</v>
      </c>
      <c r="F2" s="27">
        <v>2018</v>
      </c>
      <c r="G2" s="27">
        <v>2019</v>
      </c>
      <c r="H2" s="27">
        <v>2020</v>
      </c>
      <c r="I2" s="27">
        <v>2021</v>
      </c>
      <c r="J2" s="27">
        <v>2022</v>
      </c>
      <c r="K2" s="27">
        <v>2023</v>
      </c>
      <c r="L2" s="27">
        <v>2024</v>
      </c>
      <c r="M2" s="27">
        <v>2025</v>
      </c>
      <c r="N2" s="27">
        <v>2026</v>
      </c>
      <c r="O2" s="27">
        <v>2027</v>
      </c>
      <c r="P2" s="27">
        <v>2028</v>
      </c>
      <c r="Q2" s="27">
        <v>2029</v>
      </c>
      <c r="R2" s="27">
        <v>2030</v>
      </c>
    </row>
    <row r="3" spans="1:18" x14ac:dyDescent="0.35">
      <c r="A3" s="19" t="s">
        <v>57</v>
      </c>
      <c r="B3" s="28">
        <v>56.454226154387158</v>
      </c>
      <c r="C3" s="28">
        <v>56.108710798094066</v>
      </c>
      <c r="D3" s="28">
        <v>59.080823999579572</v>
      </c>
      <c r="E3" s="28">
        <v>61.284103630302184</v>
      </c>
      <c r="F3" s="28">
        <v>65.005227626299998</v>
      </c>
      <c r="G3" s="28">
        <v>67.868528445334789</v>
      </c>
      <c r="H3" s="28">
        <v>72.163321459966824</v>
      </c>
      <c r="I3" s="28">
        <v>73.820563405762101</v>
      </c>
      <c r="J3" s="28">
        <v>76.540397756739438</v>
      </c>
      <c r="K3" s="28">
        <v>78.227633706804028</v>
      </c>
      <c r="L3" s="28">
        <v>78.206625993154717</v>
      </c>
      <c r="M3" s="28">
        <v>76.59442110206129</v>
      </c>
      <c r="N3" s="28">
        <v>76.279185261618011</v>
      </c>
      <c r="O3" s="28">
        <v>76.954136764025606</v>
      </c>
      <c r="P3" s="28">
        <v>77.262617836441976</v>
      </c>
      <c r="Q3" s="28">
        <v>78.764413073846939</v>
      </c>
      <c r="R3" s="28">
        <v>79.228824143626795</v>
      </c>
    </row>
    <row r="4" spans="1:18" x14ac:dyDescent="0.35">
      <c r="A4" s="19" t="s">
        <v>58</v>
      </c>
      <c r="B4" s="28">
        <v>162.50254303648342</v>
      </c>
      <c r="C4" s="28">
        <v>165.78467478083121</v>
      </c>
      <c r="D4" s="28">
        <v>168.9393707957789</v>
      </c>
      <c r="E4" s="28">
        <v>172.23045163110197</v>
      </c>
      <c r="F4" s="28">
        <v>175.58118070556608</v>
      </c>
      <c r="G4" s="28">
        <v>179.00834932520195</v>
      </c>
      <c r="H4" s="28">
        <v>182.47323990167283</v>
      </c>
      <c r="I4" s="28">
        <v>185.97971799819103</v>
      </c>
      <c r="J4" s="28">
        <v>189.5605055478465</v>
      </c>
      <c r="K4" s="28">
        <v>193.51502266043789</v>
      </c>
      <c r="L4" s="28">
        <v>197.75764038168487</v>
      </c>
      <c r="M4" s="28">
        <v>202.07585403231971</v>
      </c>
      <c r="N4" s="28">
        <v>206.49674131211216</v>
      </c>
      <c r="O4" s="28">
        <v>211.21006734059534</v>
      </c>
      <c r="P4" s="28">
        <v>216.09151224637841</v>
      </c>
      <c r="Q4" s="28">
        <v>221.14653411742893</v>
      </c>
      <c r="R4" s="28">
        <v>226.09716619886061</v>
      </c>
    </row>
    <row r="5" spans="1:18" x14ac:dyDescent="0.35">
      <c r="A5" s="19" t="s">
        <v>59</v>
      </c>
      <c r="B5" s="28">
        <v>25.162504312771464</v>
      </c>
      <c r="C5" s="28">
        <v>24.849071109248662</v>
      </c>
      <c r="D5" s="28">
        <v>24.621882242179183</v>
      </c>
      <c r="E5" s="28">
        <v>24.471142890238784</v>
      </c>
      <c r="F5" s="28">
        <v>24.401362791122803</v>
      </c>
      <c r="G5" s="28">
        <v>24.387003454649719</v>
      </c>
      <c r="H5" s="28">
        <v>24.410422406221862</v>
      </c>
      <c r="I5" s="28">
        <v>24.473938231744643</v>
      </c>
      <c r="J5" s="28">
        <v>24.547077751941934</v>
      </c>
      <c r="K5" s="28">
        <v>24.634815552597605</v>
      </c>
      <c r="L5" s="28">
        <v>24.736705152488085</v>
      </c>
      <c r="M5" s="28">
        <v>24.842609271833592</v>
      </c>
      <c r="N5" s="28">
        <v>24.962721707717701</v>
      </c>
      <c r="O5" s="28">
        <v>25.084251445539291</v>
      </c>
      <c r="P5" s="28">
        <v>25.214280013975994</v>
      </c>
      <c r="Q5" s="28">
        <v>25.344477209220933</v>
      </c>
      <c r="R5" s="28">
        <v>25.476451437643753</v>
      </c>
    </row>
    <row r="6" spans="1:18" x14ac:dyDescent="0.35">
      <c r="A6" s="19" t="s">
        <v>60</v>
      </c>
      <c r="B6" s="29">
        <v>135.0622629480491</v>
      </c>
      <c r="C6" s="29">
        <v>140.05984983035887</v>
      </c>
      <c r="D6" s="29">
        <v>131.65665214968487</v>
      </c>
      <c r="E6" s="29">
        <v>132.74105186536656</v>
      </c>
      <c r="F6" s="29">
        <v>137.86579136380956</v>
      </c>
      <c r="G6" s="29">
        <v>142.27698286158781</v>
      </c>
      <c r="H6" s="29">
        <v>146.48988888505158</v>
      </c>
      <c r="I6" s="29">
        <v>150.92792192569493</v>
      </c>
      <c r="J6" s="29">
        <v>152.85428067884044</v>
      </c>
      <c r="K6" s="29">
        <v>160.94351256246085</v>
      </c>
      <c r="L6" s="29">
        <v>179.45498926918464</v>
      </c>
      <c r="M6" s="29">
        <v>185.40499522082393</v>
      </c>
      <c r="N6" s="29">
        <v>190.09028649580222</v>
      </c>
      <c r="O6" s="29">
        <v>195.08423676214707</v>
      </c>
      <c r="P6" s="29">
        <v>194.45671007219875</v>
      </c>
      <c r="Q6" s="29">
        <v>197.74162377797748</v>
      </c>
      <c r="R6" s="29">
        <v>201.08202879619489</v>
      </c>
    </row>
    <row r="7" spans="1:18" x14ac:dyDescent="0.35">
      <c r="A7" s="19" t="s">
        <v>61</v>
      </c>
      <c r="B7" s="29">
        <v>177.33037722236929</v>
      </c>
      <c r="C7" s="29">
        <v>182.22103463067549</v>
      </c>
      <c r="D7" s="29">
        <v>187.24657321534909</v>
      </c>
      <c r="E7" s="29">
        <v>192.41071291222266</v>
      </c>
      <c r="F7" s="29">
        <v>197.71727625055934</v>
      </c>
      <c r="G7" s="29">
        <v>203.17019118251358</v>
      </c>
      <c r="H7" s="29">
        <v>208.77349399062598</v>
      </c>
      <c r="I7" s="29">
        <v>214.53133227550643</v>
      </c>
      <c r="J7" s="29">
        <v>220.44796802591327</v>
      </c>
      <c r="K7" s="29">
        <v>226.52778077350607</v>
      </c>
      <c r="L7" s="29">
        <v>232.77527083460183</v>
      </c>
      <c r="M7" s="29">
        <v>239.19506264133867</v>
      </c>
      <c r="N7" s="29">
        <v>245.79190816471004</v>
      </c>
      <c r="O7" s="29">
        <v>252.5706904320034</v>
      </c>
      <c r="P7" s="29">
        <v>259.53642714124948</v>
      </c>
      <c r="Q7" s="29">
        <v>266.69427437535307</v>
      </c>
      <c r="R7" s="29">
        <v>274.04953041865969</v>
      </c>
    </row>
    <row r="8" spans="1:18" x14ac:dyDescent="0.35">
      <c r="A8" s="19" t="s">
        <v>62</v>
      </c>
      <c r="B8" s="28">
        <v>1.691341830630785</v>
      </c>
      <c r="C8" s="28">
        <v>1.7691686314612902</v>
      </c>
      <c r="D8" s="28">
        <v>1.8420338844668069</v>
      </c>
      <c r="E8" s="28">
        <v>1.9107299009312699</v>
      </c>
      <c r="F8" s="28">
        <v>1.9758952026162504</v>
      </c>
      <c r="G8" s="28">
        <v>2.0380591834990596</v>
      </c>
      <c r="H8" s="28">
        <v>2.0976691453611198</v>
      </c>
      <c r="I8" s="28">
        <v>2.1551307087607925</v>
      </c>
      <c r="J8" s="28">
        <v>2.2107919109566727</v>
      </c>
      <c r="K8" s="28">
        <v>2.2649167423304704</v>
      </c>
      <c r="L8" s="28">
        <v>2.317744057473587</v>
      </c>
      <c r="M8" s="28">
        <v>2.5585597644685394</v>
      </c>
      <c r="N8" s="28">
        <v>2.3929550674633582</v>
      </c>
      <c r="O8" s="28">
        <v>2.443182586823895</v>
      </c>
      <c r="P8" s="28">
        <v>2.492949363648183</v>
      </c>
      <c r="Q8" s="28">
        <v>2.5423085189263492</v>
      </c>
      <c r="R8" s="28">
        <v>2.5913461268331011</v>
      </c>
    </row>
    <row r="9" spans="1:18" x14ac:dyDescent="0.35">
      <c r="A9" s="19" t="s">
        <v>63</v>
      </c>
      <c r="B9" s="28">
        <v>90.641404302168809</v>
      </c>
      <c r="C9" s="28">
        <v>92.27319722298347</v>
      </c>
      <c r="D9" s="28">
        <v>93.940142878112965</v>
      </c>
      <c r="E9" s="28">
        <v>95.642673544595809</v>
      </c>
      <c r="F9" s="28">
        <v>97.381246724309079</v>
      </c>
      <c r="G9" s="28">
        <v>97.749397793828408</v>
      </c>
      <c r="H9" s="28">
        <v>98.122159697862529</v>
      </c>
      <c r="I9" s="28">
        <v>98.499412552234432</v>
      </c>
      <c r="J9" s="28">
        <v>98.881046538580861</v>
      </c>
      <c r="K9" s="28">
        <v>99.266961212439355</v>
      </c>
      <c r="L9" s="28">
        <v>99.657064863469969</v>
      </c>
      <c r="M9" s="28">
        <v>100.05127392377392</v>
      </c>
      <c r="N9" s="28">
        <v>100.44951242059368</v>
      </c>
      <c r="O9" s="28">
        <v>100.85171146997754</v>
      </c>
      <c r="P9" s="28">
        <v>101.25780880826358</v>
      </c>
      <c r="Q9" s="28">
        <v>101.66774835848936</v>
      </c>
      <c r="R9" s="28">
        <v>102.0814798290632</v>
      </c>
    </row>
    <row r="10" spans="1:18" x14ac:dyDescent="0.35">
      <c r="A10" s="19" t="s">
        <v>64</v>
      </c>
      <c r="B10" s="30">
        <v>31.461602609189804</v>
      </c>
      <c r="C10" s="30">
        <v>31.461602609189804</v>
      </c>
      <c r="D10" s="30">
        <v>31.461602609189804</v>
      </c>
      <c r="E10" s="30">
        <v>31.461602609189804</v>
      </c>
      <c r="F10" s="30">
        <v>31.461602609189804</v>
      </c>
      <c r="G10" s="30">
        <v>31.461602609189804</v>
      </c>
      <c r="H10" s="30">
        <v>31.461602609189804</v>
      </c>
      <c r="I10" s="30">
        <v>31.461602609189804</v>
      </c>
      <c r="J10" s="30">
        <v>31.461602609189804</v>
      </c>
      <c r="K10" s="30">
        <v>31.461602609189804</v>
      </c>
      <c r="L10" s="30">
        <v>31.461602609189804</v>
      </c>
      <c r="M10" s="30">
        <v>31.461602609189804</v>
      </c>
      <c r="N10" s="30">
        <v>31.461602609189804</v>
      </c>
      <c r="O10" s="30">
        <v>31.461602609189804</v>
      </c>
      <c r="P10" s="30">
        <v>31.461602609189804</v>
      </c>
      <c r="Q10" s="30">
        <v>31.461602609189804</v>
      </c>
      <c r="R10" s="30">
        <v>31.461602609189804</v>
      </c>
    </row>
    <row r="11" spans="1:18" x14ac:dyDescent="0.35">
      <c r="A11" s="19" t="s">
        <v>65</v>
      </c>
      <c r="B11" s="31">
        <v>680.30626241604978</v>
      </c>
      <c r="C11" s="31">
        <v>694.52730961284294</v>
      </c>
      <c r="D11" s="31">
        <v>698.78908177434118</v>
      </c>
      <c r="E11" s="31">
        <v>712.15246898394912</v>
      </c>
      <c r="F11" s="31">
        <v>731.38958327347279</v>
      </c>
      <c r="G11" s="31">
        <v>747.96011485580505</v>
      </c>
      <c r="H11" s="31">
        <v>765.9917980959525</v>
      </c>
      <c r="I11" s="31">
        <v>781.849619707084</v>
      </c>
      <c r="J11" s="31">
        <v>796.50367082000889</v>
      </c>
      <c r="K11" s="31">
        <v>816.84224581976605</v>
      </c>
      <c r="L11" s="31">
        <v>846.36764316124732</v>
      </c>
      <c r="M11" s="31">
        <v>862.18437856580931</v>
      </c>
      <c r="N11" s="31">
        <v>877.92491303920701</v>
      </c>
      <c r="O11" s="31">
        <v>895.65987941030187</v>
      </c>
      <c r="P11" s="31">
        <v>907.77390809134613</v>
      </c>
      <c r="Q11" s="31">
        <v>925.36298204043283</v>
      </c>
      <c r="R11" s="31">
        <v>942.06842956007188</v>
      </c>
    </row>
    <row r="12" spans="1:18" x14ac:dyDescent="0.35">
      <c r="A12" s="19" t="s">
        <v>66</v>
      </c>
      <c r="B12" s="30">
        <v>-172.99761098986482</v>
      </c>
      <c r="C12" s="30">
        <v>-172.99761098986482</v>
      </c>
      <c r="D12" s="30">
        <v>-172.99761098986482</v>
      </c>
      <c r="E12" s="30">
        <v>-172.99761098986482</v>
      </c>
      <c r="F12" s="30">
        <v>-172.99761098986482</v>
      </c>
      <c r="G12" s="30">
        <v>-172.99761098986482</v>
      </c>
      <c r="H12" s="30">
        <v>-172.99761098986482</v>
      </c>
      <c r="I12" s="30">
        <v>-172.99761098986482</v>
      </c>
      <c r="J12" s="30">
        <v>-172.99761098986482</v>
      </c>
      <c r="K12" s="30">
        <v>-172.99761098986482</v>
      </c>
      <c r="L12" s="30">
        <v>-172.99761098986482</v>
      </c>
      <c r="M12" s="30">
        <v>-172.99761098986482</v>
      </c>
      <c r="N12" s="30">
        <v>-172.99761098986482</v>
      </c>
      <c r="O12" s="30">
        <v>-172.99761098986482</v>
      </c>
      <c r="P12" s="30">
        <v>-172.99761098986482</v>
      </c>
      <c r="Q12" s="30">
        <v>-172.99761098986482</v>
      </c>
      <c r="R12" s="30">
        <v>-172.99761098986482</v>
      </c>
    </row>
    <row r="13" spans="1:18" x14ac:dyDescent="0.35">
      <c r="A13" s="19" t="s">
        <v>67</v>
      </c>
      <c r="B13" s="32">
        <v>507.30865142618495</v>
      </c>
      <c r="C13" s="32">
        <v>521.52969862297812</v>
      </c>
      <c r="D13" s="32">
        <v>525.79147078447636</v>
      </c>
      <c r="E13" s="32">
        <v>539.1548579940843</v>
      </c>
      <c r="F13" s="32">
        <v>558.39197228360797</v>
      </c>
      <c r="G13" s="32">
        <v>574.96250386594022</v>
      </c>
      <c r="H13" s="32">
        <v>592.99418710608768</v>
      </c>
      <c r="I13" s="32">
        <v>608.85200871721918</v>
      </c>
      <c r="J13" s="32">
        <v>623.50605983014407</v>
      </c>
      <c r="K13" s="32">
        <v>643.84463482990122</v>
      </c>
      <c r="L13" s="32">
        <v>673.37003217138249</v>
      </c>
      <c r="M13" s="32">
        <v>689.18676757594449</v>
      </c>
      <c r="N13" s="32">
        <v>704.92730204934219</v>
      </c>
      <c r="O13" s="32">
        <v>722.66226842043704</v>
      </c>
      <c r="P13" s="32">
        <v>734.7762971014813</v>
      </c>
      <c r="Q13" s="32">
        <v>752.365371050568</v>
      </c>
      <c r="R13" s="32">
        <v>769.07081857020705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</vt:lpstr>
      <vt:lpstr>Scaling Factors</vt:lpstr>
      <vt:lpstr>Mexico BAU CO2 Emis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2015-11-24T16:22:01Z</dcterms:created>
  <dcterms:modified xsi:type="dcterms:W3CDTF">2016-03-16T22:58:21Z</dcterms:modified>
</cp:coreProperties>
</file>