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19420" windowHeight="11020" tabRatio="670"/>
  </bookViews>
  <sheets>
    <sheet name="About" sheetId="1" r:id="rId1"/>
    <sheet name="Data" sheetId="11" r:id="rId2"/>
    <sheet name="BDEQ-BEOfDS-urban-residential" sheetId="4" r:id="rId3"/>
    <sheet name="BDEQ-BEOfDS-rural-residential" sheetId="9" r:id="rId4"/>
    <sheet name="BDEQ-BEOfDS-commercial" sheetId="5" r:id="rId5"/>
    <sheet name="BDEQ-BDESC-urban-residential" sheetId="6" r:id="rId6"/>
    <sheet name="BDEQ-BDESC-rural-residential" sheetId="10" r:id="rId7"/>
    <sheet name="BDEQ-BDESC-commercial" sheetId="7" r:id="rId8"/>
  </sheets>
  <calcPr calcId="145621"/>
</workbook>
</file>

<file path=xl/calcChain.xml><?xml version="1.0" encoding="utf-8"?>
<calcChain xmlns="http://schemas.openxmlformats.org/spreadsheetml/2006/main">
  <c r="B7" i="10" l="1"/>
  <c r="B7" i="9"/>
  <c r="B8" i="11"/>
  <c r="C4" i="11"/>
  <c r="Q7" i="9" s="1"/>
  <c r="B4" i="11"/>
  <c r="C8" i="11" l="1"/>
  <c r="Q7" i="10" s="1"/>
  <c r="S7" i="9"/>
  <c r="P7" i="9"/>
  <c r="L7" i="9"/>
  <c r="H7" i="9"/>
  <c r="D7" i="9"/>
  <c r="C7" i="9"/>
  <c r="M7" i="9"/>
  <c r="I7" i="9"/>
  <c r="E7" i="9"/>
  <c r="O7" i="9"/>
  <c r="K7" i="9"/>
  <c r="G7" i="9"/>
  <c r="R7" i="9"/>
  <c r="N7" i="9"/>
  <c r="J7" i="9"/>
  <c r="F7" i="9"/>
  <c r="S7" i="10" l="1"/>
  <c r="N7" i="10"/>
  <c r="J7" i="10"/>
  <c r="F7" i="10"/>
  <c r="R7" i="10"/>
  <c r="M7" i="10"/>
  <c r="I7" i="10"/>
  <c r="E7" i="10"/>
  <c r="P7" i="10"/>
  <c r="L7" i="10"/>
  <c r="H7" i="10"/>
  <c r="D7" i="10"/>
  <c r="O7" i="10"/>
  <c r="K7" i="10"/>
  <c r="G7" i="10"/>
  <c r="C7" i="10"/>
</calcChain>
</file>

<file path=xl/sharedStrings.xml><?xml version="1.0" encoding="utf-8"?>
<sst xmlns="http://schemas.openxmlformats.org/spreadsheetml/2006/main" count="96" uniqueCount="41">
  <si>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</si>
  <si>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</si>
  <si>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</si>
  <si>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</si>
  <si>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</si>
  <si>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</si>
  <si>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</si>
  <si>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</si>
  <si>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</si>
  <si>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</si>
  <si>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</si>
  <si>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</si>
  <si>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</si>
  <si>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</si>
  <si>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</si>
  <si>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</si>
  <si>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Sources:</t>
  </si>
  <si>
    <t>of generation in this variable are additional.</t>
  </si>
  <si>
    <t>Total Generation (GWh)</t>
  </si>
  <si>
    <t>Distributed Solar Share</t>
  </si>
  <si>
    <t>Est. Capacity (GW)</t>
  </si>
  <si>
    <t>Cap Factor</t>
  </si>
  <si>
    <t>Hours per Year</t>
  </si>
  <si>
    <t>Distributed Solar Generation (GWh)</t>
  </si>
  <si>
    <t>Mexico</t>
  </si>
  <si>
    <t>We assume all distributed generation is solar PV and is associated with rural residential</t>
  </si>
  <si>
    <t>buildings.  Generation information is available only for years 2013 and 2028, so we estimate</t>
  </si>
  <si>
    <t>capacity and we interpolate/extrapolate to fill in other years.</t>
  </si>
  <si>
    <t>Distributed Generation Output</t>
  </si>
  <si>
    <t>Secretaria de Energia</t>
  </si>
  <si>
    <t>Prospectiva del Sector Electrico 2014-2028</t>
  </si>
  <si>
    <t>https://www.gob.mx/cms/uploads/attachment/file/351/Prospectiva-Electricidad-2014.pdf</t>
  </si>
  <si>
    <t>Page 128</t>
  </si>
  <si>
    <t>Solar PV Capacity Factor</t>
  </si>
  <si>
    <t>Our source shows distributed generation dropping from 2013 to 2028.  This may be due</t>
  </si>
  <si>
    <t>to the electrification of rural communities, so that they do not need to rely on solar panels</t>
  </si>
  <si>
    <t>for power any more.  Or it may be a mistake.</t>
  </si>
  <si>
    <t>Comision Federal de Electricidad</t>
  </si>
  <si>
    <t>COPAR</t>
  </si>
  <si>
    <t>Page 1.33</t>
  </si>
  <si>
    <t>not available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</si>
</sst>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1" fontId="0" fillId="3" borderId="0" xfId="0" applyNumberFormat="1" applyFill="1"/>
  </cellXfs>
  <cellStyles count="7">
    <cellStyle name="Body: normal cell" xfId="5"/>
    <cellStyle name="Font: Calibri, 9pt regular" xfId="1"/>
    <cellStyle name="Footnotes: top row" xfId="6"/>
    <cellStyle name="Header: bottom row" xfId="2"/>
    <cellStyle name="Normal" xfId="0" builtinId="0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4.5" x14ac:dyDescent="0.35"/>
  <cols>
    <col min="2" max="2" width="51" customWidth="1"/>
  </cols>
  <sheetData>
    <row r="1" spans="1:2" ht="15" x14ac:dyDescent="0.25">
      <c r="A1" s="1" t="s">
        <v>14</v>
      </c>
    </row>
    <row r="2" spans="1:2" ht="15" x14ac:dyDescent="0.25">
      <c r="A2" s="1" t="s">
        <v>15</v>
      </c>
    </row>
    <row r="4" spans="1:2" x14ac:dyDescent="0.35">
      <c r="A4" s="1" t="s">
        <v>16</v>
      </c>
      <c r="B4" s="5" t="s">
        <v>28</v>
      </c>
    </row>
    <row r="5" spans="1:2" ht="15" x14ac:dyDescent="0.25">
      <c r="B5" t="s">
        <v>29</v>
      </c>
    </row>
    <row r="6" spans="1:2" ht="15" x14ac:dyDescent="0.25">
      <c r="B6" s="2">
        <v>2014</v>
      </c>
    </row>
    <row r="7" spans="1:2" ht="15" x14ac:dyDescent="0.25">
      <c r="B7" t="s">
        <v>30</v>
      </c>
    </row>
    <row r="8" spans="1:2" ht="15" x14ac:dyDescent="0.25">
      <c r="B8" t="s">
        <v>31</v>
      </c>
    </row>
    <row r="9" spans="1:2" ht="15" x14ac:dyDescent="0.25">
      <c r="B9" t="s">
        <v>32</v>
      </c>
    </row>
    <row r="11" spans="1:2" ht="15" x14ac:dyDescent="0.25">
      <c r="B11" s="5" t="s">
        <v>33</v>
      </c>
    </row>
    <row r="12" spans="1:2" ht="15" x14ac:dyDescent="0.25">
      <c r="B12" t="s">
        <v>37</v>
      </c>
    </row>
    <row r="13" spans="1:2" ht="15" x14ac:dyDescent="0.25">
      <c r="B13" s="2">
        <v>2015</v>
      </c>
    </row>
    <row r="14" spans="1:2" ht="15" x14ac:dyDescent="0.25">
      <c r="B14" t="s">
        <v>38</v>
      </c>
    </row>
    <row r="15" spans="1:2" ht="15" x14ac:dyDescent="0.25">
      <c r="B15" t="s">
        <v>40</v>
      </c>
    </row>
    <row r="16" spans="1:2" ht="15" x14ac:dyDescent="0.25">
      <c r="B16" t="s">
        <v>39</v>
      </c>
    </row>
    <row r="18" spans="1:1" ht="15" x14ac:dyDescent="0.25">
      <c r="A18" s="1" t="s">
        <v>11</v>
      </c>
    </row>
    <row r="19" spans="1:1" ht="15" x14ac:dyDescent="0.25">
      <c r="A19" s="4" t="s">
        <v>12</v>
      </c>
    </row>
    <row r="20" spans="1:1" ht="15" x14ac:dyDescent="0.25">
      <c r="A20" s="4" t="s">
        <v>13</v>
      </c>
    </row>
    <row r="21" spans="1:1" ht="15" x14ac:dyDescent="0.25">
      <c r="A21" s="4" t="s">
        <v>17</v>
      </c>
    </row>
    <row r="22" spans="1:1" ht="15" x14ac:dyDescent="0.25">
      <c r="A22" s="4"/>
    </row>
    <row r="23" spans="1:1" ht="15" x14ac:dyDescent="0.25">
      <c r="A23" s="1" t="s">
        <v>24</v>
      </c>
    </row>
    <row r="24" spans="1:1" x14ac:dyDescent="0.35">
      <c r="A24" s="4" t="s">
        <v>25</v>
      </c>
    </row>
    <row r="25" spans="1:1" x14ac:dyDescent="0.35">
      <c r="A25" s="4" t="s">
        <v>26</v>
      </c>
    </row>
    <row r="26" spans="1:1" x14ac:dyDescent="0.35">
      <c r="A26" s="4" t="s">
        <v>27</v>
      </c>
    </row>
    <row r="28" spans="1:1" x14ac:dyDescent="0.35">
      <c r="A28" t="s">
        <v>34</v>
      </c>
    </row>
    <row r="29" spans="1:1" x14ac:dyDescent="0.35">
      <c r="A29" t="s">
        <v>35</v>
      </c>
    </row>
    <row r="30" spans="1:1" x14ac:dyDescent="0.35">
      <c r="A30" t="s">
        <v>36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.5" x14ac:dyDescent="0.35"/>
  <cols>
    <col min="1" max="1" width="32.7265625" customWidth="1"/>
    <col min="2" max="2" width="9.7265625" customWidth="1"/>
    <col min="3" max="3" width="10" customWidth="1"/>
  </cols>
  <sheetData>
    <row r="1" spans="1:3" x14ac:dyDescent="0.35">
      <c r="B1">
        <v>2013</v>
      </c>
      <c r="C1">
        <v>2028</v>
      </c>
    </row>
    <row r="2" spans="1:3" x14ac:dyDescent="0.35">
      <c r="A2" t="s">
        <v>18</v>
      </c>
      <c r="B2">
        <v>274062</v>
      </c>
      <c r="C2">
        <v>502340</v>
      </c>
    </row>
    <row r="3" spans="1:3" x14ac:dyDescent="0.35">
      <c r="A3" t="s">
        <v>19</v>
      </c>
      <c r="B3" s="6">
        <v>8.0000000000000002E-3</v>
      </c>
      <c r="C3" s="6">
        <v>1E-3</v>
      </c>
    </row>
    <row r="4" spans="1:3" x14ac:dyDescent="0.35">
      <c r="A4" t="s">
        <v>23</v>
      </c>
      <c r="B4" s="3">
        <f>B2*B3</f>
        <v>2192.4960000000001</v>
      </c>
      <c r="C4" s="3">
        <f>C2*C3</f>
        <v>502.34000000000003</v>
      </c>
    </row>
    <row r="5" spans="1:3" x14ac:dyDescent="0.35">
      <c r="B5" s="6"/>
      <c r="C5" s="6"/>
    </row>
    <row r="6" spans="1:3" x14ac:dyDescent="0.35">
      <c r="A6" t="s">
        <v>21</v>
      </c>
      <c r="B6">
        <v>0.2</v>
      </c>
    </row>
    <row r="7" spans="1:3" x14ac:dyDescent="0.35">
      <c r="A7" t="s">
        <v>22</v>
      </c>
      <c r="B7">
        <v>8760</v>
      </c>
    </row>
    <row r="8" spans="1:3" x14ac:dyDescent="0.35">
      <c r="A8" t="s">
        <v>20</v>
      </c>
      <c r="B8" s="7">
        <f>B4*$B6/$B7</f>
        <v>5.0056986301369864E-2</v>
      </c>
      <c r="C8" s="7">
        <f>C4*$B6/$B7</f>
        <v>1.14689497716895E-2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2"/>
  <sheetViews>
    <sheetView workbookViewId="0"/>
  </sheetViews>
  <sheetFormatPr defaultRowHeight="14.5" x14ac:dyDescent="0.35"/>
  <cols>
    <col min="1" max="1" width="23.453125" customWidth="1"/>
    <col min="2" max="3" width="11.1796875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2"/>
  <sheetViews>
    <sheetView workbookViewId="0"/>
  </sheetViews>
  <sheetFormatPr defaultRowHeight="14.5" x14ac:dyDescent="0.35"/>
  <cols>
    <col min="1" max="1" width="23.453125" customWidth="1"/>
    <col min="2" max="2" width="9.7265625" customWidth="1"/>
    <col min="3" max="3" width="9.26953125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</v>
      </c>
      <c r="B7" s="8">
        <f>Data!B4*10^3</f>
        <v>2192496</v>
      </c>
      <c r="C7">
        <f>$B7+($Q7-$B7)*(C1-$B1)/($Q1-$B1)</f>
        <v>2079818.9333333333</v>
      </c>
      <c r="D7">
        <f t="shared" ref="D7:S7" si="0">$B7+($Q7-$B7)*(D1-$B1)/($Q1-$B1)</f>
        <v>1967141.8666666667</v>
      </c>
      <c r="E7">
        <f t="shared" si="0"/>
        <v>1854464.8</v>
      </c>
      <c r="F7">
        <f t="shared" si="0"/>
        <v>1741787.7333333334</v>
      </c>
      <c r="G7">
        <f t="shared" si="0"/>
        <v>1629110.6666666665</v>
      </c>
      <c r="H7">
        <f t="shared" si="0"/>
        <v>1516433.6</v>
      </c>
      <c r="I7">
        <f t="shared" si="0"/>
        <v>1403756.5333333332</v>
      </c>
      <c r="J7">
        <f t="shared" si="0"/>
        <v>1291079.4666666668</v>
      </c>
      <c r="K7">
        <f t="shared" si="0"/>
        <v>1178402.3999999999</v>
      </c>
      <c r="L7">
        <f t="shared" si="0"/>
        <v>1065725.3333333333</v>
      </c>
      <c r="M7">
        <f t="shared" si="0"/>
        <v>953048.2666666666</v>
      </c>
      <c r="N7">
        <f t="shared" si="0"/>
        <v>840371.19999999995</v>
      </c>
      <c r="O7">
        <f t="shared" si="0"/>
        <v>727694.1333333333</v>
      </c>
      <c r="P7">
        <f t="shared" si="0"/>
        <v>615017.06666666665</v>
      </c>
      <c r="Q7" s="8">
        <f>Data!C4*10^3</f>
        <v>502340.00000000006</v>
      </c>
      <c r="R7">
        <f t="shared" si="0"/>
        <v>389662.93333333335</v>
      </c>
      <c r="S7">
        <f t="shared" si="0"/>
        <v>276985.8666666667</v>
      </c>
    </row>
    <row r="8" spans="1:19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</sheetData>
  <pageMargins left="0.7" right="0.7" top="0.75" bottom="0.75" header="0.3" footer="0.3"/>
  <ignoredErrors>
    <ignoredError sqref="Q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2"/>
  <sheetViews>
    <sheetView workbookViewId="0"/>
  </sheetViews>
  <sheetFormatPr defaultRowHeight="14.5" x14ac:dyDescent="0.35"/>
  <cols>
    <col min="1" max="1" width="23.453125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2"/>
  <sheetViews>
    <sheetView workbookViewId="0"/>
  </sheetViews>
  <sheetFormatPr defaultRowHeight="14.5" x14ac:dyDescent="0.35"/>
  <cols>
    <col min="1" max="1" width="23.453125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2"/>
  <sheetViews>
    <sheetView workbookViewId="0"/>
  </sheetViews>
  <sheetFormatPr defaultRowHeight="14.5" x14ac:dyDescent="0.35"/>
  <cols>
    <col min="1" max="1" width="23.453125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</v>
      </c>
      <c r="B7" s="9">
        <f>Data!B8*10^3</f>
        <v>50.056986301369861</v>
      </c>
      <c r="C7" s="3">
        <f>$B7+($Q7-$B7)*(C1-$B1)/($Q1-$B1)</f>
        <v>47.484450532724502</v>
      </c>
      <c r="D7" s="3">
        <f t="shared" ref="D7:S7" si="0">$B7+($Q7-$B7)*(D1-$B1)/($Q1-$B1)</f>
        <v>44.911914764079143</v>
      </c>
      <c r="E7" s="3">
        <f t="shared" si="0"/>
        <v>42.33937899543379</v>
      </c>
      <c r="F7" s="3">
        <f t="shared" si="0"/>
        <v>39.766843226788431</v>
      </c>
      <c r="G7" s="3">
        <f t="shared" si="0"/>
        <v>37.194307458143072</v>
      </c>
      <c r="H7" s="3">
        <f t="shared" si="0"/>
        <v>34.62177168949772</v>
      </c>
      <c r="I7" s="3">
        <f t="shared" si="0"/>
        <v>32.049235920852361</v>
      </c>
      <c r="J7" s="3">
        <f t="shared" si="0"/>
        <v>29.476700152207002</v>
      </c>
      <c r="K7" s="3">
        <f t="shared" si="0"/>
        <v>26.904164383561643</v>
      </c>
      <c r="L7" s="3">
        <f t="shared" si="0"/>
        <v>24.331628614916291</v>
      </c>
      <c r="M7" s="3">
        <f t="shared" si="0"/>
        <v>21.759092846270931</v>
      </c>
      <c r="N7" s="3">
        <f t="shared" si="0"/>
        <v>19.186557077625572</v>
      </c>
      <c r="O7" s="3">
        <f t="shared" si="0"/>
        <v>16.61402130898022</v>
      </c>
      <c r="P7" s="3">
        <f t="shared" si="0"/>
        <v>14.041485540334861</v>
      </c>
      <c r="Q7" s="9">
        <f>Data!C8*10^3</f>
        <v>11.4689497716895</v>
      </c>
      <c r="R7" s="3">
        <f t="shared" si="0"/>
        <v>8.8964140030441428</v>
      </c>
      <c r="S7" s="3">
        <f t="shared" si="0"/>
        <v>6.3238782343987836</v>
      </c>
    </row>
    <row r="8" spans="1:19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</sheetData>
  <pageMargins left="0.7" right="0.7" top="0.75" bottom="0.75" header="0.3" footer="0.3"/>
  <ignoredErrors>
    <ignoredError sqref="Q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2"/>
  <sheetViews>
    <sheetView workbookViewId="0"/>
  </sheetViews>
  <sheetFormatPr defaultRowHeight="14.5" x14ac:dyDescent="0.35"/>
  <cols>
    <col min="1" max="1" width="23.453125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Data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2016-01-26T19:10:58Z</dcterms:created>
  <dcterms:modified xsi:type="dcterms:W3CDTF">2016-03-17T23:55:52Z</dcterms:modified>
</cp:coreProperties>
</file>