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90"/>
  </bookViews>
  <sheets>
    <sheet name="About" sheetId="1" r:id="rId1"/>
    <sheet name="2015 Price" sheetId="5" r:id="rId2"/>
    <sheet name="NREL" sheetId="4" r:id="rId3"/>
    <sheet name="CpUDSC" sheetId="2" r:id="rId4"/>
  </sheets>
  <calcPr calcId="145621"/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" i="2"/>
  <c r="B2" i="2"/>
  <c r="A35" i="5"/>
  <c r="C25" i="4" l="1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14" i="4"/>
  <c r="C15" i="4"/>
  <c r="C16" i="4"/>
  <c r="C17" i="4"/>
  <c r="C18" i="4"/>
  <c r="C19" i="4"/>
  <c r="C20" i="4"/>
  <c r="C21" i="4"/>
  <c r="C22" i="4"/>
  <c r="C23" i="4"/>
  <c r="C24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</calcChain>
</file>

<file path=xl/sharedStrings.xml><?xml version="1.0" encoding="utf-8"?>
<sst xmlns="http://schemas.openxmlformats.org/spreadsheetml/2006/main" count="32" uniqueCount="31">
  <si>
    <t>CpUDSC Cost per Unit Distributed Solar Capacity</t>
  </si>
  <si>
    <t>Sources:</t>
  </si>
  <si>
    <t>Lawrence Berkeley National Laboratory</t>
  </si>
  <si>
    <t>Tracking the Sun VIII</t>
  </si>
  <si>
    <t>https://emp.lbl.gov/sites/all/files/lbnl-188238_1.pdf</t>
  </si>
  <si>
    <t>Future Trends</t>
  </si>
  <si>
    <t>National Renewable Energy Laboratory</t>
  </si>
  <si>
    <t>We use NREL's cost projections to estimate the rate of cost declines (improvement)</t>
  </si>
  <si>
    <t>for each technology.  We do NOT use NREL's costs directly, because in 2012, it was already</t>
  </si>
  <si>
    <t>clear that NREL's estimates (made in 2010) were dramatically wrong for some generation types.</t>
  </si>
  <si>
    <t>Solar PV</t>
  </si>
  <si>
    <t>Year</t>
  </si>
  <si>
    <t>Solar PV Cap Cost</t>
  </si>
  <si>
    <t>Cost Relative to 2015</t>
  </si>
  <si>
    <t>Capital Cost Projections from NREL (2004 $/kW)</t>
  </si>
  <si>
    <t>Linearly Interpolated Capital Cost Projections (2004 $/kW) and Ratios</t>
  </si>
  <si>
    <t>Distributed Solar Cap Cost ($/MW)</t>
  </si>
  <si>
    <t>Page 16, Figure 8, "Residential" data series</t>
  </si>
  <si>
    <t>Cost and Performance Assumptions for Modeling Electricity Generation Technologies</t>
  </si>
  <si>
    <t>http://www.nrel.gov/docs/fy11osti/48595.pdf</t>
  </si>
  <si>
    <t>Page 158, Table 42</t>
  </si>
  <si>
    <t>Solar DC to AC Derate Value</t>
  </si>
  <si>
    <t>PVWATTS - Changing System Parameters</t>
  </si>
  <si>
    <t>http://rredc.nrel.gov/solar/calculators/pvwatts/system.html</t>
  </si>
  <si>
    <t>2015 Price (DC)</t>
  </si>
  <si>
    <t>2015 Distributed Solar Cost ($/W DC)</t>
  </si>
  <si>
    <t>Based on first half (H1) of the year 2015, in the figure below</t>
  </si>
  <si>
    <t>2015 Distributed Solar Cost ($/W AC)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</si>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</sst>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3">
    <xf numFmtId="0" fontId="0" fillId="0" borderId="0"/>
    <xf numFmtId="0" fontId="2" fillId="0" borderId="3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4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5" applyNumberFormat="0" applyProtection="0">
      <alignment horizontal="left"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6" applyNumberFormat="0" applyProtection="0">
      <alignment wrapText="1"/>
    </xf>
    <xf numFmtId="0" fontId="2" fillId="0" borderId="7" applyNumberFormat="0" applyFont="0" applyFill="0" applyProtection="0">
      <alignment wrapText="1"/>
    </xf>
    <xf numFmtId="0" fontId="3" fillId="0" borderId="8" applyNumberFormat="0" applyFill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Font="1" applyBorder="1" applyAlignment="1">
      <alignment horizontal="left"/>
    </xf>
    <xf numFmtId="1" fontId="0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  <xf numFmtId="0" fontId="6" fillId="0" borderId="0" xfId="12" applyAlignment="1">
      <alignment horizontal="left"/>
    </xf>
    <xf numFmtId="0" fontId="1" fillId="2" borderId="0" xfId="0" applyFont="1" applyFill="1"/>
    <xf numFmtId="8" fontId="0" fillId="0" borderId="0" xfId="0" applyNumberFormat="1"/>
    <xf numFmtId="2" fontId="0" fillId="0" borderId="0" xfId="0" applyNumberFormat="1"/>
  </cellXfs>
  <cellStyles count="13">
    <cellStyle name="Body: normal cell" xfId="1"/>
    <cellStyle name="Font: Calibri, 9pt regular" xfId="2"/>
    <cellStyle name="Footnotes: all except top row" xfId="3"/>
    <cellStyle name="Footnotes: top row" xfId="4"/>
    <cellStyle name="Header: bottom row" xfId="5"/>
    <cellStyle name="Header: top rows" xfId="6"/>
    <cellStyle name="Hyperlink" xfId="12" builtinId="8"/>
    <cellStyle name="Hyperlink 2" xfId="7"/>
    <cellStyle name="Normal" xfId="0" builtinId="0"/>
    <cellStyle name="Parent row" xfId="8"/>
    <cellStyle name="Section Break" xfId="9"/>
    <cellStyle name="Section Break: parent row" xfId="10"/>
    <cellStyle name="Table tit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371475</xdr:colOff>
      <xdr:row>28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5857875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redc.nrel.gov/solar/calculators/pvwatts/system.html" TargetMode="External"/><Relationship Id="rId1" Type="http://schemas.openxmlformats.org/officeDocument/2006/relationships/hyperlink" Target="http://www.nrel.gov/docs/fy11osti/48595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2" max="2" width="50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17" t="s">
        <v>24</v>
      </c>
    </row>
    <row r="4" spans="1:2" x14ac:dyDescent="0.25">
      <c r="B4" t="s">
        <v>2</v>
      </c>
    </row>
    <row r="5" spans="1:2" x14ac:dyDescent="0.25">
      <c r="B5" s="3">
        <v>2015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17</v>
      </c>
    </row>
    <row r="10" spans="1:2" x14ac:dyDescent="0.25">
      <c r="B10" s="17" t="s">
        <v>5</v>
      </c>
    </row>
    <row r="11" spans="1:2" x14ac:dyDescent="0.25">
      <c r="B11" s="3" t="s">
        <v>6</v>
      </c>
    </row>
    <row r="12" spans="1:2" x14ac:dyDescent="0.25">
      <c r="B12" s="3">
        <v>2010</v>
      </c>
    </row>
    <row r="13" spans="1:2" x14ac:dyDescent="0.25">
      <c r="B13" s="3" t="s">
        <v>18</v>
      </c>
    </row>
    <row r="14" spans="1:2" x14ac:dyDescent="0.25">
      <c r="B14" s="16" t="s">
        <v>19</v>
      </c>
    </row>
    <row r="15" spans="1:2" x14ac:dyDescent="0.25">
      <c r="B15" s="3" t="s">
        <v>20</v>
      </c>
    </row>
    <row r="17" spans="2:3" x14ac:dyDescent="0.25">
      <c r="B17" s="4" t="s">
        <v>21</v>
      </c>
      <c r="C17" s="3"/>
    </row>
    <row r="18" spans="2:3" x14ac:dyDescent="0.25">
      <c r="B18" s="3" t="s">
        <v>6</v>
      </c>
      <c r="C18" s="3"/>
    </row>
    <row r="19" spans="2:3" x14ac:dyDescent="0.25">
      <c r="B19" s="3">
        <v>2015</v>
      </c>
      <c r="C19" s="3"/>
    </row>
    <row r="20" spans="2:3" x14ac:dyDescent="0.25">
      <c r="B20" s="3" t="s">
        <v>22</v>
      </c>
      <c r="C20" s="3"/>
    </row>
    <row r="21" spans="2:3" x14ac:dyDescent="0.25">
      <c r="B21" s="16" t="s">
        <v>23</v>
      </c>
      <c r="C21" s="3"/>
    </row>
  </sheetData>
  <hyperlinks>
    <hyperlink ref="B14" r:id="rId1"/>
    <hyperlink ref="B2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sheetData>
    <row r="1" spans="1:2" x14ac:dyDescent="0.25">
      <c r="A1" s="1" t="s">
        <v>25</v>
      </c>
    </row>
    <row r="2" spans="1:2" x14ac:dyDescent="0.25">
      <c r="A2" s="18">
        <v>4</v>
      </c>
      <c r="B2" t="s">
        <v>26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>
        <v>0.77</v>
      </c>
      <c r="B32" t="s">
        <v>30</v>
      </c>
    </row>
    <row r="34" spans="1:1" x14ac:dyDescent="0.25">
      <c r="A34" s="1" t="s">
        <v>27</v>
      </c>
    </row>
    <row r="35" spans="1:1" x14ac:dyDescent="0.25">
      <c r="A35" s="18">
        <f>A2/A32</f>
        <v>5.1948051948051948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11" customWidth="1"/>
    <col min="2" max="2" width="24" customWidth="1"/>
    <col min="3" max="3" width="27.5703125" customWidth="1"/>
  </cols>
  <sheetData>
    <row r="1" spans="1:3" x14ac:dyDescent="0.25">
      <c r="A1" t="s">
        <v>7</v>
      </c>
    </row>
    <row r="2" spans="1:3" x14ac:dyDescent="0.25">
      <c r="A2" t="s">
        <v>8</v>
      </c>
    </row>
    <row r="3" spans="1:3" x14ac:dyDescent="0.25">
      <c r="A3" t="s">
        <v>9</v>
      </c>
    </row>
    <row r="5" spans="1:3" x14ac:dyDescent="0.25">
      <c r="A5" s="4" t="s">
        <v>14</v>
      </c>
      <c r="B5" s="5"/>
      <c r="C5" s="2"/>
    </row>
    <row r="6" spans="1:3" x14ac:dyDescent="0.25">
      <c r="A6" s="3"/>
      <c r="B6" s="6" t="s">
        <v>10</v>
      </c>
    </row>
    <row r="7" spans="1:3" x14ac:dyDescent="0.25">
      <c r="A7" s="6">
        <v>2005</v>
      </c>
      <c r="B7" s="7">
        <v>9500</v>
      </c>
    </row>
    <row r="8" spans="1:3" x14ac:dyDescent="0.25">
      <c r="A8" s="6">
        <v>2020</v>
      </c>
      <c r="B8" s="7">
        <v>4258</v>
      </c>
    </row>
    <row r="9" spans="1:3" x14ac:dyDescent="0.25">
      <c r="A9" s="6">
        <v>2035</v>
      </c>
      <c r="B9" s="7">
        <v>2879</v>
      </c>
    </row>
    <row r="10" spans="1:3" x14ac:dyDescent="0.25">
      <c r="A10" s="6">
        <v>2050</v>
      </c>
      <c r="B10" s="7">
        <v>2246</v>
      </c>
    </row>
    <row r="11" spans="1:3" x14ac:dyDescent="0.25">
      <c r="A11" s="3"/>
      <c r="B11" s="3"/>
    </row>
    <row r="12" spans="1:3" x14ac:dyDescent="0.25">
      <c r="A12" s="4" t="s">
        <v>15</v>
      </c>
      <c r="B12" s="5"/>
      <c r="C12" s="5"/>
    </row>
    <row r="13" spans="1:3" x14ac:dyDescent="0.25">
      <c r="A13" s="6" t="s">
        <v>11</v>
      </c>
      <c r="B13" s="6" t="s">
        <v>12</v>
      </c>
      <c r="C13" s="6" t="s">
        <v>13</v>
      </c>
    </row>
    <row r="14" spans="1:3" x14ac:dyDescent="0.25">
      <c r="A14" s="6">
        <v>2005</v>
      </c>
      <c r="B14" s="8">
        <f>TREND(B$7:B$8,$A$7:$A$8,$A14)</f>
        <v>9500</v>
      </c>
      <c r="C14" s="14">
        <f t="shared" ref="C14:C59" si="0">B14/B$24</f>
        <v>1.5819271758436844</v>
      </c>
    </row>
    <row r="15" spans="1:3" x14ac:dyDescent="0.25">
      <c r="A15" s="6">
        <v>2006</v>
      </c>
      <c r="B15" s="8">
        <f>TREND(B$7:B$8,$A$7:$A$8,$A15)</f>
        <v>9150.5333333333256</v>
      </c>
      <c r="C15" s="14">
        <f t="shared" si="0"/>
        <v>1.523734458259314</v>
      </c>
    </row>
    <row r="16" spans="1:3" x14ac:dyDescent="0.25">
      <c r="A16" s="6">
        <v>2007</v>
      </c>
      <c r="B16" s="8">
        <f>TREND(B$7:B$8,$A$7:$A$8,$A16)</f>
        <v>8801.0666666666511</v>
      </c>
      <c r="C16" s="14">
        <f t="shared" si="0"/>
        <v>1.4655417406749436</v>
      </c>
    </row>
    <row r="17" spans="1:3" x14ac:dyDescent="0.25">
      <c r="A17" s="6">
        <v>2008</v>
      </c>
      <c r="B17" s="8">
        <f>TREND(B$7:B$8,$A$7:$A$8,$A17)</f>
        <v>8451.5999999999767</v>
      </c>
      <c r="C17" s="14">
        <f t="shared" si="0"/>
        <v>1.4073490230905732</v>
      </c>
    </row>
    <row r="18" spans="1:3" x14ac:dyDescent="0.25">
      <c r="A18" s="6">
        <v>2009</v>
      </c>
      <c r="B18" s="8">
        <f>TREND(B$7:B$8,$A$7:$A$8,$A18)</f>
        <v>8102.1333333333023</v>
      </c>
      <c r="C18" s="14">
        <f t="shared" si="0"/>
        <v>1.3491563055062028</v>
      </c>
    </row>
    <row r="19" spans="1:3" x14ac:dyDescent="0.25">
      <c r="A19" s="6">
        <v>2010</v>
      </c>
      <c r="B19" s="8">
        <f>TREND(B$7:B$8,$A$7:$A$8,$A19)</f>
        <v>7752.6666666666279</v>
      </c>
      <c r="C19" s="14">
        <f t="shared" si="0"/>
        <v>1.2909635879218324</v>
      </c>
    </row>
    <row r="20" spans="1:3" x14ac:dyDescent="0.25">
      <c r="A20" s="6">
        <v>2011</v>
      </c>
      <c r="B20" s="8">
        <f>TREND(B$7:B$8,$A$7:$A$8,$A20)</f>
        <v>7403.2000000000698</v>
      </c>
      <c r="C20" s="14">
        <f t="shared" si="0"/>
        <v>1.2327708703374816</v>
      </c>
    </row>
    <row r="21" spans="1:3" x14ac:dyDescent="0.25">
      <c r="A21" s="6">
        <v>2012</v>
      </c>
      <c r="B21" s="8">
        <f>TREND(B$7:B$8,$A$7:$A$8,$A21)</f>
        <v>7053.7333333333954</v>
      </c>
      <c r="C21" s="14">
        <f t="shared" si="0"/>
        <v>1.1745781527531112</v>
      </c>
    </row>
    <row r="22" spans="1:3" x14ac:dyDescent="0.25">
      <c r="A22" s="6">
        <v>2013</v>
      </c>
      <c r="B22" s="8">
        <f>TREND(B$7:B$8,$A$7:$A$8,$A22)</f>
        <v>6704.266666666721</v>
      </c>
      <c r="C22" s="14">
        <f t="shared" si="0"/>
        <v>1.1163854351687408</v>
      </c>
    </row>
    <row r="23" spans="1:3" x14ac:dyDescent="0.25">
      <c r="A23" s="6">
        <v>2014</v>
      </c>
      <c r="B23" s="8">
        <f>TREND(B$7:B$8,$A$7:$A$8,$A23)</f>
        <v>6354.8000000000466</v>
      </c>
      <c r="C23" s="14">
        <f t="shared" si="0"/>
        <v>1.0581927175843704</v>
      </c>
    </row>
    <row r="24" spans="1:3" x14ac:dyDescent="0.25">
      <c r="A24" s="6">
        <v>2015</v>
      </c>
      <c r="B24" s="8">
        <f>TREND(B$7:B$8,$A$7:$A$8,$A24)</f>
        <v>6005.3333333333721</v>
      </c>
      <c r="C24" s="14">
        <f>B24/B$24</f>
        <v>1</v>
      </c>
    </row>
    <row r="25" spans="1:3" x14ac:dyDescent="0.25">
      <c r="A25" s="6">
        <v>2016</v>
      </c>
      <c r="B25" s="8">
        <f>TREND(B$7:B$8,$A$7:$A$8,$A25)</f>
        <v>5655.8666666666977</v>
      </c>
      <c r="C25" s="14">
        <f t="shared" si="0"/>
        <v>0.94180728241562961</v>
      </c>
    </row>
    <row r="26" spans="1:3" x14ac:dyDescent="0.25">
      <c r="A26" s="6">
        <v>2017</v>
      </c>
      <c r="B26" s="8">
        <f>TREND(B$7:B$8,$A$7:$A$8,$A26)</f>
        <v>5306.4000000000233</v>
      </c>
      <c r="C26" s="14">
        <f t="shared" si="0"/>
        <v>0.88361456483125922</v>
      </c>
    </row>
    <row r="27" spans="1:3" x14ac:dyDescent="0.25">
      <c r="A27" s="6">
        <v>2018</v>
      </c>
      <c r="B27" s="8">
        <f>TREND(B$7:B$8,$A$7:$A$8,$A27)</f>
        <v>4956.9333333333489</v>
      </c>
      <c r="C27" s="14">
        <f t="shared" si="0"/>
        <v>0.82542184724688894</v>
      </c>
    </row>
    <row r="28" spans="1:3" x14ac:dyDescent="0.25">
      <c r="A28" s="6">
        <v>2019</v>
      </c>
      <c r="B28" s="8">
        <f>TREND(B$7:B$8,$A$7:$A$8,$A28)</f>
        <v>4607.4666666666744</v>
      </c>
      <c r="C28" s="14">
        <f t="shared" si="0"/>
        <v>0.76722912966251855</v>
      </c>
    </row>
    <row r="29" spans="1:3" ht="15.75" thickBot="1" x14ac:dyDescent="0.3">
      <c r="A29" s="9">
        <v>2020</v>
      </c>
      <c r="B29" s="10">
        <f>TREND(B$7:B$8,$A$7:$A$8,$A29)</f>
        <v>4258</v>
      </c>
      <c r="C29" s="15">
        <f t="shared" si="0"/>
        <v>0.70903641207814816</v>
      </c>
    </row>
    <row r="30" spans="1:3" ht="15.75" thickTop="1" x14ac:dyDescent="0.25">
      <c r="A30" s="6">
        <v>2021</v>
      </c>
      <c r="B30" s="8">
        <f>TREND(B$8:B$9,$A$8:$A$9,$A30)</f>
        <v>4166.0666666666802</v>
      </c>
      <c r="C30" s="14">
        <f t="shared" si="0"/>
        <v>0.69372779751331926</v>
      </c>
    </row>
    <row r="31" spans="1:3" x14ac:dyDescent="0.25">
      <c r="A31" s="6">
        <v>2022</v>
      </c>
      <c r="B31" s="8">
        <f>TREND(B$8:B$9,$A$8:$A$9,$A31)</f>
        <v>4074.1333333333314</v>
      </c>
      <c r="C31" s="14">
        <f t="shared" si="0"/>
        <v>0.67841918294848558</v>
      </c>
    </row>
    <row r="32" spans="1:3" x14ac:dyDescent="0.25">
      <c r="A32" s="6">
        <v>2023</v>
      </c>
      <c r="B32" s="8">
        <f>TREND(B$8:B$9,$A$8:$A$9,$A32)</f>
        <v>3982.2000000000116</v>
      </c>
      <c r="C32" s="14">
        <f t="shared" si="0"/>
        <v>0.66311056838365667</v>
      </c>
    </row>
    <row r="33" spans="1:3" x14ac:dyDescent="0.25">
      <c r="A33" s="6">
        <v>2024</v>
      </c>
      <c r="B33" s="8">
        <f>TREND(B$8:B$9,$A$8:$A$9,$A33)</f>
        <v>3890.2666666666628</v>
      </c>
      <c r="C33" s="14">
        <f t="shared" si="0"/>
        <v>0.64780195381882288</v>
      </c>
    </row>
    <row r="34" spans="1:3" x14ac:dyDescent="0.25">
      <c r="A34" s="6">
        <v>2025</v>
      </c>
      <c r="B34" s="8">
        <f>TREND(B$8:B$9,$A$8:$A$9,$A34)</f>
        <v>3798.333333333343</v>
      </c>
      <c r="C34" s="14">
        <f t="shared" si="0"/>
        <v>0.63249333925399398</v>
      </c>
    </row>
    <row r="35" spans="1:3" x14ac:dyDescent="0.25">
      <c r="A35" s="6">
        <v>2026</v>
      </c>
      <c r="B35" s="8">
        <f>TREND(B$8:B$9,$A$8:$A$9,$A35)</f>
        <v>3706.3999999999942</v>
      </c>
      <c r="C35" s="14">
        <f t="shared" si="0"/>
        <v>0.61718472468916019</v>
      </c>
    </row>
    <row r="36" spans="1:3" x14ac:dyDescent="0.25">
      <c r="A36" s="6">
        <v>2027</v>
      </c>
      <c r="B36" s="8">
        <f>TREND(B$8:B$9,$A$8:$A$9,$A36)</f>
        <v>3614.4666666666744</v>
      </c>
      <c r="C36" s="14">
        <f t="shared" si="0"/>
        <v>0.60187611012433129</v>
      </c>
    </row>
    <row r="37" spans="1:3" x14ac:dyDescent="0.25">
      <c r="A37" s="6">
        <v>2028</v>
      </c>
      <c r="B37" s="8">
        <f>TREND(B$8:B$9,$A$8:$A$9,$A37)</f>
        <v>3522.5333333333256</v>
      </c>
      <c r="C37" s="14">
        <f t="shared" si="0"/>
        <v>0.58656749555949761</v>
      </c>
    </row>
    <row r="38" spans="1:3" x14ac:dyDescent="0.25">
      <c r="A38" s="6">
        <v>2029</v>
      </c>
      <c r="B38" s="8">
        <f>TREND(B$8:B$9,$A$8:$A$9,$A38)</f>
        <v>3430.6000000000058</v>
      </c>
      <c r="C38" s="14">
        <f t="shared" si="0"/>
        <v>0.57125888099466871</v>
      </c>
    </row>
    <row r="39" spans="1:3" x14ac:dyDescent="0.25">
      <c r="A39" s="6">
        <v>2030</v>
      </c>
      <c r="B39" s="8">
        <f>TREND(B$8:B$9,$A$8:$A$9,$A39)</f>
        <v>3338.666666666657</v>
      </c>
      <c r="C39" s="14">
        <f t="shared" si="0"/>
        <v>0.55595026642983492</v>
      </c>
    </row>
    <row r="40" spans="1:3" x14ac:dyDescent="0.25">
      <c r="A40" s="6">
        <v>2031</v>
      </c>
      <c r="B40" s="8">
        <f>TREND(B$8:B$9,$A$8:$A$9,$A40)</f>
        <v>3246.7333333333372</v>
      </c>
      <c r="C40" s="14">
        <f t="shared" si="0"/>
        <v>0.54064165186500601</v>
      </c>
    </row>
    <row r="41" spans="1:3" x14ac:dyDescent="0.25">
      <c r="A41" s="6">
        <v>2032</v>
      </c>
      <c r="B41" s="8">
        <f>TREND(B$8:B$9,$A$8:$A$9,$A41)</f>
        <v>3154.7999999999884</v>
      </c>
      <c r="C41" s="14">
        <f t="shared" si="0"/>
        <v>0.52533303730017233</v>
      </c>
    </row>
    <row r="42" spans="1:3" x14ac:dyDescent="0.25">
      <c r="A42" s="6">
        <v>2033</v>
      </c>
      <c r="B42" s="8">
        <f>TREND(B$8:B$9,$A$8:$A$9,$A42)</f>
        <v>3062.8666666666686</v>
      </c>
      <c r="C42" s="14">
        <f t="shared" si="0"/>
        <v>0.51002442273534343</v>
      </c>
    </row>
    <row r="43" spans="1:3" x14ac:dyDescent="0.25">
      <c r="A43" s="6">
        <v>2034</v>
      </c>
      <c r="B43" s="8">
        <f>TREND(B$8:B$9,$A$8:$A$9,$A43)</f>
        <v>2970.9333333333489</v>
      </c>
      <c r="C43" s="14">
        <f t="shared" si="0"/>
        <v>0.49471580817051447</v>
      </c>
    </row>
    <row r="44" spans="1:3" ht="15.75" thickBot="1" x14ac:dyDescent="0.3">
      <c r="A44" s="11">
        <v>2035</v>
      </c>
      <c r="B44" s="12">
        <f>TREND(B$8:B$9,$A$8:$A$9,$A44)</f>
        <v>2879</v>
      </c>
      <c r="C44" s="15">
        <f t="shared" si="0"/>
        <v>0.47940719360568074</v>
      </c>
    </row>
    <row r="45" spans="1:3" ht="15.75" thickTop="1" x14ac:dyDescent="0.25">
      <c r="A45" s="6">
        <v>2036</v>
      </c>
      <c r="B45" s="13">
        <f>TREND(B$9:B$10,$A$9:$A$10,$A45)</f>
        <v>2836.7999999999884</v>
      </c>
      <c r="C45" s="14">
        <f t="shared" si="0"/>
        <v>0.47238010657193108</v>
      </c>
    </row>
    <row r="46" spans="1:3" x14ac:dyDescent="0.25">
      <c r="A46" s="6">
        <v>2037</v>
      </c>
      <c r="B46" s="13">
        <f>TREND(B$9:B$10,$A$9:$A$10,$A46)</f>
        <v>2794.5999999999913</v>
      </c>
      <c r="C46" s="14">
        <f t="shared" si="0"/>
        <v>0.46535301953818381</v>
      </c>
    </row>
    <row r="47" spans="1:3" x14ac:dyDescent="0.25">
      <c r="A47" s="6">
        <v>2038</v>
      </c>
      <c r="B47" s="13">
        <f>TREND(B$9:B$10,$A$9:$A$10,$A47)</f>
        <v>2752.3999999999942</v>
      </c>
      <c r="C47" s="14">
        <f t="shared" si="0"/>
        <v>0.45832593250443654</v>
      </c>
    </row>
    <row r="48" spans="1:3" x14ac:dyDescent="0.25">
      <c r="A48" s="6">
        <v>2039</v>
      </c>
      <c r="B48" s="8">
        <f>TREND(B$9:B$10,$A$9:$A$10,$A48)</f>
        <v>2710.1999999999971</v>
      </c>
      <c r="C48" s="14">
        <f t="shared" si="0"/>
        <v>0.45129884547068932</v>
      </c>
    </row>
    <row r="49" spans="1:3" x14ac:dyDescent="0.25">
      <c r="A49" s="6">
        <v>2040</v>
      </c>
      <c r="B49" s="8">
        <f>TREND(B$9:B$10,$A$9:$A$10,$A49)</f>
        <v>2668</v>
      </c>
      <c r="C49" s="14">
        <f t="shared" si="0"/>
        <v>0.44427175843694205</v>
      </c>
    </row>
    <row r="50" spans="1:3" x14ac:dyDescent="0.25">
      <c r="A50" s="6">
        <v>2041</v>
      </c>
      <c r="B50" s="8">
        <f>TREND(B$9:B$10,$A$9:$A$10,$A50)</f>
        <v>2625.7999999999884</v>
      </c>
      <c r="C50" s="14">
        <f t="shared" si="0"/>
        <v>0.4372446714031924</v>
      </c>
    </row>
    <row r="51" spans="1:3" x14ac:dyDescent="0.25">
      <c r="A51" s="6">
        <v>2042</v>
      </c>
      <c r="B51" s="8">
        <f>TREND(B$9:B$10,$A$9:$A$10,$A51)</f>
        <v>2583.5999999999913</v>
      </c>
      <c r="C51" s="14">
        <f t="shared" si="0"/>
        <v>0.43021758436944513</v>
      </c>
    </row>
    <row r="52" spans="1:3" x14ac:dyDescent="0.25">
      <c r="A52" s="6">
        <v>2043</v>
      </c>
      <c r="B52" s="8">
        <f>TREND(B$9:B$10,$A$9:$A$10,$A52)</f>
        <v>2541.3999999999942</v>
      </c>
      <c r="C52" s="14">
        <f t="shared" si="0"/>
        <v>0.42319049733569791</v>
      </c>
    </row>
    <row r="53" spans="1:3" x14ac:dyDescent="0.25">
      <c r="A53" s="6">
        <v>2044</v>
      </c>
      <c r="B53" s="8">
        <f>TREND(B$9:B$10,$A$9:$A$10,$A53)</f>
        <v>2499.1999999999971</v>
      </c>
      <c r="C53" s="14">
        <f t="shared" si="0"/>
        <v>0.41616341030195064</v>
      </c>
    </row>
    <row r="54" spans="1:3" x14ac:dyDescent="0.25">
      <c r="A54" s="6">
        <v>2045</v>
      </c>
      <c r="B54" s="8">
        <f>TREND(B$9:B$10,$A$9:$A$10,$A54)</f>
        <v>2457</v>
      </c>
      <c r="C54" s="14">
        <f t="shared" si="0"/>
        <v>0.40913632326820337</v>
      </c>
    </row>
    <row r="55" spans="1:3" x14ac:dyDescent="0.25">
      <c r="A55" s="6">
        <v>2046</v>
      </c>
      <c r="B55" s="8">
        <f>TREND(B$9:B$10,$A$9:$A$10,$A55)</f>
        <v>2414.7999999999884</v>
      </c>
      <c r="C55" s="14">
        <f t="shared" si="0"/>
        <v>0.40210923623445372</v>
      </c>
    </row>
    <row r="56" spans="1:3" x14ac:dyDescent="0.25">
      <c r="A56" s="6">
        <v>2047</v>
      </c>
      <c r="B56" s="8">
        <f>TREND(B$9:B$10,$A$9:$A$10,$A56)</f>
        <v>2372.5999999999913</v>
      </c>
      <c r="C56" s="14">
        <f t="shared" si="0"/>
        <v>0.39508214920070645</v>
      </c>
    </row>
    <row r="57" spans="1:3" x14ac:dyDescent="0.25">
      <c r="A57" s="6">
        <v>2048</v>
      </c>
      <c r="B57" s="8">
        <f>TREND(B$9:B$10,$A$9:$A$10,$A57)</f>
        <v>2330.3999999999942</v>
      </c>
      <c r="C57" s="14">
        <f t="shared" si="0"/>
        <v>0.38805506216695923</v>
      </c>
    </row>
    <row r="58" spans="1:3" x14ac:dyDescent="0.25">
      <c r="A58" s="6">
        <v>2049</v>
      </c>
      <c r="B58" s="8">
        <f>TREND(B$9:B$10,$A$9:$A$10,$A58)</f>
        <v>2288.1999999999971</v>
      </c>
      <c r="C58" s="14">
        <f t="shared" si="0"/>
        <v>0.38102797513321196</v>
      </c>
    </row>
    <row r="59" spans="1:3" x14ac:dyDescent="0.25">
      <c r="A59" s="6">
        <v>2050</v>
      </c>
      <c r="B59" s="8">
        <f>TREND(B$9:B$10,$A$9:$A$10,$A59)</f>
        <v>2246</v>
      </c>
      <c r="C59" s="14">
        <f t="shared" si="0"/>
        <v>0.37400088809946475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7"/>
  <sheetViews>
    <sheetView workbookViewId="0"/>
  </sheetViews>
  <sheetFormatPr defaultRowHeight="15" x14ac:dyDescent="0.25"/>
  <cols>
    <col min="2" max="2" width="15.140625" customWidth="1"/>
  </cols>
  <sheetData>
    <row r="1" spans="1:2" x14ac:dyDescent="0.25">
      <c r="B1" t="s">
        <v>16</v>
      </c>
    </row>
    <row r="2" spans="1:2" x14ac:dyDescent="0.25">
      <c r="A2">
        <v>2015</v>
      </c>
      <c r="B2" s="19">
        <f>'2015 Price'!A35*1000</f>
        <v>5194.8051948051943</v>
      </c>
    </row>
    <row r="3" spans="1:2" x14ac:dyDescent="0.25">
      <c r="A3">
        <v>2016</v>
      </c>
      <c r="B3" s="19">
        <f>B$2*NREL!C25</f>
        <v>4892.5053631980754</v>
      </c>
    </row>
    <row r="4" spans="1:2" x14ac:dyDescent="0.25">
      <c r="A4">
        <v>2017</v>
      </c>
      <c r="B4" s="19">
        <f>B$2*NREL!C26</f>
        <v>4590.2055315909565</v>
      </c>
    </row>
    <row r="5" spans="1:2" x14ac:dyDescent="0.25">
      <c r="A5">
        <v>2018</v>
      </c>
      <c r="B5" s="19">
        <f>B$2*NREL!C27</f>
        <v>4287.9056999838385</v>
      </c>
    </row>
    <row r="6" spans="1:2" x14ac:dyDescent="0.25">
      <c r="A6">
        <v>2019</v>
      </c>
      <c r="B6" s="19">
        <f>B$2*NREL!C28</f>
        <v>3985.6058683767192</v>
      </c>
    </row>
    <row r="7" spans="1:2" x14ac:dyDescent="0.25">
      <c r="A7">
        <v>2020</v>
      </c>
      <c r="B7" s="19">
        <f>B$2*NREL!C29</f>
        <v>3683.3060367696003</v>
      </c>
    </row>
    <row r="8" spans="1:2" x14ac:dyDescent="0.25">
      <c r="A8">
        <v>2021</v>
      </c>
      <c r="B8" s="19">
        <f>B$2*NREL!C30</f>
        <v>3603.7807663029566</v>
      </c>
    </row>
    <row r="9" spans="1:2" x14ac:dyDescent="0.25">
      <c r="A9">
        <v>2022</v>
      </c>
      <c r="B9" s="19">
        <f>B$2*NREL!C31</f>
        <v>3524.2554958362884</v>
      </c>
    </row>
    <row r="10" spans="1:2" x14ac:dyDescent="0.25">
      <c r="A10">
        <v>2023</v>
      </c>
      <c r="B10" s="19">
        <f>B$2*NREL!C32</f>
        <v>3444.7302253696448</v>
      </c>
    </row>
    <row r="11" spans="1:2" x14ac:dyDescent="0.25">
      <c r="A11">
        <v>2024</v>
      </c>
      <c r="B11" s="19">
        <f>B$2*NREL!C33</f>
        <v>3365.2049549029757</v>
      </c>
    </row>
    <row r="12" spans="1:2" x14ac:dyDescent="0.25">
      <c r="A12">
        <v>2025</v>
      </c>
      <c r="B12" s="19">
        <f>B$2*NREL!C34</f>
        <v>3285.6796844363321</v>
      </c>
    </row>
    <row r="13" spans="1:2" x14ac:dyDescent="0.25">
      <c r="A13">
        <v>2026</v>
      </c>
      <c r="B13" s="19">
        <f>B$2*NREL!C35</f>
        <v>3206.154413969663</v>
      </c>
    </row>
    <row r="14" spans="1:2" x14ac:dyDescent="0.25">
      <c r="A14">
        <v>2027</v>
      </c>
      <c r="B14" s="19">
        <f>B$2*NREL!C36</f>
        <v>3126.6291435030193</v>
      </c>
    </row>
    <row r="15" spans="1:2" x14ac:dyDescent="0.25">
      <c r="A15">
        <v>2028</v>
      </c>
      <c r="B15" s="19">
        <f>B$2*NREL!C37</f>
        <v>3047.1038730363512</v>
      </c>
    </row>
    <row r="16" spans="1:2" x14ac:dyDescent="0.25">
      <c r="A16">
        <v>2029</v>
      </c>
      <c r="B16" s="19">
        <f>B$2*NREL!C38</f>
        <v>2967.5786025697071</v>
      </c>
    </row>
    <row r="17" spans="1:2" x14ac:dyDescent="0.25">
      <c r="A17">
        <v>2030</v>
      </c>
      <c r="B17" s="19">
        <f>B$2*NREL!C39</f>
        <v>2888.0533321030384</v>
      </c>
    </row>
    <row r="18" spans="1:2" x14ac:dyDescent="0.25">
      <c r="A18">
        <v>2031</v>
      </c>
      <c r="B18" s="19">
        <f>B$2*NREL!C40</f>
        <v>2808.5280616363948</v>
      </c>
    </row>
    <row r="19" spans="1:2" x14ac:dyDescent="0.25">
      <c r="A19">
        <v>2032</v>
      </c>
      <c r="B19" s="19">
        <f>B$2*NREL!C41</f>
        <v>2729.0027911697262</v>
      </c>
    </row>
    <row r="20" spans="1:2" x14ac:dyDescent="0.25">
      <c r="A20">
        <v>2033</v>
      </c>
      <c r="B20" s="19">
        <f>B$2*NREL!C42</f>
        <v>2649.4775207030825</v>
      </c>
    </row>
    <row r="21" spans="1:2" x14ac:dyDescent="0.25">
      <c r="A21">
        <v>2034</v>
      </c>
      <c r="B21" s="19">
        <f>B$2*NREL!C43</f>
        <v>2569.9522502364384</v>
      </c>
    </row>
    <row r="22" spans="1:2" x14ac:dyDescent="0.25">
      <c r="A22">
        <v>2035</v>
      </c>
      <c r="B22" s="19">
        <f>B$2*NREL!C44</f>
        <v>2490.4269797697698</v>
      </c>
    </row>
    <row r="23" spans="1:2" x14ac:dyDescent="0.25">
      <c r="A23">
        <v>2036</v>
      </c>
      <c r="B23" s="19">
        <f>B$2*NREL!C45</f>
        <v>2453.9226315424989</v>
      </c>
    </row>
    <row r="24" spans="1:2" x14ac:dyDescent="0.25">
      <c r="A24">
        <v>2037</v>
      </c>
      <c r="B24" s="19">
        <f>B$2*NREL!C46</f>
        <v>2417.4182833152404</v>
      </c>
    </row>
    <row r="25" spans="1:2" x14ac:dyDescent="0.25">
      <c r="A25">
        <v>2038</v>
      </c>
      <c r="B25" s="19">
        <f>B$2*NREL!C47</f>
        <v>2380.9139350879818</v>
      </c>
    </row>
    <row r="26" spans="1:2" x14ac:dyDescent="0.25">
      <c r="A26">
        <v>2039</v>
      </c>
      <c r="B26" s="19">
        <f>B$2*NREL!C48</f>
        <v>2344.4095868607237</v>
      </c>
    </row>
    <row r="27" spans="1:2" x14ac:dyDescent="0.25">
      <c r="A27">
        <v>2040</v>
      </c>
      <c r="B27" s="19">
        <f>B$2*NREL!C49</f>
        <v>2307.9052386334652</v>
      </c>
    </row>
    <row r="28" spans="1:2" x14ac:dyDescent="0.25">
      <c r="A28">
        <v>2041</v>
      </c>
      <c r="B28" s="19">
        <f>B$2*NREL!C50</f>
        <v>2271.4008904061939</v>
      </c>
    </row>
    <row r="29" spans="1:2" x14ac:dyDescent="0.25">
      <c r="A29">
        <v>2042</v>
      </c>
      <c r="B29" s="19">
        <f>B$2*NREL!C51</f>
        <v>2234.8965421789353</v>
      </c>
    </row>
    <row r="30" spans="1:2" x14ac:dyDescent="0.25">
      <c r="A30">
        <v>2043</v>
      </c>
      <c r="B30" s="19">
        <f>B$2*NREL!C52</f>
        <v>2198.3921939516772</v>
      </c>
    </row>
    <row r="31" spans="1:2" x14ac:dyDescent="0.25">
      <c r="A31">
        <v>2044</v>
      </c>
      <c r="B31" s="19">
        <f>B$2*NREL!C53</f>
        <v>2161.8878457244186</v>
      </c>
    </row>
    <row r="32" spans="1:2" x14ac:dyDescent="0.25">
      <c r="A32">
        <v>2045</v>
      </c>
      <c r="B32" s="19">
        <f>B$2*NREL!C54</f>
        <v>2125.3834974971601</v>
      </c>
    </row>
    <row r="33" spans="1:2" x14ac:dyDescent="0.25">
      <c r="A33">
        <v>2046</v>
      </c>
      <c r="B33" s="19">
        <f>B$2*NREL!C55</f>
        <v>2088.8791492698892</v>
      </c>
    </row>
    <row r="34" spans="1:2" x14ac:dyDescent="0.25">
      <c r="A34">
        <v>2047</v>
      </c>
      <c r="B34" s="19">
        <f>B$2*NREL!C56</f>
        <v>2052.3748010426307</v>
      </c>
    </row>
    <row r="35" spans="1:2" x14ac:dyDescent="0.25">
      <c r="A35">
        <v>2048</v>
      </c>
      <c r="B35" s="19">
        <f>B$2*NREL!C57</f>
        <v>2015.8704528153723</v>
      </c>
    </row>
    <row r="36" spans="1:2" x14ac:dyDescent="0.25">
      <c r="A36">
        <v>2049</v>
      </c>
      <c r="B36" s="19">
        <f>B$2*NREL!C58</f>
        <v>1979.366104588114</v>
      </c>
    </row>
    <row r="37" spans="1:2" x14ac:dyDescent="0.25">
      <c r="A37">
        <v>2050</v>
      </c>
      <c r="B37" s="19">
        <f>B$2*NREL!C59</f>
        <v>1942.8617563608557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2015 Price</vt:lpstr>
      <vt:lpstr>NREL</vt:lpstr>
      <vt:lpstr>CpUDSC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2016-01-28T21:18:50Z</dcterms:created>
  <dcterms:modified xsi:type="dcterms:W3CDTF">2016-01-28T21:41:04Z</dcterms:modified>
</cp:coreProperties>
</file>