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0115" windowHeight="9030"/>
  </bookViews>
  <sheets>
    <sheet name="About" sheetId="1" r:id="rId1"/>
    <sheet name="MX Subsidy Amounts" sheetId="16" r:id="rId2"/>
    <sheet name="MX Primary Energy Use" sheetId="17" r:id="rId3"/>
    <sheet name="Calculations" sheetId="18" r:id="rId4"/>
    <sheet name="BS-BSfTFpEUP" sheetId="10" r:id="rId5"/>
    <sheet name="BS-BSpUEO" sheetId="11" r:id="rId6"/>
  </sheets>
  <externalReferences>
    <externalReference r:id="rId7"/>
  </externalReferences>
  <definedNames>
    <definedName name="Preferences.EnergyUnits">[1]Preferences!$C$3</definedName>
  </definedNames>
  <calcPr calcId="145621"/>
</workbook>
</file>

<file path=xl/calcChain.xml><?xml version="1.0" encoding="utf-8"?>
<calcChain xmlns="http://schemas.openxmlformats.org/spreadsheetml/2006/main">
  <c r="C4" i="10" l="1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B4" i="10"/>
  <c r="B10" i="10"/>
  <c r="B11" i="10"/>
  <c r="B14" i="10"/>
  <c r="B17" i="18" l="1"/>
  <c r="B16" i="18"/>
  <c r="C9" i="18"/>
  <c r="D9" i="18"/>
  <c r="B9" i="18"/>
  <c r="C8" i="18"/>
  <c r="D8" i="18"/>
  <c r="B8" i="18"/>
  <c r="C5" i="18"/>
  <c r="B5" i="18"/>
  <c r="C4" i="18"/>
  <c r="B4" i="18"/>
  <c r="B1" i="18"/>
</calcChain>
</file>

<file path=xl/sharedStrings.xml><?xml version="1.0" encoding="utf-8"?>
<sst xmlns="http://schemas.openxmlformats.org/spreadsheetml/2006/main" count="120" uniqueCount="110">
  <si>
    <t>Source:</t>
  </si>
  <si>
    <t>Total</t>
  </si>
  <si>
    <t>solar</t>
  </si>
  <si>
    <t>wind</t>
  </si>
  <si>
    <t>hydro</t>
  </si>
  <si>
    <t>nuclear</t>
  </si>
  <si>
    <t>biofuel gasoline</t>
  </si>
  <si>
    <t>biofuel diesel</t>
  </si>
  <si>
    <t>Notes</t>
  </si>
  <si>
    <t>Tax expenditure data is only available for years 2014-2018.</t>
  </si>
  <si>
    <t>We assume 2013 to be like 2014 in terms of rate (tax expenditure per unit energy).</t>
  </si>
  <si>
    <t>We assume years after 2018 to be like 2018, because in the BAU case, we don't assume the continuation</t>
  </si>
  <si>
    <t>of any laws set to expire, and most expiring energy tax credits (like the ITC) are on track to expire</t>
  </si>
  <si>
    <t>by end of 2017.</t>
  </si>
  <si>
    <t>Year</t>
  </si>
  <si>
    <t>electricity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</si>
  <si>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</si>
  <si>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</si>
  <si>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</si>
  <si>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</si>
  <si>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coal ($/BTU)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</si>
  <si>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</si>
  <si>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</si>
  <si>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</si>
  <si>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</si>
  <si>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</si>
  <si>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</si>
  <si>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</si>
  <si>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wind ($/MWh)</t>
  </si>
  <si>
    <t>BS BAU Subsidy per Unit Electricity Output</t>
  </si>
  <si>
    <t>BS BAU Subsidy for Thermal Fuels per Energy Unit Produced</t>
  </si>
  <si>
    <t>heat</t>
  </si>
  <si>
    <t>solar PV ($/MWh)</t>
  </si>
  <si>
    <t>solar thermal ($/MWh)</t>
  </si>
  <si>
    <t>The Joint Committee on Taxation document does not specify the currency year of its data, and they report</t>
  </si>
  <si>
    <t>only 2014 and a number of future years (the document was written in 2014), so we assume the currency</t>
  </si>
  <si>
    <t>year used is 2014.</t>
  </si>
  <si>
    <t>See "cpi.xlsx" in the InputData folder for source information.</t>
  </si>
  <si>
    <t>We adjust 2014 dollars to 2012 dollars using the following conversion factor:</t>
  </si>
  <si>
    <t>Coal</t>
  </si>
  <si>
    <t>Electricity</t>
  </si>
  <si>
    <t>Natural Gas</t>
  </si>
  <si>
    <t>coal ($/MWh)</t>
  </si>
  <si>
    <t>geothermal</t>
  </si>
  <si>
    <t>biomass ($/MWh)</t>
  </si>
  <si>
    <t>natural gas nonpeaker ($/MWh)</t>
  </si>
  <si>
    <t>petroleum ($/MWh)</t>
  </si>
  <si>
    <t>geothermal ($/MWh)</t>
  </si>
  <si>
    <t>natural gas peaker ($/MWh)</t>
  </si>
  <si>
    <t>IEA fossil-fuel subsidies database</t>
  </si>
  <si>
    <t>© 2015 OECD/IEA</t>
  </si>
  <si>
    <t>Mexico</t>
  </si>
  <si>
    <t>Oil</t>
  </si>
  <si>
    <t>Gas</t>
  </si>
  <si>
    <t>Country</t>
  </si>
  <si>
    <t>Product</t>
  </si>
  <si>
    <t>Note: According to the IEA methodology document, these are "subsidies to fossil</t>
  </si>
  <si>
    <t>fuels that are consumed directly by end-users or consumed as inputs to electricity generation"</t>
  </si>
  <si>
    <t>and thus we can use them directly in this variable, without worrying about whether</t>
  </si>
  <si>
    <t>some of the subsidy value was exported, instead of affecting domestic prices.</t>
  </si>
  <si>
    <t>we are not able to use them in this model, so we disregard them.</t>
  </si>
  <si>
    <t>Since electricity subsidies are not disaggregated by electricity source by the IEA,</t>
  </si>
  <si>
    <t>Unit: Real 2013 billion USD</t>
  </si>
  <si>
    <t>2. Calcule los totales para bioenergía, petróleo, gas y carbón sin mostrar exportaciones</t>
  </si>
  <si>
    <t>Code</t>
  </si>
  <si>
    <t>Vector</t>
  </si>
  <si>
    <t>Gas importado</t>
  </si>
  <si>
    <t>Petróleo</t>
  </si>
  <si>
    <t>Petróleo importado</t>
  </si>
  <si>
    <t>Carbón</t>
  </si>
  <si>
    <t>Carbón importado</t>
  </si>
  <si>
    <t>Bioenergía</t>
  </si>
  <si>
    <t>Bioenergía importada</t>
  </si>
  <si>
    <t>N.01</t>
  </si>
  <si>
    <t>R.02</t>
  </si>
  <si>
    <t>R.01</t>
  </si>
  <si>
    <t>R.03</t>
  </si>
  <si>
    <t>R.04</t>
  </si>
  <si>
    <t>R.05</t>
  </si>
  <si>
    <t>R.06</t>
  </si>
  <si>
    <t>Y.02</t>
  </si>
  <si>
    <t>Electricity imports</t>
  </si>
  <si>
    <t>R.07</t>
  </si>
  <si>
    <t>Total utilizado en México</t>
  </si>
  <si>
    <t>PJ / año</t>
  </si>
  <si>
    <t>Fisión nuclear</t>
  </si>
  <si>
    <t>Eólico</t>
  </si>
  <si>
    <t>Solar</t>
  </si>
  <si>
    <t>Marea y corrientes</t>
  </si>
  <si>
    <t>Oleaje</t>
  </si>
  <si>
    <t>Geotérmica</t>
  </si>
  <si>
    <t>Hidráulica</t>
  </si>
  <si>
    <t>Calor ambiental</t>
  </si>
  <si>
    <t>BTU per PJ</t>
  </si>
  <si>
    <t>Petroleum</t>
  </si>
  <si>
    <t>Energy Used (BTU)</t>
  </si>
  <si>
    <t>Subsidy ($)</t>
  </si>
  <si>
    <t>Petroleum subsidy amounts changed considerably over the 2012-2014 period.</t>
  </si>
  <si>
    <t>We will take an average of the three available years (for subsidies) and the</t>
  </si>
  <si>
    <t>two surrounding years (for production quantities).</t>
  </si>
  <si>
    <t>Average Subsidy per Unit ($/BTU)</t>
  </si>
  <si>
    <t>Subsidy Amounts</t>
  </si>
  <si>
    <t>International Energy Agency</t>
  </si>
  <si>
    <t>http://www.worldenergyoutlook.org/resources/energysubsidies/fossilfuelsubsidydatabase/</t>
  </si>
  <si>
    <t>Fossil Fuel Subsidy Database (from World Energy Outlook 2015)</t>
  </si>
  <si>
    <t>Primary Energy Consumption in Mexico by Fuel</t>
  </si>
  <si>
    <t>Mexico Calculadora 2050</t>
  </si>
  <si>
    <t>Centro Mario Molina</t>
  </si>
  <si>
    <t>"Energy" tab, "Oferta primaria de energía," Table 2</t>
  </si>
  <si>
    <t>http://www.calculadoramexico2050.org/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</si>
</sst>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7" formatCode="#,##0.0;;\-"/>
    <numFmt numFmtId="169" formatCode="#,##0.0_);\(#,##0.0\);&quot;-&quot;;@"/>
    <numFmt numFmtId="172" formatCode="0.000E+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0"/>
      <color theme="1"/>
      <name val="Calibri"/>
      <family val="1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Calibri"/>
      <family val="1"/>
      <scheme val="minor"/>
    </font>
    <font>
      <sz val="8"/>
      <name val="Calibri"/>
      <family val="1"/>
      <scheme val="minor"/>
    </font>
    <font>
      <sz val="10"/>
      <name val="Calibri"/>
      <family val="1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6"/>
      </top>
      <bottom/>
      <diagonal/>
    </border>
    <border>
      <left/>
      <right/>
      <top/>
      <bottom style="medium">
        <color theme="6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43" fontId="6" fillId="0" borderId="0" applyFont="0" applyFill="0" applyBorder="0" applyAlignment="0" applyProtection="0"/>
    <xf numFmtId="0" fontId="13" fillId="0" borderId="0"/>
    <xf numFmtId="169" fontId="16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0" borderId="0" xfId="0" applyFill="1"/>
    <xf numFmtId="0" fontId="1" fillId="2" borderId="0" xfId="0" applyFont="1" applyFill="1"/>
    <xf numFmtId="11" fontId="0" fillId="0" borderId="0" xfId="0" applyNumberFormat="1"/>
    <xf numFmtId="0" fontId="0" fillId="0" borderId="0" xfId="0"/>
    <xf numFmtId="0" fontId="2" fillId="0" borderId="0" xfId="1" applyFill="1"/>
    <xf numFmtId="0" fontId="0" fillId="0" borderId="0" xfId="0" applyFill="1" applyAlignment="1">
      <alignment horizontal="left"/>
    </xf>
    <xf numFmtId="0" fontId="8" fillId="0" borderId="0" xfId="0" applyFont="1"/>
    <xf numFmtId="0" fontId="1" fillId="0" borderId="0" xfId="0" applyFont="1" applyFill="1"/>
    <xf numFmtId="0" fontId="9" fillId="0" borderId="5" xfId="0" applyFont="1" applyBorder="1"/>
    <xf numFmtId="167" fontId="9" fillId="0" borderId="5" xfId="0" applyNumberFormat="1" applyFont="1" applyBorder="1"/>
    <xf numFmtId="0" fontId="10" fillId="0" borderId="0" xfId="0" applyFont="1" applyBorder="1"/>
    <xf numFmtId="0" fontId="9" fillId="0" borderId="0" xfId="0" applyFont="1" applyBorder="1"/>
    <xf numFmtId="167" fontId="9" fillId="0" borderId="0" xfId="0" applyNumberFormat="1" applyFont="1" applyBorder="1"/>
    <xf numFmtId="0" fontId="10" fillId="3" borderId="6" xfId="0" applyFont="1" applyFill="1" applyBorder="1"/>
    <xf numFmtId="0" fontId="9" fillId="3" borderId="6" xfId="0" applyFont="1" applyFill="1" applyBorder="1"/>
    <xf numFmtId="167" fontId="9" fillId="3" borderId="6" xfId="0" applyNumberFormat="1" applyFont="1" applyFill="1" applyBorder="1"/>
    <xf numFmtId="0" fontId="11" fillId="4" borderId="7" xfId="0" applyFont="1" applyFill="1" applyBorder="1"/>
    <xf numFmtId="0" fontId="11" fillId="4" borderId="8" xfId="0" applyFont="1" applyFill="1" applyBorder="1"/>
    <xf numFmtId="0" fontId="7" fillId="0" borderId="0" xfId="0" applyFont="1" applyFill="1" applyBorder="1"/>
    <xf numFmtId="0" fontId="9" fillId="0" borderId="0" xfId="0" applyFont="1"/>
    <xf numFmtId="0" fontId="12" fillId="5" borderId="0" xfId="0" applyFont="1" applyFill="1" applyBorder="1"/>
    <xf numFmtId="0" fontId="0" fillId="5" borderId="0" xfId="0" applyFill="1"/>
    <xf numFmtId="43" fontId="12" fillId="5" borderId="0" xfId="8" applyFont="1" applyFill="1" applyBorder="1"/>
    <xf numFmtId="0" fontId="14" fillId="5" borderId="0" xfId="9" applyFont="1" applyFill="1"/>
    <xf numFmtId="0" fontId="14" fillId="5" borderId="0" xfId="9" applyNumberFormat="1" applyFont="1" applyFill="1"/>
    <xf numFmtId="0" fontId="15" fillId="5" borderId="0" xfId="0" applyFont="1" applyFill="1" applyBorder="1"/>
    <xf numFmtId="0" fontId="15" fillId="5" borderId="0" xfId="0" applyFont="1" applyFill="1" applyBorder="1" applyAlignment="1">
      <alignment horizontal="right"/>
    </xf>
    <xf numFmtId="0" fontId="17" fillId="5" borderId="0" xfId="10" applyNumberFormat="1" applyFont="1" applyFill="1" applyBorder="1"/>
    <xf numFmtId="1" fontId="0" fillId="5" borderId="0" xfId="0" applyNumberFormat="1" applyFill="1"/>
    <xf numFmtId="0" fontId="18" fillId="5" borderId="0" xfId="10" applyNumberFormat="1" applyFont="1" applyFill="1" applyBorder="1"/>
    <xf numFmtId="1" fontId="1" fillId="5" borderId="0" xfId="0" applyNumberFormat="1" applyFont="1" applyFill="1"/>
    <xf numFmtId="0" fontId="19" fillId="5" borderId="0" xfId="0" applyFont="1" applyFill="1" applyBorder="1" applyAlignment="1">
      <alignment horizontal="right" vertical="center"/>
    </xf>
    <xf numFmtId="172" fontId="0" fillId="0" borderId="0" xfId="0" applyNumberFormat="1"/>
    <xf numFmtId="0" fontId="0" fillId="0" borderId="0" xfId="0" applyNumberFormat="1"/>
    <xf numFmtId="0" fontId="0" fillId="0" borderId="0" xfId="0" applyFont="1" applyFill="1"/>
    <xf numFmtId="0" fontId="20" fillId="0" borderId="0" xfId="0" applyFont="1"/>
  </cellXfs>
  <cellStyles count="11">
    <cellStyle name="Body: normal cell" xfId="5"/>
    <cellStyle name="Comma" xfId="8" builtinId="3"/>
    <cellStyle name="Font: Calibri, 9pt regular" xfId="2"/>
    <cellStyle name="Footnotes: top row" xfId="7"/>
    <cellStyle name="Header: bottom row" xfId="3"/>
    <cellStyle name="Hyperlink" xfId="1" builtinId="8"/>
    <cellStyle name="Normal" xfId="0" builtinId="0"/>
    <cellStyle name="Normal 2" xfId="9"/>
    <cellStyle name="ofwhich" xfId="10"/>
    <cellStyle name="Parent row" xfId="6"/>
    <cellStyle name="Table title" xfId="4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2015-11-23%20Mexico%20v01%20(based%20on%20v1.0.1)/Mexico%20Input%20Data%20Sources/Mexico%20Calculadora%20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Structure of the model"/>
      <sheetName val="Preferences"/>
      <sheetName val="Indicators"/>
      <sheetName val="Intermediate output"/>
      <sheetName val="Energy"/>
      <sheetName val="Costs per capita"/>
      <sheetName val="Costs"/>
      <sheetName val="GHG"/>
      <sheetName val="Electricity"/>
      <sheetName val="Security"/>
      <sheetName val="Land"/>
      <sheetName val="Flows"/>
      <sheetName val="Air Quality"/>
      <sheetName val="Conversions"/>
      <sheetName val="Global assumptions"/>
      <sheetName val="Constants"/>
      <sheetName val="A.a"/>
      <sheetName val="I.a"/>
      <sheetName val="I.b"/>
      <sheetName val="II.a"/>
      <sheetName val="III.a"/>
      <sheetName val="III.b"/>
      <sheetName val="III.c"/>
      <sheetName val="III.d"/>
      <sheetName val="III.e"/>
      <sheetName val="IV.a"/>
      <sheetName val="IV.b"/>
      <sheetName val="V.a"/>
      <sheetName val="V.b"/>
      <sheetName val="VI.a"/>
      <sheetName val="VI.b"/>
      <sheetName val="VI.c"/>
      <sheetName val="VII.a"/>
      <sheetName val="VII.b"/>
      <sheetName val="VII.c"/>
      <sheetName val="VIII.a"/>
      <sheetName val="Trayectorias"/>
      <sheetName val="IX.a"/>
      <sheetName val="IX.c"/>
      <sheetName val="X.a"/>
      <sheetName val="X.b"/>
      <sheetName val="X.c"/>
      <sheetName val="XI.a"/>
      <sheetName val="XII.a"/>
      <sheetName val="XII.b"/>
      <sheetName val="XII.c"/>
      <sheetName val="XII.d"/>
      <sheetName val="XII.e"/>
      <sheetName val="XIV.a"/>
      <sheetName val="XV.a"/>
      <sheetName val="XV.b"/>
      <sheetName val="XVI.a"/>
      <sheetName val="XVI.b"/>
      <sheetName val="XVIII.a"/>
      <sheetName val="2010 (SIE)"/>
      <sheetName val="2010"/>
      <sheetName val="2015"/>
      <sheetName val="2020"/>
      <sheetName val="2025"/>
      <sheetName val="2030"/>
      <sheetName val="2035"/>
      <sheetName val="2040"/>
      <sheetName val="2045"/>
      <sheetName val="2050"/>
      <sheetName val="SIE BNE 2010"/>
      <sheetName val="INEGEI"/>
      <sheetName val="EF-INECC-CMM"/>
      <sheetName val="SENER Combustibles"/>
      <sheetName val="Otros SIE 13 Industria"/>
      <sheetName val="Otros SIE BNE varios"/>
      <sheetName val="Otros SIE Electricidad"/>
      <sheetName val="Otros SIE Consumo electrico"/>
      <sheetName val="Otros Vivienda"/>
    </sheetNames>
    <sheetDataSet>
      <sheetData sheetId="0"/>
      <sheetData sheetId="1"/>
      <sheetData sheetId="2">
        <row r="3">
          <cell r="C3" t="str">
            <v>PJ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/>
  </sheetViews>
  <sheetFormatPr defaultRowHeight="15" x14ac:dyDescent="0.25"/>
  <cols>
    <col min="2" max="2" width="83.28515625" customWidth="1"/>
  </cols>
  <sheetData>
    <row r="1" spans="1:2" ht="14.45" x14ac:dyDescent="0.35">
      <c r="A1" s="1" t="s">
        <v>30</v>
      </c>
    </row>
    <row r="2" spans="1:2" ht="14.45" x14ac:dyDescent="0.35">
      <c r="A2" s="1" t="s">
        <v>29</v>
      </c>
    </row>
    <row r="4" spans="1:2" ht="14.45" x14ac:dyDescent="0.35">
      <c r="A4" s="1" t="s">
        <v>0</v>
      </c>
      <c r="B4" s="3" t="s">
        <v>101</v>
      </c>
    </row>
    <row r="5" spans="1:2" ht="14.45" x14ac:dyDescent="0.35">
      <c r="B5" s="2" t="s">
        <v>102</v>
      </c>
    </row>
    <row r="6" spans="1:2" ht="14.45" x14ac:dyDescent="0.35">
      <c r="B6" s="7">
        <v>2015</v>
      </c>
    </row>
    <row r="7" spans="1:2" ht="14.45" x14ac:dyDescent="0.35">
      <c r="B7" s="2" t="s">
        <v>104</v>
      </c>
    </row>
    <row r="8" spans="1:2" ht="14.45" x14ac:dyDescent="0.35">
      <c r="B8" s="6" t="s">
        <v>103</v>
      </c>
    </row>
    <row r="9" spans="1:2" ht="14.45" x14ac:dyDescent="0.35">
      <c r="B9" s="2"/>
    </row>
    <row r="10" spans="1:2" x14ac:dyDescent="0.25">
      <c r="B10" s="3" t="s">
        <v>105</v>
      </c>
    </row>
    <row r="11" spans="1:2" s="5" customFormat="1" x14ac:dyDescent="0.25">
      <c r="B11" s="5" t="s">
        <v>107</v>
      </c>
    </row>
    <row r="12" spans="1:2" s="5" customFormat="1" ht="14.45" x14ac:dyDescent="0.35">
      <c r="B12" s="7">
        <v>2015</v>
      </c>
    </row>
    <row r="13" spans="1:2" s="5" customFormat="1" ht="14.45" x14ac:dyDescent="0.35">
      <c r="B13" s="36" t="s">
        <v>106</v>
      </c>
    </row>
    <row r="14" spans="1:2" s="5" customFormat="1" x14ac:dyDescent="0.25">
      <c r="B14" s="37" t="s">
        <v>109</v>
      </c>
    </row>
    <row r="15" spans="1:2" s="5" customFormat="1" x14ac:dyDescent="0.25">
      <c r="B15" s="36" t="s">
        <v>108</v>
      </c>
    </row>
    <row r="17" spans="1:1" x14ac:dyDescent="0.25">
      <c r="A17" s="1" t="s">
        <v>8</v>
      </c>
    </row>
    <row r="18" spans="1:1" x14ac:dyDescent="0.25">
      <c r="A18" t="s">
        <v>9</v>
      </c>
    </row>
    <row r="19" spans="1:1" x14ac:dyDescent="0.25">
      <c r="A19" t="s">
        <v>10</v>
      </c>
    </row>
    <row r="20" spans="1:1" x14ac:dyDescent="0.25">
      <c r="A20" t="s">
        <v>11</v>
      </c>
    </row>
    <row r="21" spans="1:1" x14ac:dyDescent="0.25">
      <c r="A21" t="s">
        <v>12</v>
      </c>
    </row>
    <row r="22" spans="1:1" x14ac:dyDescent="0.25">
      <c r="A22" t="s">
        <v>13</v>
      </c>
    </row>
    <row r="24" spans="1:1" x14ac:dyDescent="0.25">
      <c r="A24" t="s">
        <v>16</v>
      </c>
    </row>
    <row r="25" spans="1:1" x14ac:dyDescent="0.25">
      <c r="A25" t="s">
        <v>17</v>
      </c>
    </row>
    <row r="26" spans="1:1" x14ac:dyDescent="0.25">
      <c r="A26" t="s">
        <v>18</v>
      </c>
    </row>
    <row r="27" spans="1:1" x14ac:dyDescent="0.25">
      <c r="A27" t="s">
        <v>19</v>
      </c>
    </row>
    <row r="29" spans="1:1" x14ac:dyDescent="0.25">
      <c r="A29" t="s">
        <v>34</v>
      </c>
    </row>
    <row r="30" spans="1:1" x14ac:dyDescent="0.25">
      <c r="A30" t="s">
        <v>35</v>
      </c>
    </row>
    <row r="31" spans="1:1" x14ac:dyDescent="0.25">
      <c r="A31" t="s">
        <v>36</v>
      </c>
    </row>
    <row r="32" spans="1:1" x14ac:dyDescent="0.25">
      <c r="A32" s="5" t="s">
        <v>38</v>
      </c>
    </row>
    <row r="33" spans="1:1" x14ac:dyDescent="0.25">
      <c r="A33" s="5">
        <v>0.97099999999999997</v>
      </c>
    </row>
    <row r="34" spans="1:1" x14ac:dyDescent="0.25">
      <c r="A34" s="5" t="s">
        <v>37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RowHeight="15" x14ac:dyDescent="0.25"/>
  <cols>
    <col min="1" max="1" width="11.140625" customWidth="1"/>
  </cols>
  <sheetData>
    <row r="1" spans="1:5" ht="18.75" x14ac:dyDescent="0.3">
      <c r="A1" s="8" t="s">
        <v>49</v>
      </c>
    </row>
    <row r="2" spans="1:5" x14ac:dyDescent="0.25">
      <c r="A2" s="9" t="s">
        <v>50</v>
      </c>
    </row>
    <row r="3" spans="1:5" s="5" customFormat="1" x14ac:dyDescent="0.25">
      <c r="A3" s="9"/>
    </row>
    <row r="4" spans="1:5" x14ac:dyDescent="0.25">
      <c r="A4" s="21" t="s">
        <v>62</v>
      </c>
    </row>
    <row r="5" spans="1:5" ht="15.75" thickBot="1" x14ac:dyDescent="0.3">
      <c r="A5" s="18" t="s">
        <v>54</v>
      </c>
      <c r="B5" s="18" t="s">
        <v>55</v>
      </c>
      <c r="C5" s="18">
        <v>2012</v>
      </c>
      <c r="D5" s="19">
        <v>2013</v>
      </c>
      <c r="E5" s="19">
        <v>2014</v>
      </c>
    </row>
    <row r="6" spans="1:5" x14ac:dyDescent="0.25">
      <c r="A6" s="10" t="s">
        <v>51</v>
      </c>
      <c r="B6" s="10" t="s">
        <v>52</v>
      </c>
      <c r="C6" s="11">
        <v>16.899999999999999</v>
      </c>
      <c r="D6" s="11">
        <v>9.1999999999999993</v>
      </c>
      <c r="E6" s="11">
        <v>3.1</v>
      </c>
    </row>
    <row r="7" spans="1:5" x14ac:dyDescent="0.25">
      <c r="A7" s="12" t="s">
        <v>51</v>
      </c>
      <c r="B7" s="13" t="s">
        <v>40</v>
      </c>
      <c r="C7" s="14">
        <v>1.3</v>
      </c>
      <c r="D7" s="14">
        <v>2.2000000000000002</v>
      </c>
      <c r="E7" s="14">
        <v>1.4</v>
      </c>
    </row>
    <row r="8" spans="1:5" x14ac:dyDescent="0.25">
      <c r="A8" s="12" t="s">
        <v>51</v>
      </c>
      <c r="B8" s="13" t="s">
        <v>53</v>
      </c>
      <c r="C8" s="14">
        <v>1</v>
      </c>
      <c r="D8" s="14">
        <v>1</v>
      </c>
      <c r="E8" s="14">
        <v>0.6</v>
      </c>
    </row>
    <row r="9" spans="1:5" x14ac:dyDescent="0.25">
      <c r="A9" s="12" t="s">
        <v>51</v>
      </c>
      <c r="B9" s="13" t="s">
        <v>39</v>
      </c>
      <c r="C9" s="14">
        <v>0</v>
      </c>
      <c r="D9" s="14">
        <v>0</v>
      </c>
      <c r="E9" s="14">
        <v>0</v>
      </c>
    </row>
    <row r="10" spans="1:5" ht="15.75" thickBot="1" x14ac:dyDescent="0.3">
      <c r="A10" s="15" t="s">
        <v>51</v>
      </c>
      <c r="B10" s="16" t="s">
        <v>1</v>
      </c>
      <c r="C10" s="17">
        <v>19.100000000000001</v>
      </c>
      <c r="D10" s="17">
        <v>12.4</v>
      </c>
      <c r="E10" s="17">
        <v>5</v>
      </c>
    </row>
    <row r="12" spans="1:5" x14ac:dyDescent="0.25">
      <c r="A12" s="20" t="s">
        <v>56</v>
      </c>
    </row>
    <row r="13" spans="1:5" x14ac:dyDescent="0.25">
      <c r="A13" t="s">
        <v>57</v>
      </c>
    </row>
    <row r="14" spans="1:5" x14ac:dyDescent="0.25">
      <c r="A14" t="s">
        <v>58</v>
      </c>
    </row>
    <row r="15" spans="1:5" x14ac:dyDescent="0.25">
      <c r="A15" t="s">
        <v>59</v>
      </c>
    </row>
    <row r="17" spans="1:1" x14ac:dyDescent="0.25">
      <c r="A17" t="s">
        <v>61</v>
      </c>
    </row>
    <row r="18" spans="1:1" x14ac:dyDescent="0.25">
      <c r="A18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/>
  </sheetViews>
  <sheetFormatPr defaultRowHeight="15" x14ac:dyDescent="0.25"/>
  <cols>
    <col min="2" max="2" width="21.28515625" customWidth="1"/>
  </cols>
  <sheetData>
    <row r="1" spans="1:11" x14ac:dyDescent="0.25">
      <c r="A1" s="22" t="s">
        <v>63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x14ac:dyDescent="0.25">
      <c r="A2" s="22"/>
      <c r="B2" s="22"/>
      <c r="C2" s="22"/>
      <c r="D2" s="22"/>
      <c r="E2" s="24"/>
      <c r="F2" s="24"/>
      <c r="G2" s="24"/>
      <c r="H2" s="24"/>
      <c r="I2" s="24"/>
      <c r="J2" s="24"/>
      <c r="K2" s="33" t="s">
        <v>84</v>
      </c>
    </row>
    <row r="3" spans="1:11" x14ac:dyDescent="0.25">
      <c r="A3" s="25" t="s">
        <v>64</v>
      </c>
      <c r="B3" s="26" t="s">
        <v>65</v>
      </c>
      <c r="C3" s="27">
        <v>2010</v>
      </c>
      <c r="D3" s="27">
        <v>2015</v>
      </c>
      <c r="E3" s="27">
        <v>2020</v>
      </c>
      <c r="F3" s="27">
        <v>2025</v>
      </c>
      <c r="G3" s="27">
        <v>2030</v>
      </c>
      <c r="H3" s="27">
        <v>2035</v>
      </c>
      <c r="I3" s="27">
        <v>2040</v>
      </c>
      <c r="J3" s="27">
        <v>2045</v>
      </c>
      <c r="K3" s="28">
        <v>2050</v>
      </c>
    </row>
    <row r="4" spans="1:11" x14ac:dyDescent="0.25">
      <c r="A4" s="29"/>
      <c r="B4" s="29" t="s">
        <v>53</v>
      </c>
      <c r="C4" s="30">
        <v>2209.2516251297052</v>
      </c>
      <c r="D4" s="30">
        <v>2125.8333041844098</v>
      </c>
      <c r="E4" s="30">
        <v>2268.6474523171901</v>
      </c>
      <c r="F4" s="30">
        <v>2364.5747762583401</v>
      </c>
      <c r="G4" s="30">
        <v>2956.7817146206798</v>
      </c>
      <c r="H4" s="30">
        <v>3315.8311929083802</v>
      </c>
      <c r="I4" s="30">
        <v>3926.5586870483098</v>
      </c>
      <c r="J4" s="30">
        <v>4642.4266466923546</v>
      </c>
      <c r="K4" s="30">
        <v>5355.0269385998099</v>
      </c>
    </row>
    <row r="5" spans="1:11" x14ac:dyDescent="0.25">
      <c r="A5" s="29"/>
      <c r="B5" s="29" t="s">
        <v>66</v>
      </c>
      <c r="C5" s="30">
        <v>0</v>
      </c>
      <c r="D5" s="30">
        <v>259.50517422388566</v>
      </c>
      <c r="E5" s="30">
        <v>329.18958373796113</v>
      </c>
      <c r="F5" s="30">
        <v>490.4266484174982</v>
      </c>
      <c r="G5" s="30">
        <v>301.81780600137427</v>
      </c>
      <c r="H5" s="30">
        <v>333.66647174785476</v>
      </c>
      <c r="I5" s="30">
        <v>221.08897538194969</v>
      </c>
      <c r="J5" s="30">
        <v>0</v>
      </c>
      <c r="K5" s="30">
        <v>0</v>
      </c>
    </row>
    <row r="6" spans="1:11" x14ac:dyDescent="0.25">
      <c r="A6" s="29"/>
      <c r="B6" s="29" t="s">
        <v>67</v>
      </c>
      <c r="C6" s="30">
        <v>3156.0300589856342</v>
      </c>
      <c r="D6" s="30">
        <v>3365.2870181331409</v>
      </c>
      <c r="E6" s="30">
        <v>3546.9984990041307</v>
      </c>
      <c r="F6" s="30">
        <v>3670.3085509301764</v>
      </c>
      <c r="G6" s="30">
        <v>3752.351197773306</v>
      </c>
      <c r="H6" s="30">
        <v>3788.9582788533871</v>
      </c>
      <c r="I6" s="30">
        <v>3845.5769423254042</v>
      </c>
      <c r="J6" s="30">
        <v>3880.7849362287961</v>
      </c>
      <c r="K6" s="30">
        <v>3919.775952105947</v>
      </c>
    </row>
    <row r="7" spans="1:11" x14ac:dyDescent="0.25">
      <c r="A7" s="29"/>
      <c r="B7" s="29" t="s">
        <v>68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</row>
    <row r="8" spans="1:11" x14ac:dyDescent="0.25">
      <c r="A8" s="29"/>
      <c r="B8" s="29" t="s">
        <v>69</v>
      </c>
      <c r="C8" s="30">
        <v>306.48772700000001</v>
      </c>
      <c r="D8" s="30">
        <v>448.17676112499998</v>
      </c>
      <c r="E8" s="30">
        <v>589.86579525000002</v>
      </c>
      <c r="F8" s="30">
        <v>718.91835825873568</v>
      </c>
      <c r="G8" s="30">
        <v>695.77798140094046</v>
      </c>
      <c r="H8" s="30">
        <v>684.72126737710903</v>
      </c>
      <c r="I8" s="30">
        <v>675.78676113169945</v>
      </c>
      <c r="J8" s="30">
        <v>716.89583223602926</v>
      </c>
      <c r="K8" s="30">
        <v>816.30268693342407</v>
      </c>
    </row>
    <row r="9" spans="1:11" x14ac:dyDescent="0.25">
      <c r="A9" s="29"/>
      <c r="B9" s="29" t="s">
        <v>70</v>
      </c>
      <c r="C9" s="30">
        <v>459.86027303302984</v>
      </c>
      <c r="D9" s="30">
        <v>319.16933544764333</v>
      </c>
      <c r="E9" s="30">
        <v>165.14218991832593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</row>
    <row r="10" spans="1:11" x14ac:dyDescent="0.25">
      <c r="A10" s="29"/>
      <c r="B10" s="29" t="s">
        <v>71</v>
      </c>
      <c r="C10" s="30">
        <v>205.05391167511468</v>
      </c>
      <c r="D10" s="30">
        <v>214.55677953905169</v>
      </c>
      <c r="E10" s="30">
        <v>328.1425402243425</v>
      </c>
      <c r="F10" s="30">
        <v>444.89189009188942</v>
      </c>
      <c r="G10" s="30">
        <v>567.9374713525151</v>
      </c>
      <c r="H10" s="30">
        <v>694.68595508940223</v>
      </c>
      <c r="I10" s="30">
        <v>736.77717087112933</v>
      </c>
      <c r="J10" s="30">
        <v>783.58550927580109</v>
      </c>
      <c r="K10" s="30">
        <v>826.66517253747497</v>
      </c>
    </row>
    <row r="11" spans="1:11" x14ac:dyDescent="0.25">
      <c r="A11" s="29"/>
      <c r="B11" s="29" t="s">
        <v>72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</row>
    <row r="12" spans="1:11" x14ac:dyDescent="0.25">
      <c r="A12" s="29" t="s">
        <v>73</v>
      </c>
      <c r="B12" s="29" t="s">
        <v>85</v>
      </c>
      <c r="C12" s="30">
        <v>108.20080439999998</v>
      </c>
      <c r="D12" s="30">
        <v>108.20080439999998</v>
      </c>
      <c r="E12" s="30">
        <v>108.20080439999998</v>
      </c>
      <c r="F12" s="30">
        <v>108.20080439999998</v>
      </c>
      <c r="G12" s="30">
        <v>219.17598839999997</v>
      </c>
      <c r="H12" s="30">
        <v>330.15117239999989</v>
      </c>
      <c r="I12" s="30">
        <v>441.12635640000002</v>
      </c>
      <c r="J12" s="30">
        <v>552.10154039999998</v>
      </c>
      <c r="K12" s="30">
        <v>552.10154039999998</v>
      </c>
    </row>
    <row r="13" spans="1:11" x14ac:dyDescent="0.25">
      <c r="A13" s="29" t="s">
        <v>74</v>
      </c>
      <c r="B13" s="29" t="s">
        <v>86</v>
      </c>
      <c r="C13" s="30">
        <v>0.16346760376906713</v>
      </c>
      <c r="D13" s="30">
        <v>5.6537740799999989</v>
      </c>
      <c r="E13" s="30">
        <v>38.766574079999991</v>
      </c>
      <c r="F13" s="30">
        <v>71.879374079999991</v>
      </c>
      <c r="G13" s="30">
        <v>104.99217407999998</v>
      </c>
      <c r="H13" s="30">
        <v>138.10497407999998</v>
      </c>
      <c r="I13" s="30">
        <v>171.21777407999997</v>
      </c>
      <c r="J13" s="30">
        <v>204.33057407999999</v>
      </c>
      <c r="K13" s="30">
        <v>237.44337407999998</v>
      </c>
    </row>
    <row r="14" spans="1:11" x14ac:dyDescent="0.25">
      <c r="A14" s="29" t="s">
        <v>75</v>
      </c>
      <c r="B14" s="29" t="s">
        <v>87</v>
      </c>
      <c r="C14" s="30">
        <v>0.56607107947993407</v>
      </c>
      <c r="D14" s="30">
        <v>8.1613444358770693</v>
      </c>
      <c r="E14" s="30">
        <v>27.235604600248781</v>
      </c>
      <c r="F14" s="30">
        <v>50.290068599016365</v>
      </c>
      <c r="G14" s="30">
        <v>72.642638143386264</v>
      </c>
      <c r="H14" s="30">
        <v>96.222085189245206</v>
      </c>
      <c r="I14" s="30">
        <v>120.67041693091547</v>
      </c>
      <c r="J14" s="30">
        <v>145.52704692158693</v>
      </c>
      <c r="K14" s="30">
        <v>170.95148178432456</v>
      </c>
    </row>
    <row r="15" spans="1:11" x14ac:dyDescent="0.25">
      <c r="A15" s="29" t="s">
        <v>76</v>
      </c>
      <c r="B15" s="29" t="s">
        <v>88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</row>
    <row r="16" spans="1:11" x14ac:dyDescent="0.25">
      <c r="A16" s="29" t="s">
        <v>77</v>
      </c>
      <c r="B16" s="29" t="s">
        <v>89</v>
      </c>
      <c r="C16" s="30">
        <v>0</v>
      </c>
      <c r="D16" s="30">
        <v>0</v>
      </c>
      <c r="E16" s="30">
        <v>0.56999999999999951</v>
      </c>
      <c r="F16" s="30">
        <v>1.4249999999999974</v>
      </c>
      <c r="G16" s="30">
        <v>1.4249999999999974</v>
      </c>
      <c r="H16" s="30">
        <v>1.4249999999999974</v>
      </c>
      <c r="I16" s="30">
        <v>1.4249999999999974</v>
      </c>
      <c r="J16" s="30">
        <v>1.4249999999999974</v>
      </c>
      <c r="K16" s="30">
        <v>1.4249999999999974</v>
      </c>
    </row>
    <row r="17" spans="1:11" x14ac:dyDescent="0.25">
      <c r="A17" s="29" t="s">
        <v>78</v>
      </c>
      <c r="B17" s="29" t="s">
        <v>90</v>
      </c>
      <c r="C17" s="30">
        <v>25.840598399999994</v>
      </c>
      <c r="D17" s="30">
        <v>24.607540799999995</v>
      </c>
      <c r="E17" s="30">
        <v>26.537543999999997</v>
      </c>
      <c r="F17" s="30">
        <v>29.673799199999998</v>
      </c>
      <c r="G17" s="30">
        <v>31.979080800000002</v>
      </c>
      <c r="H17" s="30">
        <v>34.552418400000001</v>
      </c>
      <c r="I17" s="30">
        <v>37.098950399999993</v>
      </c>
      <c r="J17" s="30">
        <v>39.645482399999992</v>
      </c>
      <c r="K17" s="30">
        <v>42.218819999999994</v>
      </c>
    </row>
    <row r="18" spans="1:11" x14ac:dyDescent="0.25">
      <c r="A18" s="29" t="s">
        <v>79</v>
      </c>
      <c r="B18" s="29" t="s">
        <v>91</v>
      </c>
      <c r="C18" s="30">
        <v>137.85100331903996</v>
      </c>
      <c r="D18" s="30">
        <v>144.14243531903998</v>
      </c>
      <c r="E18" s="30">
        <v>164.69171423999998</v>
      </c>
      <c r="F18" s="30">
        <v>181.37299679999998</v>
      </c>
      <c r="G18" s="30">
        <v>196.46044991999997</v>
      </c>
      <c r="H18" s="30">
        <v>204.21389087999998</v>
      </c>
      <c r="I18" s="30">
        <v>212.11113599999993</v>
      </c>
      <c r="J18" s="30">
        <v>219.93647903999997</v>
      </c>
      <c r="K18" s="30">
        <v>227.76182207999994</v>
      </c>
    </row>
    <row r="19" spans="1:11" x14ac:dyDescent="0.25">
      <c r="A19" s="29" t="s">
        <v>80</v>
      </c>
      <c r="B19" s="29" t="s">
        <v>81</v>
      </c>
      <c r="C19" s="30">
        <v>1.1368683772161603E-13</v>
      </c>
      <c r="D19" s="30">
        <v>0</v>
      </c>
      <c r="E19" s="30">
        <v>1.1368683772161603E-13</v>
      </c>
      <c r="F19" s="30">
        <v>2.2737367544323206E-13</v>
      </c>
      <c r="G19" s="30">
        <v>0</v>
      </c>
      <c r="H19" s="30">
        <v>0</v>
      </c>
      <c r="I19" s="30">
        <v>2.2737367544323206E-13</v>
      </c>
      <c r="J19" s="30">
        <v>0</v>
      </c>
      <c r="K19" s="30">
        <v>0</v>
      </c>
    </row>
    <row r="20" spans="1:11" x14ac:dyDescent="0.25">
      <c r="A20" s="29" t="s">
        <v>82</v>
      </c>
      <c r="B20" s="29" t="s">
        <v>92</v>
      </c>
      <c r="C20" s="30">
        <v>44.460996612519303</v>
      </c>
      <c r="D20" s="30">
        <v>76.352164590365945</v>
      </c>
      <c r="E20" s="30">
        <v>110.75114800580531</v>
      </c>
      <c r="F20" s="30">
        <v>133.39199204864241</v>
      </c>
      <c r="G20" s="30">
        <v>155.31187836641689</v>
      </c>
      <c r="H20" s="30">
        <v>177.12500235695612</v>
      </c>
      <c r="I20" s="30">
        <v>195.40605189406438</v>
      </c>
      <c r="J20" s="30">
        <v>208.53149059513737</v>
      </c>
      <c r="K20" s="30">
        <v>219.04321377595454</v>
      </c>
    </row>
    <row r="21" spans="1:11" x14ac:dyDescent="0.25">
      <c r="A21" s="29"/>
      <c r="B21" s="31" t="s">
        <v>83</v>
      </c>
      <c r="C21" s="32">
        <v>6653.7665372382926</v>
      </c>
      <c r="D21" s="32">
        <v>7099.6464362784145</v>
      </c>
      <c r="E21" s="32">
        <v>7704.7394497780042</v>
      </c>
      <c r="F21" s="32">
        <v>8265.354259084299</v>
      </c>
      <c r="G21" s="32">
        <v>9056.6533808586191</v>
      </c>
      <c r="H21" s="32">
        <v>9799.6577092823336</v>
      </c>
      <c r="I21" s="32">
        <v>10584.844222463473</v>
      </c>
      <c r="J21" s="32">
        <v>11395.190537869705</v>
      </c>
      <c r="K21" s="32">
        <v>12368.716002296935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/>
  </sheetViews>
  <sheetFormatPr defaultRowHeight="15" x14ac:dyDescent="0.25"/>
  <cols>
    <col min="1" max="1" width="21.5703125" customWidth="1"/>
    <col min="2" max="2" width="15.85546875" customWidth="1"/>
    <col min="3" max="3" width="14" customWidth="1"/>
    <col min="4" max="4" width="11.85546875" customWidth="1"/>
  </cols>
  <sheetData>
    <row r="1" spans="1:4" x14ac:dyDescent="0.25">
      <c r="A1" s="1" t="s">
        <v>93</v>
      </c>
      <c r="B1">
        <f>9.478*10^11</f>
        <v>947800000000</v>
      </c>
    </row>
    <row r="3" spans="1:4" x14ac:dyDescent="0.25">
      <c r="A3" s="1" t="s">
        <v>95</v>
      </c>
      <c r="B3">
        <v>2010</v>
      </c>
      <c r="C3">
        <v>2015</v>
      </c>
    </row>
    <row r="4" spans="1:4" x14ac:dyDescent="0.25">
      <c r="A4" t="s">
        <v>94</v>
      </c>
      <c r="B4" s="34">
        <f>'MX Primary Energy Use'!C6*$B$1</f>
        <v>2991285289906584</v>
      </c>
      <c r="C4" s="34">
        <f>'MX Primary Energy Use'!D6*$B$1</f>
        <v>3189619035786591</v>
      </c>
    </row>
    <row r="5" spans="1:4" x14ac:dyDescent="0.25">
      <c r="A5" t="s">
        <v>41</v>
      </c>
      <c r="B5" s="34">
        <f>'MX Primary Energy Use'!C4*$B$1</f>
        <v>2093928690297934.5</v>
      </c>
      <c r="C5" s="34">
        <f>'MX Primary Energy Use'!D4*$B$1</f>
        <v>2014864805705983.7</v>
      </c>
    </row>
    <row r="7" spans="1:4" x14ac:dyDescent="0.25">
      <c r="A7" s="1" t="s">
        <v>96</v>
      </c>
      <c r="B7">
        <v>2012</v>
      </c>
      <c r="C7">
        <v>2013</v>
      </c>
      <c r="D7">
        <v>2014</v>
      </c>
    </row>
    <row r="8" spans="1:4" x14ac:dyDescent="0.25">
      <c r="A8" s="5" t="s">
        <v>94</v>
      </c>
      <c r="B8" s="34">
        <f>'MX Subsidy Amounts'!C6*10^9</f>
        <v>16899999999.999998</v>
      </c>
      <c r="C8" s="34">
        <f>'MX Subsidy Amounts'!D6*10^9</f>
        <v>9200000000</v>
      </c>
      <c r="D8" s="34">
        <f>'MX Subsidy Amounts'!E6*10^9</f>
        <v>3100000000</v>
      </c>
    </row>
    <row r="9" spans="1:4" x14ac:dyDescent="0.25">
      <c r="A9" s="5" t="s">
        <v>41</v>
      </c>
      <c r="B9" s="34">
        <f>'MX Subsidy Amounts'!C8*10^9</f>
        <v>1000000000</v>
      </c>
      <c r="C9" s="34">
        <f>'MX Subsidy Amounts'!D8*10^9</f>
        <v>1000000000</v>
      </c>
      <c r="D9" s="34">
        <f>'MX Subsidy Amounts'!E8*10^9</f>
        <v>600000000</v>
      </c>
    </row>
    <row r="11" spans="1:4" x14ac:dyDescent="0.25">
      <c r="A11" t="s">
        <v>97</v>
      </c>
    </row>
    <row r="12" spans="1:4" x14ac:dyDescent="0.25">
      <c r="A12" t="s">
        <v>98</v>
      </c>
    </row>
    <row r="13" spans="1:4" x14ac:dyDescent="0.25">
      <c r="A13" t="s">
        <v>99</v>
      </c>
    </row>
    <row r="15" spans="1:4" x14ac:dyDescent="0.25">
      <c r="A15" s="1" t="s">
        <v>100</v>
      </c>
    </row>
    <row r="16" spans="1:4" x14ac:dyDescent="0.25">
      <c r="A16" s="5" t="s">
        <v>94</v>
      </c>
      <c r="B16" s="34">
        <f>AVERAGE(B8:D8)/AVERAGE(B4:C4)</f>
        <v>3.1494851951916474E-6</v>
      </c>
    </row>
    <row r="17" spans="1:2" x14ac:dyDescent="0.25">
      <c r="A17" s="5" t="s">
        <v>41</v>
      </c>
      <c r="B17" s="34">
        <f>AVERAGE(B9:D9)/AVERAGE(B5:C5)</f>
        <v>4.2185944244195239E-7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S16"/>
  <sheetViews>
    <sheetView workbookViewId="0"/>
  </sheetViews>
  <sheetFormatPr defaultRowHeight="15" x14ac:dyDescent="0.25"/>
  <cols>
    <col min="1" max="1" width="26.5703125" customWidth="1"/>
  </cols>
  <sheetData>
    <row r="1" spans="1:19" x14ac:dyDescent="0.35">
      <c r="A1" t="s">
        <v>14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</row>
    <row r="2" spans="1:19" x14ac:dyDescent="0.35">
      <c r="A2" t="s">
        <v>15</v>
      </c>
      <c r="B2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</row>
    <row r="3" spans="1:19" x14ac:dyDescent="0.35">
      <c r="A3" t="s">
        <v>20</v>
      </c>
      <c r="B3" s="35">
        <v>0</v>
      </c>
      <c r="C3" s="35">
        <v>0</v>
      </c>
      <c r="D3" s="35">
        <v>0</v>
      </c>
      <c r="E3" s="35">
        <v>0</v>
      </c>
      <c r="F3" s="35">
        <v>0</v>
      </c>
      <c r="G3" s="35">
        <v>0</v>
      </c>
      <c r="H3" s="35">
        <v>0</v>
      </c>
      <c r="I3" s="35">
        <v>0</v>
      </c>
      <c r="J3" s="35">
        <v>0</v>
      </c>
      <c r="K3" s="35">
        <v>0</v>
      </c>
      <c r="L3" s="35">
        <v>0</v>
      </c>
      <c r="M3" s="35">
        <v>0</v>
      </c>
      <c r="N3" s="35">
        <v>0</v>
      </c>
      <c r="O3" s="35">
        <v>0</v>
      </c>
      <c r="P3" s="35">
        <v>0</v>
      </c>
      <c r="Q3" s="35">
        <v>0</v>
      </c>
      <c r="R3" s="35">
        <v>0</v>
      </c>
      <c r="S3" s="35">
        <v>0</v>
      </c>
    </row>
    <row r="4" spans="1:19" x14ac:dyDescent="0.35">
      <c r="A4" t="s">
        <v>21</v>
      </c>
      <c r="B4" s="4">
        <f>Calculations!$B$17</f>
        <v>4.2185944244195239E-7</v>
      </c>
      <c r="C4" s="4">
        <f>Calculations!$B$17</f>
        <v>4.2185944244195239E-7</v>
      </c>
      <c r="D4" s="4">
        <f>Calculations!$B$17</f>
        <v>4.2185944244195239E-7</v>
      </c>
      <c r="E4" s="4">
        <f>Calculations!$B$17</f>
        <v>4.2185944244195239E-7</v>
      </c>
      <c r="F4" s="4">
        <f>Calculations!$B$17</f>
        <v>4.2185944244195239E-7</v>
      </c>
      <c r="G4" s="4">
        <f>Calculations!$B$17</f>
        <v>4.2185944244195239E-7</v>
      </c>
      <c r="H4" s="4">
        <f>Calculations!$B$17</f>
        <v>4.2185944244195239E-7</v>
      </c>
      <c r="I4" s="4">
        <f>Calculations!$B$17</f>
        <v>4.2185944244195239E-7</v>
      </c>
      <c r="J4" s="4">
        <f>Calculations!$B$17</f>
        <v>4.2185944244195239E-7</v>
      </c>
      <c r="K4" s="4">
        <f>Calculations!$B$17</f>
        <v>4.2185944244195239E-7</v>
      </c>
      <c r="L4" s="4">
        <f>Calculations!$B$17</f>
        <v>4.2185944244195239E-7</v>
      </c>
      <c r="M4" s="4">
        <f>Calculations!$B$17</f>
        <v>4.2185944244195239E-7</v>
      </c>
      <c r="N4" s="4">
        <f>Calculations!$B$17</f>
        <v>4.2185944244195239E-7</v>
      </c>
      <c r="O4" s="4">
        <f>Calculations!$B$17</f>
        <v>4.2185944244195239E-7</v>
      </c>
      <c r="P4" s="4">
        <f>Calculations!$B$17</f>
        <v>4.2185944244195239E-7</v>
      </c>
      <c r="Q4" s="4">
        <f>Calculations!$B$17</f>
        <v>4.2185944244195239E-7</v>
      </c>
      <c r="R4" s="4">
        <f>Calculations!$B$17</f>
        <v>4.2185944244195239E-7</v>
      </c>
      <c r="S4" s="4">
        <f>Calculations!$B$17</f>
        <v>4.2185944244195239E-7</v>
      </c>
    </row>
    <row r="5" spans="1:19" x14ac:dyDescent="0.35">
      <c r="A5" t="s">
        <v>5</v>
      </c>
      <c r="B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</row>
    <row r="6" spans="1:19" x14ac:dyDescent="0.35">
      <c r="A6" t="s">
        <v>4</v>
      </c>
      <c r="B6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</row>
    <row r="7" spans="1:19" x14ac:dyDescent="0.35">
      <c r="A7" t="s">
        <v>3</v>
      </c>
      <c r="B7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</row>
    <row r="8" spans="1:19" x14ac:dyDescent="0.35">
      <c r="A8" t="s">
        <v>2</v>
      </c>
      <c r="B8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</row>
    <row r="9" spans="1:19" x14ac:dyDescent="0.35">
      <c r="A9" t="s">
        <v>22</v>
      </c>
      <c r="B9" s="35">
        <v>0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  <c r="P9" s="35">
        <v>0</v>
      </c>
      <c r="Q9" s="35">
        <v>0</v>
      </c>
      <c r="R9" s="35">
        <v>0</v>
      </c>
      <c r="S9" s="35">
        <v>0</v>
      </c>
    </row>
    <row r="10" spans="1:19" x14ac:dyDescent="0.35">
      <c r="A10" t="s">
        <v>23</v>
      </c>
      <c r="B10" s="4">
        <f>Calculations!$B$16</f>
        <v>3.1494851951916474E-6</v>
      </c>
      <c r="C10" s="4">
        <f>Calculations!$B$16</f>
        <v>3.1494851951916474E-6</v>
      </c>
      <c r="D10" s="4">
        <f>Calculations!$B$16</f>
        <v>3.1494851951916474E-6</v>
      </c>
      <c r="E10" s="4">
        <f>Calculations!$B$16</f>
        <v>3.1494851951916474E-6</v>
      </c>
      <c r="F10" s="4">
        <f>Calculations!$B$16</f>
        <v>3.1494851951916474E-6</v>
      </c>
      <c r="G10" s="4">
        <f>Calculations!$B$16</f>
        <v>3.1494851951916474E-6</v>
      </c>
      <c r="H10" s="4">
        <f>Calculations!$B$16</f>
        <v>3.1494851951916474E-6</v>
      </c>
      <c r="I10" s="4">
        <f>Calculations!$B$16</f>
        <v>3.1494851951916474E-6</v>
      </c>
      <c r="J10" s="4">
        <f>Calculations!$B$16</f>
        <v>3.1494851951916474E-6</v>
      </c>
      <c r="K10" s="4">
        <f>Calculations!$B$16</f>
        <v>3.1494851951916474E-6</v>
      </c>
      <c r="L10" s="4">
        <f>Calculations!$B$16</f>
        <v>3.1494851951916474E-6</v>
      </c>
      <c r="M10" s="4">
        <f>Calculations!$B$16</f>
        <v>3.1494851951916474E-6</v>
      </c>
      <c r="N10" s="4">
        <f>Calculations!$B$16</f>
        <v>3.1494851951916474E-6</v>
      </c>
      <c r="O10" s="4">
        <f>Calculations!$B$16</f>
        <v>3.1494851951916474E-6</v>
      </c>
      <c r="P10" s="4">
        <f>Calculations!$B$16</f>
        <v>3.1494851951916474E-6</v>
      </c>
      <c r="Q10" s="4">
        <f>Calculations!$B$16</f>
        <v>3.1494851951916474E-6</v>
      </c>
      <c r="R10" s="4">
        <f>Calculations!$B$16</f>
        <v>3.1494851951916474E-6</v>
      </c>
      <c r="S10" s="4">
        <f>Calculations!$B$16</f>
        <v>3.1494851951916474E-6</v>
      </c>
    </row>
    <row r="11" spans="1:19" x14ac:dyDescent="0.35">
      <c r="A11" t="s">
        <v>24</v>
      </c>
      <c r="B11" s="4">
        <f>Calculations!$B$16</f>
        <v>3.1494851951916474E-6</v>
      </c>
      <c r="C11" s="4">
        <f>Calculations!$B$16</f>
        <v>3.1494851951916474E-6</v>
      </c>
      <c r="D11" s="4">
        <f>Calculations!$B$16</f>
        <v>3.1494851951916474E-6</v>
      </c>
      <c r="E11" s="4">
        <f>Calculations!$B$16</f>
        <v>3.1494851951916474E-6</v>
      </c>
      <c r="F11" s="4">
        <f>Calculations!$B$16</f>
        <v>3.1494851951916474E-6</v>
      </c>
      <c r="G11" s="4">
        <f>Calculations!$B$16</f>
        <v>3.1494851951916474E-6</v>
      </c>
      <c r="H11" s="4">
        <f>Calculations!$B$16</f>
        <v>3.1494851951916474E-6</v>
      </c>
      <c r="I11" s="4">
        <f>Calculations!$B$16</f>
        <v>3.1494851951916474E-6</v>
      </c>
      <c r="J11" s="4">
        <f>Calculations!$B$16</f>
        <v>3.1494851951916474E-6</v>
      </c>
      <c r="K11" s="4">
        <f>Calculations!$B$16</f>
        <v>3.1494851951916474E-6</v>
      </c>
      <c r="L11" s="4">
        <f>Calculations!$B$16</f>
        <v>3.1494851951916474E-6</v>
      </c>
      <c r="M11" s="4">
        <f>Calculations!$B$16</f>
        <v>3.1494851951916474E-6</v>
      </c>
      <c r="N11" s="4">
        <f>Calculations!$B$16</f>
        <v>3.1494851951916474E-6</v>
      </c>
      <c r="O11" s="4">
        <f>Calculations!$B$16</f>
        <v>3.1494851951916474E-6</v>
      </c>
      <c r="P11" s="4">
        <f>Calculations!$B$16</f>
        <v>3.1494851951916474E-6</v>
      </c>
      <c r="Q11" s="4">
        <f>Calculations!$B$16</f>
        <v>3.1494851951916474E-6</v>
      </c>
      <c r="R11" s="4">
        <f>Calculations!$B$16</f>
        <v>3.1494851951916474E-6</v>
      </c>
      <c r="S11" s="4">
        <f>Calculations!$B$16</f>
        <v>3.1494851951916474E-6</v>
      </c>
    </row>
    <row r="12" spans="1:19" x14ac:dyDescent="0.35">
      <c r="A12" t="s">
        <v>6</v>
      </c>
      <c r="B12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</row>
    <row r="13" spans="1:19" x14ac:dyDescent="0.35">
      <c r="A13" t="s">
        <v>7</v>
      </c>
      <c r="B13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</row>
    <row r="14" spans="1:19" x14ac:dyDescent="0.35">
      <c r="A14" t="s">
        <v>25</v>
      </c>
      <c r="B14" s="4">
        <f>Calculations!$B$16</f>
        <v>3.1494851951916474E-6</v>
      </c>
      <c r="C14" s="4">
        <f>Calculations!$B$16</f>
        <v>3.1494851951916474E-6</v>
      </c>
      <c r="D14" s="4">
        <f>Calculations!$B$16</f>
        <v>3.1494851951916474E-6</v>
      </c>
      <c r="E14" s="4">
        <f>Calculations!$B$16</f>
        <v>3.1494851951916474E-6</v>
      </c>
      <c r="F14" s="4">
        <f>Calculations!$B$16</f>
        <v>3.1494851951916474E-6</v>
      </c>
      <c r="G14" s="4">
        <f>Calculations!$B$16</f>
        <v>3.1494851951916474E-6</v>
      </c>
      <c r="H14" s="4">
        <f>Calculations!$B$16</f>
        <v>3.1494851951916474E-6</v>
      </c>
      <c r="I14" s="4">
        <f>Calculations!$B$16</f>
        <v>3.1494851951916474E-6</v>
      </c>
      <c r="J14" s="4">
        <f>Calculations!$B$16</f>
        <v>3.1494851951916474E-6</v>
      </c>
      <c r="K14" s="4">
        <f>Calculations!$B$16</f>
        <v>3.1494851951916474E-6</v>
      </c>
      <c r="L14" s="4">
        <f>Calculations!$B$16</f>
        <v>3.1494851951916474E-6</v>
      </c>
      <c r="M14" s="4">
        <f>Calculations!$B$16</f>
        <v>3.1494851951916474E-6</v>
      </c>
      <c r="N14" s="4">
        <f>Calculations!$B$16</f>
        <v>3.1494851951916474E-6</v>
      </c>
      <c r="O14" s="4">
        <f>Calculations!$B$16</f>
        <v>3.1494851951916474E-6</v>
      </c>
      <c r="P14" s="4">
        <f>Calculations!$B$16</f>
        <v>3.1494851951916474E-6</v>
      </c>
      <c r="Q14" s="4">
        <f>Calculations!$B$16</f>
        <v>3.1494851951916474E-6</v>
      </c>
      <c r="R14" s="4">
        <f>Calculations!$B$16</f>
        <v>3.1494851951916474E-6</v>
      </c>
      <c r="S14" s="4">
        <f>Calculations!$B$16</f>
        <v>3.1494851951916474E-6</v>
      </c>
    </row>
    <row r="15" spans="1:19" x14ac:dyDescent="0.35">
      <c r="A15" t="s">
        <v>31</v>
      </c>
      <c r="B1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</row>
    <row r="16" spans="1:19" x14ac:dyDescent="0.25">
      <c r="A16" t="s">
        <v>43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S12"/>
  <sheetViews>
    <sheetView workbookViewId="0"/>
  </sheetViews>
  <sheetFormatPr defaultRowHeight="15" x14ac:dyDescent="0.25"/>
  <cols>
    <col min="1" max="1" width="31" customWidth="1"/>
  </cols>
  <sheetData>
    <row r="1" spans="1:19" x14ac:dyDescent="0.35">
      <c r="A1" t="s">
        <v>14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</row>
    <row r="2" spans="1:19" x14ac:dyDescent="0.35">
      <c r="A2" t="s">
        <v>42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</row>
    <row r="3" spans="1:19" x14ac:dyDescent="0.35">
      <c r="A3" t="s">
        <v>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35">
      <c r="A4" t="s">
        <v>26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</row>
    <row r="5" spans="1:19" x14ac:dyDescent="0.35">
      <c r="A5" t="s">
        <v>27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</row>
    <row r="6" spans="1:19" x14ac:dyDescent="0.35">
      <c r="A6" t="s">
        <v>28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</row>
    <row r="7" spans="1:19" x14ac:dyDescent="0.35">
      <c r="A7" t="s">
        <v>32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</row>
    <row r="8" spans="1:19" x14ac:dyDescent="0.35">
      <c r="A8" t="s">
        <v>33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</row>
    <row r="9" spans="1:19" x14ac:dyDescent="0.35">
      <c r="A9" t="s">
        <v>44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</row>
    <row r="10" spans="1:19" x14ac:dyDescent="0.35">
      <c r="A10" t="s">
        <v>46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</row>
    <row r="11" spans="1:19" x14ac:dyDescent="0.35">
      <c r="A11" t="s">
        <v>47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</row>
    <row r="12" spans="1:19" x14ac:dyDescent="0.35">
      <c r="A12" t="s">
        <v>48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MX Subsidy Amounts</vt:lpstr>
      <vt:lpstr>MX Primary Energy Use</vt:lpstr>
      <vt:lpstr>Calculations</vt:lpstr>
      <vt:lpstr>BS-BSfTFpEUP</vt:lpstr>
      <vt:lpstr>BS-BSpUEO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2014-08-21T02:04:37Z</dcterms:created>
  <dcterms:modified xsi:type="dcterms:W3CDTF">2016-03-25T02:04:05Z</dcterms:modified>
</cp:coreProperties>
</file>