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0" yWindow="40" windowWidth="19420" windowHeight="7940"/>
  </bookViews>
  <sheets>
    <sheet name="About" sheetId="1" r:id="rId1"/>
    <sheet name="McKinsey Curve Data" sheetId="5" r:id="rId2"/>
    <sheet name="CpMCAbIFM" sheetId="3" r:id="rId3"/>
  </sheets>
  <definedNames>
    <definedName name="_xlnm.Print_Titles" localSheetId="1">'McKinsey Curve Data'!$4:$4</definedName>
  </definedNames>
  <calcPr calcId="145621"/>
</workbook>
</file>

<file path=xl/calcChain.xml><?xml version="1.0" encoding="utf-8"?>
<calcChain xmlns="http://schemas.openxmlformats.org/spreadsheetml/2006/main">
  <c r="B2" i="3" l="1"/>
  <c r="D146" i="5"/>
  <c r="H145" i="5"/>
  <c r="B127" i="5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H125" i="5"/>
  <c r="B122" i="5"/>
  <c r="B123" i="5" s="1"/>
  <c r="B124" i="5" s="1"/>
  <c r="H120" i="5"/>
  <c r="B113" i="5"/>
  <c r="B114" i="5" s="1"/>
  <c r="B115" i="5" s="1"/>
  <c r="B116" i="5" s="1"/>
  <c r="B117" i="5" s="1"/>
  <c r="B118" i="5" s="1"/>
  <c r="B119" i="5" s="1"/>
  <c r="H111" i="5"/>
  <c r="B100" i="5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H98" i="5"/>
  <c r="B93" i="5"/>
  <c r="B94" i="5" s="1"/>
  <c r="B95" i="5" s="1"/>
  <c r="B96" i="5" s="1"/>
  <c r="B97" i="5" s="1"/>
  <c r="B92" i="5"/>
  <c r="H90" i="5"/>
  <c r="G89" i="5"/>
  <c r="G87" i="5"/>
  <c r="B77" i="5"/>
  <c r="B78" i="5" s="1"/>
  <c r="B79" i="5" s="1"/>
  <c r="B80" i="5" s="1"/>
  <c r="B81" i="5" s="1"/>
  <c r="B82" i="5" s="1"/>
  <c r="B83" i="5" s="1"/>
  <c r="B84" i="5" s="1"/>
  <c r="B85" i="5" s="1"/>
  <c r="B86" i="5" s="1"/>
  <c r="G75" i="5"/>
  <c r="B52" i="5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G50" i="5"/>
  <c r="B49" i="5"/>
  <c r="B48" i="5"/>
  <c r="H46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H16" i="5"/>
  <c r="H146" i="5" s="1"/>
  <c r="B7" i="5"/>
  <c r="B8" i="5" s="1"/>
  <c r="B9" i="5" s="1"/>
  <c r="B10" i="5" s="1"/>
  <c r="B11" i="5" s="1"/>
  <c r="B12" i="5" s="1"/>
  <c r="B13" i="5" s="1"/>
  <c r="B14" i="5" s="1"/>
  <c r="B15" i="5" s="1"/>
  <c r="B6" i="5"/>
</calcChain>
</file>

<file path=xl/sharedStrings.xml><?xml version="1.0" encoding="utf-8"?>
<sst xmlns="http://schemas.openxmlformats.org/spreadsheetml/2006/main" count="193" uniqueCount="169">
  <si>
    <t>CpMCAbIFM Cost per Mass CO2 Abated by Improved Forest Management</t>
  </si>
  <si>
    <t>Source:</t>
  </si>
  <si>
    <t>Improved Forest Management</t>
  </si>
  <si>
    <t>Change in Forest Mgmt Cost (2012$ / g CO2 sequestered)</t>
  </si>
  <si>
    <t>Green House Gas Abatement Model</t>
  </si>
  <si>
    <t>GHG COST CURVE FOR 2020 (USD)</t>
  </si>
  <si>
    <t>Sector</t>
  </si>
  <si>
    <t>Lever</t>
  </si>
  <si>
    <t>Abatement Potential 2020</t>
  </si>
  <si>
    <t>Abatement Cost 2020</t>
  </si>
  <si>
    <t>Agriculture</t>
  </si>
  <si>
    <t>Tillage and Residue management practices</t>
  </si>
  <si>
    <t>Cropland nutrient management</t>
  </si>
  <si>
    <t>Grassland nutrient management</t>
  </si>
  <si>
    <t>Manure Management - Covered anaerobic digester</t>
  </si>
  <si>
    <t>Rice management nutrient management</t>
  </si>
  <si>
    <t>Rice management shallow flooding</t>
  </si>
  <si>
    <t>Grassland management</t>
  </si>
  <si>
    <t>Degraded land restoration</t>
  </si>
  <si>
    <t>Agronomy practices</t>
  </si>
  <si>
    <t>Livestock Feed Supplements</t>
  </si>
  <si>
    <t>Manure Management - Complete mix digestor</t>
  </si>
  <si>
    <t>Agriculture Total</t>
  </si>
  <si>
    <t>Buildings</t>
  </si>
  <si>
    <t xml:space="preserve"> Lighting - switch CFLs to LEDs, residential</t>
  </si>
  <si>
    <t>Lighting - switch CFLs to LEDs, commercial</t>
  </si>
  <si>
    <t>Lighting - switch incandescents to LEDs, residential</t>
  </si>
  <si>
    <t>Lighting - switch incandescents to LEDs, commercial</t>
  </si>
  <si>
    <t>Lighting - control - new build, commercial</t>
  </si>
  <si>
    <t>Electronics - consumer, residential</t>
  </si>
  <si>
    <t>Electronics - office, commercial</t>
  </si>
  <si>
    <t>Appliances - residential</t>
  </si>
  <si>
    <t>Appliances - refrigerators, commercial</t>
  </si>
  <si>
    <t>Lighting - controls - retrofit, commercial</t>
  </si>
  <si>
    <t>HVAC - air conditioning - retrofit, residential</t>
  </si>
  <si>
    <t>Lighting - T12 to T8/T5, commercial</t>
  </si>
  <si>
    <t>HVAC - controls - retrofit, commercial</t>
  </si>
  <si>
    <t>Leak repair of large refrigeration equipment - Cold storages</t>
  </si>
  <si>
    <t>Retail food - distributed system replacing centralized refrigeration system</t>
  </si>
  <si>
    <t>Refrigerant recovery (Residential and commercial Air conditioners)</t>
  </si>
  <si>
    <t>Retail food - secondary loop system replacing centralized refrigeration system</t>
  </si>
  <si>
    <t>Water heating - replacement of electric water heater, commercial</t>
  </si>
  <si>
    <t>Water heating - replacement of electric water heater, residential</t>
  </si>
  <si>
    <t>Efficiency package - new build, commercial</t>
  </si>
  <si>
    <t>HVAC - retrofit, commercial</t>
  </si>
  <si>
    <t>HVAC - maintenance - retrofit, residential</t>
  </si>
  <si>
    <t>HVAC - electric resistance heating to electric heat pump - retrofit, residential</t>
  </si>
  <si>
    <t>Water heating - replacement of gas water heater , commercial</t>
  </si>
  <si>
    <t>Water heating - replacement of gas water heater, residential</t>
  </si>
  <si>
    <t>Efficiency package - new build, residential</t>
  </si>
  <si>
    <t>Building envelope - retrofit, commercial</t>
  </si>
  <si>
    <t>HVAC - gas/oil heating - retrofit, residential</t>
  </si>
  <si>
    <t>Building envelope - retrofit, residential</t>
  </si>
  <si>
    <t>Buildings Total</t>
  </si>
  <si>
    <t>Industry - Cement</t>
  </si>
  <si>
    <t>Fuel substitution - Fossil waste</t>
  </si>
  <si>
    <t>Fuel substitution - Bio waste</t>
  </si>
  <si>
    <t>Cogeneration- Cement</t>
  </si>
  <si>
    <t>Industry - Cement Total</t>
  </si>
  <si>
    <t>Industry - Chemicals</t>
  </si>
  <si>
    <t>Fuel shift oil to gas, new build</t>
  </si>
  <si>
    <t>Fuel shift oil to gas, retrofit</t>
  </si>
  <si>
    <t>Ethanol conversion to bio-ethylene</t>
  </si>
  <si>
    <t>Motor Systems - new build</t>
  </si>
  <si>
    <t>Motor Systems -retrofit</t>
  </si>
  <si>
    <t>Catalyst optimization, process, level 1</t>
  </si>
  <si>
    <t>Process intensification, process, level 1</t>
  </si>
  <si>
    <t>HFC-23 thermal oxidation in HCFC-22 production</t>
  </si>
  <si>
    <t>N2O Decompisition of Nitric acid, new build</t>
  </si>
  <si>
    <t>N2O Decompisition of Nitric acid, retrofit</t>
  </si>
  <si>
    <t>Process intensification, process, level 2</t>
  </si>
  <si>
    <t>Catalyst optimization, process, level 2</t>
  </si>
  <si>
    <t>Waste Heat recovery, new build-  Chemicals</t>
  </si>
  <si>
    <t>Catalyst optimization, energy, level 1</t>
  </si>
  <si>
    <t>Process intensification, energy, level 1</t>
  </si>
  <si>
    <t>Waste Heat recovery, retrofit- Chemicals</t>
  </si>
  <si>
    <t>Process intensification, process, level 3</t>
  </si>
  <si>
    <t>Catalyst optimization, process, level 3</t>
  </si>
  <si>
    <t>Process intensification, energy, level 2</t>
  </si>
  <si>
    <t>Catalyst optimization, energy, level 2</t>
  </si>
  <si>
    <t>Ethylene cracking, new build</t>
  </si>
  <si>
    <t>Ethylene cracking, Retrofit</t>
  </si>
  <si>
    <t>Process intensification, energy, level 3</t>
  </si>
  <si>
    <t>Catalyst optimization, energy, level 3</t>
  </si>
  <si>
    <t>Industry - Iron and Steel</t>
  </si>
  <si>
    <t>Energy efficiency 3</t>
  </si>
  <si>
    <t>Cogeneration - Iron &amp; Steel</t>
  </si>
  <si>
    <t>Coke dry quenching</t>
  </si>
  <si>
    <t>Energy efficiency 4</t>
  </si>
  <si>
    <t>Direct casting</t>
  </si>
  <si>
    <t>Energy efficiency 2</t>
  </si>
  <si>
    <t>BF/BOF to EAF-DRI shift, new build</t>
  </si>
  <si>
    <t>Top gas recycling</t>
  </si>
  <si>
    <t>Energy efficiency 1</t>
  </si>
  <si>
    <t>Coke substitution</t>
  </si>
  <si>
    <t>Smelt reduction</t>
  </si>
  <si>
    <t>Industry - Iron and Steel Total</t>
  </si>
  <si>
    <t>Industry - Other</t>
  </si>
  <si>
    <t>Energy efficiency</t>
  </si>
  <si>
    <t>Industry - Other Total</t>
  </si>
  <si>
    <t>Industry - Total</t>
  </si>
  <si>
    <t>Forestry</t>
  </si>
  <si>
    <t>Reduced Deforestation from Timber Harvesting</t>
  </si>
  <si>
    <t>Forest Management</t>
  </si>
  <si>
    <t>Degraded Forest Reforestation</t>
  </si>
  <si>
    <t>Reduced Deforestation from Pastureland Conversion</t>
  </si>
  <si>
    <t>Reduced Deforestation from Slash &amp; Burn Agriculture Conversion</t>
  </si>
  <si>
    <t>Cropland Afforestation</t>
  </si>
  <si>
    <t>Pastureland Afforestation</t>
  </si>
  <si>
    <t>Forestry Total</t>
  </si>
  <si>
    <t>Oil &amp; gas</t>
  </si>
  <si>
    <t>Cogeneration - downstream</t>
  </si>
  <si>
    <t>Energy efficiency projects requiring CAPEX at process unit level - downstream</t>
  </si>
  <si>
    <t>Energy efficiency projects requiring CAPEX at process unit level - upstream</t>
  </si>
  <si>
    <t>More energy efficient new builds - upstream</t>
  </si>
  <si>
    <t>Procedural changes and improved maintenance and process control - upstream</t>
  </si>
  <si>
    <t>Improved planning - midstream</t>
  </si>
  <si>
    <t>Reduced flaring - upstream</t>
  </si>
  <si>
    <t>Replace seals - midstream</t>
  </si>
  <si>
    <t>Maintain compressors - midstream</t>
  </si>
  <si>
    <t>Preventing venting during pipeline maintenance - midstream</t>
  </si>
  <si>
    <t>Distribution Maintenance - midstream</t>
  </si>
  <si>
    <t>CCS - downstream</t>
  </si>
  <si>
    <t>Oil &amp; gas Total</t>
  </si>
  <si>
    <t>Power</t>
  </si>
  <si>
    <t>Reduced T&amp;D losses (SCADA)</t>
  </si>
  <si>
    <t>Geothermal</t>
  </si>
  <si>
    <t>Small hydro</t>
  </si>
  <si>
    <t>Large hydro</t>
  </si>
  <si>
    <t>Wind low penetration</t>
  </si>
  <si>
    <t>Solar PV</t>
  </si>
  <si>
    <t>Coal to gas shift III (decrease uptime of existing coal plants and increase uptime of existing gas plants)</t>
  </si>
  <si>
    <t>Biomass co-firing</t>
  </si>
  <si>
    <t>Power Total</t>
  </si>
  <si>
    <t>Waste</t>
  </si>
  <si>
    <t>Landfil gas electricity generation</t>
  </si>
  <si>
    <t>Recycling new waste</t>
  </si>
  <si>
    <t>Composting new waste</t>
  </si>
  <si>
    <t>Industrial wastewater - improved treatment</t>
  </si>
  <si>
    <t>Waste Total</t>
  </si>
  <si>
    <t>Transport</t>
  </si>
  <si>
    <t>Modal shift public transport - brt</t>
  </si>
  <si>
    <t>Modal shift public transport - metro</t>
  </si>
  <si>
    <t>LDV gasoline bundle 2</t>
  </si>
  <si>
    <t>LDV diesel bundle 2</t>
  </si>
  <si>
    <t>LDV gasoline bundle 4</t>
  </si>
  <si>
    <t>HDV diesel bundle 2</t>
  </si>
  <si>
    <t>LDV diesel full hybrid</t>
  </si>
  <si>
    <t>Low GWP MVACS</t>
  </si>
  <si>
    <t>Bioethanol sugarcane</t>
  </si>
  <si>
    <t>Modal shift public transport - buses</t>
  </si>
  <si>
    <t>HDV diesel bundle 1</t>
  </si>
  <si>
    <t>MDV diesel bundle 2</t>
  </si>
  <si>
    <t>MDV gasoline bundle 2</t>
  </si>
  <si>
    <t>MDV diesel bundle 1</t>
  </si>
  <si>
    <t>MDV gasoline bundle 1</t>
  </si>
  <si>
    <t>Vehicle mix</t>
  </si>
  <si>
    <t>Scrapping</t>
  </si>
  <si>
    <t>Ban imported cars</t>
  </si>
  <si>
    <t>Modal shift freight transport</t>
  </si>
  <si>
    <t>Transport Total</t>
  </si>
  <si>
    <t>Mexico 2020 Total</t>
  </si>
  <si>
    <t>Grand Total</t>
  </si>
  <si>
    <t>* Palancas adicionales</t>
  </si>
  <si>
    <t>Cost per Ton Abatement from Forest Management</t>
  </si>
  <si>
    <t>McKinsey and Company</t>
  </si>
  <si>
    <t>Mexico GHG Abatement Cost Curve 2013</t>
  </si>
  <si>
    <t>http://www.mledprogram.org/docs/MLED-DOCU-Updated-analysis-Mexicos-GHG.pdf</t>
  </si>
  <si>
    <t>Page 36 (only available in graph form- table on Tab 2 not available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</si>
</sst>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_ ;\-#,##0\ ;&quot;-&quot;"/>
    <numFmt numFmtId="166" formatCode="0.0"/>
    <numFmt numFmtId="167" formatCode="General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8"/>
      <color indexed="9"/>
      <name val="Calibri"/>
      <family val="2"/>
    </font>
    <font>
      <sz val="18"/>
      <color indexed="8"/>
      <name val="Calibri"/>
      <family val="2"/>
    </font>
    <font>
      <b/>
      <sz val="18"/>
      <color indexed="9"/>
      <name val="Calibri"/>
      <family val="2"/>
    </font>
    <font>
      <b/>
      <sz val="14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double">
        <color indexed="50"/>
      </left>
      <right/>
      <top style="double">
        <color indexed="50"/>
      </top>
      <bottom/>
      <diagonal/>
    </border>
    <border>
      <left/>
      <right/>
      <top style="double">
        <color indexed="50"/>
      </top>
      <bottom/>
      <diagonal/>
    </border>
    <border>
      <left style="double">
        <color indexed="50"/>
      </left>
      <right/>
      <top/>
      <bottom style="double">
        <color indexed="50"/>
      </bottom>
      <diagonal/>
    </border>
    <border>
      <left/>
      <right/>
      <top/>
      <bottom style="double">
        <color indexed="5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7" fillId="0" borderId="0"/>
    <xf numFmtId="164" fontId="6" fillId="0" borderId="0" applyFon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5" fillId="0" borderId="0"/>
    <xf numFmtId="167" fontId="15" fillId="0" borderId="0"/>
    <xf numFmtId="0" fontId="6" fillId="0" borderId="0"/>
    <xf numFmtId="0" fontId="6" fillId="0" borderId="0"/>
    <xf numFmtId="167" fontId="15" fillId="0" borderId="0"/>
    <xf numFmtId="167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/>
    <xf numFmtId="167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7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 applyNumberFormat="0" applyFont="0" applyFill="0" applyBorder="0" applyAlignment="0" applyProtection="0">
      <alignment vertical="top"/>
    </xf>
    <xf numFmtId="0" fontId="6" fillId="0" borderId="0"/>
    <xf numFmtId="0" fontId="6" fillId="0" borderId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0" fontId="0" fillId="0" borderId="0" xfId="0"/>
    <xf numFmtId="0" fontId="8" fillId="3" borderId="5" xfId="8" applyFont="1" applyFill="1" applyBorder="1"/>
    <xf numFmtId="0" fontId="8" fillId="3" borderId="6" xfId="8" applyFont="1" applyFill="1" applyBorder="1"/>
    <xf numFmtId="0" fontId="7" fillId="3" borderId="6" xfId="8" applyFont="1" applyFill="1" applyBorder="1"/>
    <xf numFmtId="165" fontId="7" fillId="3" borderId="6" xfId="9" applyNumberFormat="1" applyFont="1" applyFill="1" applyBorder="1"/>
    <xf numFmtId="0" fontId="9" fillId="3" borderId="6" xfId="8" applyFont="1" applyFill="1" applyBorder="1"/>
    <xf numFmtId="0" fontId="10" fillId="3" borderId="7" xfId="8" applyFont="1" applyFill="1" applyBorder="1"/>
    <xf numFmtId="0" fontId="10" fillId="3" borderId="8" xfId="8" applyFont="1" applyFill="1" applyBorder="1"/>
    <xf numFmtId="0" fontId="7" fillId="3" borderId="8" xfId="8" applyFont="1" applyFill="1" applyBorder="1"/>
    <xf numFmtId="165" fontId="7" fillId="3" borderId="8" xfId="9" applyNumberFormat="1" applyFont="1" applyFill="1" applyBorder="1"/>
    <xf numFmtId="0" fontId="9" fillId="3" borderId="8" xfId="8" applyFont="1" applyFill="1" applyBorder="1"/>
    <xf numFmtId="0" fontId="7" fillId="0" borderId="0" xfId="8" applyFont="1"/>
    <xf numFmtId="165" fontId="7" fillId="0" borderId="0" xfId="9" applyNumberFormat="1" applyFont="1"/>
    <xf numFmtId="0" fontId="7" fillId="0" borderId="0" xfId="8" applyFont="1" applyAlignment="1">
      <alignment wrapText="1"/>
    </xf>
    <xf numFmtId="0" fontId="11" fillId="4" borderId="9" xfId="0" applyFont="1" applyFill="1" applyBorder="1" applyAlignment="1">
      <alignment wrapText="1"/>
    </xf>
    <xf numFmtId="2" fontId="11" fillId="4" borderId="9" xfId="0" applyNumberFormat="1" applyFont="1" applyFill="1" applyBorder="1" applyAlignment="1">
      <alignment wrapText="1"/>
    </xf>
    <xf numFmtId="165" fontId="11" fillId="4" borderId="10" xfId="9" applyNumberFormat="1" applyFont="1" applyFill="1" applyBorder="1" applyAlignment="1">
      <alignment wrapText="1"/>
    </xf>
    <xf numFmtId="0" fontId="11" fillId="4" borderId="11" xfId="0" applyFont="1" applyFill="1" applyBorder="1" applyAlignment="1">
      <alignment wrapText="1"/>
    </xf>
    <xf numFmtId="2" fontId="11" fillId="4" borderId="10" xfId="0" applyNumberFormat="1" applyFont="1" applyFill="1" applyBorder="1" applyAlignment="1">
      <alignment wrapText="1"/>
    </xf>
    <xf numFmtId="2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/>
    <xf numFmtId="2" fontId="0" fillId="0" borderId="9" xfId="0" applyNumberFormat="1" applyBorder="1"/>
    <xf numFmtId="165" fontId="6" fillId="0" borderId="10" xfId="9" applyNumberFormat="1" applyFont="1" applyBorder="1"/>
    <xf numFmtId="0" fontId="0" fillId="0" borderId="11" xfId="0" applyBorder="1"/>
    <xf numFmtId="2" fontId="0" fillId="0" borderId="10" xfId="0" applyNumberFormat="1" applyBorder="1"/>
    <xf numFmtId="2" fontId="0" fillId="0" borderId="0" xfId="0" applyNumberFormat="1" applyBorder="1"/>
    <xf numFmtId="0" fontId="12" fillId="0" borderId="12" xfId="0" applyFont="1" applyBorder="1"/>
    <xf numFmtId="0" fontId="0" fillId="0" borderId="13" xfId="0" applyBorder="1"/>
    <xf numFmtId="2" fontId="0" fillId="0" borderId="13" xfId="0" applyNumberFormat="1" applyBorder="1"/>
    <xf numFmtId="165" fontId="6" fillId="0" borderId="14" xfId="9" applyNumberFormat="1" applyFont="1" applyBorder="1"/>
    <xf numFmtId="0" fontId="0" fillId="0" borderId="12" xfId="0" applyBorder="1"/>
    <xf numFmtId="0" fontId="0" fillId="0" borderId="0" xfId="0" applyBorder="1"/>
    <xf numFmtId="2" fontId="0" fillId="0" borderId="14" xfId="0" applyNumberFormat="1" applyBorder="1"/>
    <xf numFmtId="0" fontId="1" fillId="5" borderId="9" xfId="0" applyFont="1" applyFill="1" applyBorder="1"/>
    <xf numFmtId="0" fontId="1" fillId="5" borderId="15" xfId="0" applyFont="1" applyFill="1" applyBorder="1"/>
    <xf numFmtId="2" fontId="1" fillId="5" borderId="9" xfId="0" applyNumberFormat="1" applyFont="1" applyFill="1" applyBorder="1"/>
    <xf numFmtId="165" fontId="1" fillId="5" borderId="10" xfId="9" applyNumberFormat="1" applyFont="1" applyFill="1" applyBorder="1"/>
    <xf numFmtId="0" fontId="1" fillId="5" borderId="11" xfId="0" applyFont="1" applyFill="1" applyBorder="1"/>
    <xf numFmtId="1" fontId="1" fillId="5" borderId="10" xfId="0" applyNumberFormat="1" applyFont="1" applyFill="1" applyBorder="1"/>
    <xf numFmtId="0" fontId="1" fillId="2" borderId="9" xfId="0" applyFont="1" applyFill="1" applyBorder="1"/>
    <xf numFmtId="0" fontId="1" fillId="2" borderId="15" xfId="0" applyFont="1" applyFill="1" applyBorder="1"/>
    <xf numFmtId="2" fontId="1" fillId="2" borderId="9" xfId="0" applyNumberFormat="1" applyFont="1" applyFill="1" applyBorder="1"/>
    <xf numFmtId="165" fontId="1" fillId="2" borderId="10" xfId="9" applyNumberFormat="1" applyFont="1" applyFill="1" applyBorder="1"/>
    <xf numFmtId="166" fontId="1" fillId="2" borderId="11" xfId="0" applyNumberFormat="1" applyFont="1" applyFill="1" applyBorder="1"/>
    <xf numFmtId="2" fontId="1" fillId="2" borderId="10" xfId="0" applyNumberFormat="1" applyFont="1" applyFill="1" applyBorder="1"/>
    <xf numFmtId="0" fontId="0" fillId="2" borderId="13" xfId="0" applyFill="1" applyBorder="1"/>
    <xf numFmtId="2" fontId="0" fillId="2" borderId="13" xfId="0" applyNumberFormat="1" applyFill="1" applyBorder="1"/>
    <xf numFmtId="165" fontId="6" fillId="2" borderId="14" xfId="9" applyNumberFormat="1" applyFont="1" applyFill="1" applyBorder="1"/>
    <xf numFmtId="2" fontId="0" fillId="0" borderId="14" xfId="0" applyNumberFormat="1" applyFill="1" applyBorder="1"/>
    <xf numFmtId="2" fontId="1" fillId="5" borderId="11" xfId="0" applyNumberFormat="1" applyFont="1" applyFill="1" applyBorder="1"/>
    <xf numFmtId="0" fontId="13" fillId="4" borderId="9" xfId="0" applyFont="1" applyFill="1" applyBorder="1"/>
    <xf numFmtId="0" fontId="13" fillId="4" borderId="15" xfId="0" applyFont="1" applyFill="1" applyBorder="1"/>
    <xf numFmtId="1" fontId="13" fillId="4" borderId="9" xfId="0" applyNumberFormat="1" applyFont="1" applyFill="1" applyBorder="1"/>
    <xf numFmtId="165" fontId="13" fillId="4" borderId="10" xfId="9" applyNumberFormat="1" applyFont="1" applyFill="1" applyBorder="1"/>
    <xf numFmtId="0" fontId="13" fillId="4" borderId="11" xfId="0" applyFont="1" applyFill="1" applyBorder="1"/>
    <xf numFmtId="1" fontId="13" fillId="4" borderId="10" xfId="0" applyNumberFormat="1" applyFont="1" applyFill="1" applyBorder="1"/>
    <xf numFmtId="0" fontId="7" fillId="0" borderId="0" xfId="8" applyFont="1" applyBorder="1"/>
    <xf numFmtId="0" fontId="7" fillId="2" borderId="0" xfId="8" applyFont="1" applyFill="1"/>
  </cellXfs>
  <cellStyles count="42">
    <cellStyle name="AFE" xfId="8"/>
    <cellStyle name="AFE 2" xfId="10"/>
    <cellStyle name="Body: normal cell" xfId="5"/>
    <cellStyle name="Comma 2" xfId="9"/>
    <cellStyle name="Comma 73" xfId="11"/>
    <cellStyle name="Comma 74" xfId="12"/>
    <cellStyle name="Comma 80" xfId="13"/>
    <cellStyle name="Comma 87" xfId="14"/>
    <cellStyle name="Comma 88" xfId="1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Normal 10" xfId="16"/>
    <cellStyle name="Normal 10 2" xfId="17"/>
    <cellStyle name="Normal 107" xfId="18"/>
    <cellStyle name="Normal 108" xfId="19"/>
    <cellStyle name="Normal 11" xfId="20"/>
    <cellStyle name="Normal 11 2" xfId="21"/>
    <cellStyle name="Normal 111" xfId="22"/>
    <cellStyle name="Normal 112" xfId="23"/>
    <cellStyle name="Normal 114" xfId="24"/>
    <cellStyle name="Normal 116" xfId="25"/>
    <cellStyle name="Normal 12" xfId="26"/>
    <cellStyle name="Normal 12 2" xfId="27"/>
    <cellStyle name="Normal 120" xfId="28"/>
    <cellStyle name="Normal 121" xfId="29"/>
    <cellStyle name="Normal 123" xfId="30"/>
    <cellStyle name="Normal 2" xfId="31"/>
    <cellStyle name="Normal 2 2" xfId="32"/>
    <cellStyle name="Normal 2 3" xfId="33"/>
    <cellStyle name="Normal 3" xfId="34"/>
    <cellStyle name="Normal 4" xfId="35"/>
    <cellStyle name="Normal 5" xfId="36"/>
    <cellStyle name="Normal 84" xfId="37"/>
    <cellStyle name="Normal 89" xfId="38"/>
    <cellStyle name="Normal 93" xfId="39"/>
    <cellStyle name="Parent row" xfId="6"/>
    <cellStyle name="Percent 2" xfId="40"/>
    <cellStyle name="Percent 5" xfId="41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5" x14ac:dyDescent="0.35"/>
  <cols>
    <col min="2" max="2" width="83.36328125" customWidth="1"/>
  </cols>
  <sheetData>
    <row r="1" spans="1:2" ht="14.4" x14ac:dyDescent="0.3">
      <c r="A1" s="1" t="s">
        <v>0</v>
      </c>
    </row>
    <row r="3" spans="1:2" ht="14.4" x14ac:dyDescent="0.3">
      <c r="A3" s="1" t="s">
        <v>1</v>
      </c>
      <c r="B3" s="2" t="s">
        <v>164</v>
      </c>
    </row>
    <row r="4" spans="1:2" ht="14.4" x14ac:dyDescent="0.3">
      <c r="B4" t="s">
        <v>165</v>
      </c>
    </row>
    <row r="5" spans="1:2" ht="14.4" x14ac:dyDescent="0.3">
      <c r="B5" s="3">
        <v>2013</v>
      </c>
    </row>
    <row r="6" spans="1:2" ht="14.4" x14ac:dyDescent="0.3">
      <c r="B6" t="s">
        <v>166</v>
      </c>
    </row>
    <row r="7" spans="1:2" ht="14.4" x14ac:dyDescent="0.3">
      <c r="B7" s="4" t="s">
        <v>167</v>
      </c>
    </row>
    <row r="8" spans="1:2" ht="14.4" x14ac:dyDescent="0.3">
      <c r="B8" t="s">
        <v>168</v>
      </c>
    </row>
    <row r="11" spans="1:2" ht="14.4" x14ac:dyDescent="0.3">
      <c r="A11" s="1"/>
    </row>
    <row r="12" spans="1:2" ht="14.4" x14ac:dyDescent="0.3"/>
    <row r="13" spans="1:2" ht="14.4" x14ac:dyDescent="0.3"/>
    <row r="14" spans="1:2" ht="14.4" x14ac:dyDescent="0.3"/>
    <row r="15" spans="1:2" ht="14.4" x14ac:dyDescent="0.3"/>
    <row r="17" spans="1:1" ht="14.4" x14ac:dyDescent="0.3">
      <c r="A17" s="6"/>
    </row>
    <row r="18" spans="1:1" ht="14.4" x14ac:dyDescent="0.3">
      <c r="A18" s="6"/>
    </row>
    <row r="19" spans="1:1" x14ac:dyDescent="0.35">
      <c r="A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8"/>
  <sheetViews>
    <sheetView showGridLines="0" zoomScale="75" zoomScaleNormal="75" zoomScalePageLayoutView="75" workbookViewId="0"/>
  </sheetViews>
  <sheetFormatPr defaultColWidth="0" defaultRowHeight="14.5" zeroHeight="1" x14ac:dyDescent="0.35"/>
  <cols>
    <col min="1" max="1" width="2.26953125" style="17" customWidth="1"/>
    <col min="2" max="2" width="16.81640625" style="17" customWidth="1"/>
    <col min="3" max="3" width="77.453125" style="17" bestFit="1" customWidth="1"/>
    <col min="4" max="4" width="13.26953125" style="17" customWidth="1"/>
    <col min="5" max="5" width="13.26953125" style="18" customWidth="1"/>
    <col min="6" max="6" width="20" style="17" customWidth="1"/>
    <col min="7" max="7" width="4.81640625" style="17" customWidth="1"/>
    <col min="8" max="8" width="7.453125" style="17" bestFit="1" customWidth="1"/>
    <col min="9" max="9" width="4.81640625" style="63" customWidth="1"/>
    <col min="10" max="10" width="0" style="6" hidden="1" customWidth="1"/>
    <col min="11" max="16384" width="8.81640625" style="6" hidden="1"/>
  </cols>
  <sheetData>
    <row r="1" spans="1:9" ht="24" thickTop="1" x14ac:dyDescent="0.55000000000000004">
      <c r="A1" s="7" t="s">
        <v>4</v>
      </c>
      <c r="B1" s="8"/>
      <c r="C1" s="9"/>
      <c r="D1" s="9"/>
      <c r="E1" s="10"/>
      <c r="F1" s="11"/>
      <c r="G1" s="11"/>
      <c r="H1" s="9"/>
      <c r="I1" s="9"/>
    </row>
    <row r="2" spans="1:9" ht="24" thickBot="1" x14ac:dyDescent="0.6">
      <c r="A2" s="12" t="s">
        <v>5</v>
      </c>
      <c r="B2" s="13"/>
      <c r="C2" s="14"/>
      <c r="D2" s="14"/>
      <c r="E2" s="15"/>
      <c r="F2" s="16"/>
      <c r="G2" s="16"/>
      <c r="H2" s="14"/>
      <c r="I2" s="14"/>
    </row>
    <row r="3" spans="1:9" ht="15" thickTop="1" x14ac:dyDescent="0.35">
      <c r="I3" s="17"/>
    </row>
    <row r="4" spans="1:9" s="26" customFormat="1" ht="55.5" x14ac:dyDescent="0.45">
      <c r="A4" s="19"/>
      <c r="B4" s="20" t="s">
        <v>6</v>
      </c>
      <c r="C4" s="20" t="s">
        <v>7</v>
      </c>
      <c r="D4" s="21" t="s">
        <v>8</v>
      </c>
      <c r="E4" s="22" t="s">
        <v>9</v>
      </c>
      <c r="F4" s="20"/>
      <c r="G4" s="23"/>
      <c r="H4" s="24"/>
      <c r="I4" s="25"/>
    </row>
    <row r="5" spans="1:9" x14ac:dyDescent="0.35">
      <c r="B5" s="27" t="s">
        <v>10</v>
      </c>
      <c r="C5" s="27" t="s">
        <v>11</v>
      </c>
      <c r="D5" s="28">
        <v>3.7313765325505872</v>
      </c>
      <c r="E5" s="29">
        <v>-72.886738477080527</v>
      </c>
      <c r="F5" s="27" t="s">
        <v>10</v>
      </c>
      <c r="G5" s="30"/>
      <c r="H5" s="31"/>
      <c r="I5" s="32"/>
    </row>
    <row r="6" spans="1:9" x14ac:dyDescent="0.35">
      <c r="B6" s="33" t="str">
        <f t="shared" ref="B6:B15" si="0">B5</f>
        <v>Agriculture</v>
      </c>
      <c r="C6" s="34" t="s">
        <v>12</v>
      </c>
      <c r="D6" s="35">
        <v>5.6013724067357504</v>
      </c>
      <c r="E6" s="36">
        <v>-39.814174247035062</v>
      </c>
      <c r="F6" s="37"/>
      <c r="G6" s="38"/>
      <c r="H6" s="39"/>
      <c r="I6" s="32"/>
    </row>
    <row r="7" spans="1:9" x14ac:dyDescent="0.35">
      <c r="B7" s="33" t="str">
        <f t="shared" si="0"/>
        <v>Agriculture</v>
      </c>
      <c r="C7" s="34" t="s">
        <v>13</v>
      </c>
      <c r="D7" s="35">
        <v>0.24087830878607608</v>
      </c>
      <c r="E7" s="36">
        <v>-39.814174247035062</v>
      </c>
      <c r="F7" s="37"/>
      <c r="G7" s="38"/>
      <c r="H7" s="39"/>
      <c r="I7" s="32"/>
    </row>
    <row r="8" spans="1:9" x14ac:dyDescent="0.35">
      <c r="B8" s="33" t="str">
        <f t="shared" si="0"/>
        <v>Agriculture</v>
      </c>
      <c r="C8" s="34" t="s">
        <v>14</v>
      </c>
      <c r="D8" s="35">
        <v>4.5637349503282132E-2</v>
      </c>
      <c r="E8" s="36">
        <v>6.2443428827935743E-2</v>
      </c>
      <c r="F8" s="37"/>
      <c r="G8" s="38"/>
      <c r="H8" s="39"/>
      <c r="I8" s="32"/>
    </row>
    <row r="9" spans="1:9" x14ac:dyDescent="0.35">
      <c r="B9" s="33" t="str">
        <f t="shared" si="0"/>
        <v>Agriculture</v>
      </c>
      <c r="C9" s="34" t="s">
        <v>15</v>
      </c>
      <c r="D9" s="35">
        <v>2.4676662218219804E-3</v>
      </c>
      <c r="E9" s="36">
        <v>1.3354409663203359</v>
      </c>
      <c r="F9" s="37"/>
      <c r="G9" s="38"/>
      <c r="H9" s="39"/>
      <c r="I9" s="32"/>
    </row>
    <row r="10" spans="1:9" x14ac:dyDescent="0.35">
      <c r="B10" s="33" t="str">
        <f t="shared" si="0"/>
        <v>Agriculture</v>
      </c>
      <c r="C10" s="34" t="s">
        <v>16</v>
      </c>
      <c r="D10" s="35">
        <v>8.140965558167769E-3</v>
      </c>
      <c r="E10" s="36">
        <v>1.3354409663203362</v>
      </c>
      <c r="F10" s="37"/>
      <c r="G10" s="38"/>
      <c r="H10" s="39"/>
      <c r="I10" s="32"/>
    </row>
    <row r="11" spans="1:9" x14ac:dyDescent="0.35">
      <c r="B11" s="33" t="str">
        <f t="shared" si="0"/>
        <v>Agriculture</v>
      </c>
      <c r="C11" s="34" t="s">
        <v>17</v>
      </c>
      <c r="D11" s="35">
        <v>4.2170333333333332</v>
      </c>
      <c r="E11" s="36">
        <v>3.2695206081675496</v>
      </c>
      <c r="F11" s="37"/>
      <c r="G11" s="38"/>
      <c r="H11" s="39"/>
      <c r="I11" s="32"/>
    </row>
    <row r="12" spans="1:9" x14ac:dyDescent="0.35">
      <c r="B12" s="33" t="str">
        <f t="shared" si="0"/>
        <v>Agriculture</v>
      </c>
      <c r="C12" s="34" t="s">
        <v>18</v>
      </c>
      <c r="D12" s="35">
        <v>0.60857437100671175</v>
      </c>
      <c r="E12" s="36">
        <v>14.506769825918765</v>
      </c>
      <c r="F12" s="37"/>
      <c r="G12" s="38"/>
      <c r="H12" s="39"/>
      <c r="I12" s="32"/>
    </row>
    <row r="13" spans="1:9" x14ac:dyDescent="0.35">
      <c r="B13" s="33" t="str">
        <f t="shared" si="0"/>
        <v>Agriculture</v>
      </c>
      <c r="C13" s="34" t="s">
        <v>19</v>
      </c>
      <c r="D13" s="35">
        <v>3.6109999999999998</v>
      </c>
      <c r="E13" s="36">
        <v>23.110227822982381</v>
      </c>
      <c r="F13" s="37"/>
      <c r="G13" s="38"/>
      <c r="H13" s="39"/>
      <c r="I13" s="32"/>
    </row>
    <row r="14" spans="1:9" x14ac:dyDescent="0.35">
      <c r="B14" s="33" t="str">
        <f t="shared" si="0"/>
        <v>Agriculture</v>
      </c>
      <c r="C14" s="34" t="s">
        <v>20</v>
      </c>
      <c r="D14" s="35">
        <v>0.82387941199634507</v>
      </c>
      <c r="E14" s="36">
        <v>72.920721080308425</v>
      </c>
      <c r="F14" s="37"/>
      <c r="G14" s="38"/>
      <c r="H14" s="39"/>
      <c r="I14" s="32"/>
    </row>
    <row r="15" spans="1:9" x14ac:dyDescent="0.35">
      <c r="B15" s="33" t="str">
        <f t="shared" si="0"/>
        <v>Agriculture</v>
      </c>
      <c r="C15" s="34" t="s">
        <v>21</v>
      </c>
      <c r="D15" s="35">
        <v>1.2452053656694653E-3</v>
      </c>
      <c r="E15" s="36">
        <v>161.55807543054988</v>
      </c>
      <c r="F15" s="37"/>
      <c r="G15" s="38"/>
      <c r="H15" s="39"/>
      <c r="I15" s="35"/>
    </row>
    <row r="16" spans="1:9" x14ac:dyDescent="0.35">
      <c r="B16" s="40" t="s">
        <v>22</v>
      </c>
      <c r="C16" s="41"/>
      <c r="D16" s="42"/>
      <c r="E16" s="43"/>
      <c r="F16" s="40" t="s">
        <v>10</v>
      </c>
      <c r="G16" s="44"/>
      <c r="H16" s="45">
        <f>SUM(D5:D15)</f>
        <v>18.891605551057747</v>
      </c>
      <c r="I16" s="32"/>
    </row>
    <row r="17" spans="2:9" x14ac:dyDescent="0.35">
      <c r="B17" s="27" t="s">
        <v>23</v>
      </c>
      <c r="C17" s="27" t="s">
        <v>24</v>
      </c>
      <c r="D17" s="28">
        <v>0.12969890060563372</v>
      </c>
      <c r="E17" s="29">
        <v>-342.62075994768588</v>
      </c>
      <c r="F17" s="27" t="s">
        <v>23</v>
      </c>
      <c r="G17" s="30"/>
      <c r="H17" s="31"/>
      <c r="I17" s="32"/>
    </row>
    <row r="18" spans="2:9" x14ac:dyDescent="0.35">
      <c r="B18" s="33" t="str">
        <f t="shared" ref="B18:B45" si="1">B17</f>
        <v>Buildings</v>
      </c>
      <c r="C18" s="34" t="s">
        <v>25</v>
      </c>
      <c r="D18" s="35">
        <v>0.13003437916748059</v>
      </c>
      <c r="E18" s="36">
        <v>-327.95104088441525</v>
      </c>
      <c r="F18" s="37"/>
      <c r="G18" s="38"/>
      <c r="H18" s="39"/>
      <c r="I18" s="32"/>
    </row>
    <row r="19" spans="2:9" x14ac:dyDescent="0.35">
      <c r="B19" s="33" t="str">
        <f t="shared" si="1"/>
        <v>Buildings</v>
      </c>
      <c r="C19" s="34" t="s">
        <v>26</v>
      </c>
      <c r="D19" s="35">
        <v>1.2428522169814704</v>
      </c>
      <c r="E19" s="36">
        <v>-233.72656773761815</v>
      </c>
      <c r="F19" s="37"/>
      <c r="G19" s="38"/>
      <c r="H19" s="39"/>
      <c r="I19" s="32"/>
    </row>
    <row r="20" spans="2:9" x14ac:dyDescent="0.35">
      <c r="B20" s="33" t="str">
        <f t="shared" si="1"/>
        <v>Buildings</v>
      </c>
      <c r="C20" s="34" t="s">
        <v>27</v>
      </c>
      <c r="D20" s="35">
        <v>0.7590169096346725</v>
      </c>
      <c r="E20" s="36">
        <v>-233.13218457720342</v>
      </c>
      <c r="F20" s="37"/>
      <c r="G20" s="38"/>
      <c r="H20" s="39"/>
      <c r="I20" s="32"/>
    </row>
    <row r="21" spans="2:9" x14ac:dyDescent="0.35">
      <c r="B21" s="33" t="str">
        <f t="shared" si="1"/>
        <v>Buildings</v>
      </c>
      <c r="C21" s="34" t="s">
        <v>28</v>
      </c>
      <c r="D21" s="35">
        <v>0.35336009030694987</v>
      </c>
      <c r="E21" s="36">
        <v>-227.57394232952507</v>
      </c>
      <c r="F21" s="37"/>
      <c r="G21" s="38"/>
      <c r="H21" s="39"/>
      <c r="I21" s="32"/>
    </row>
    <row r="22" spans="2:9" x14ac:dyDescent="0.35">
      <c r="B22" s="33" t="str">
        <f t="shared" si="1"/>
        <v>Buildings</v>
      </c>
      <c r="C22" s="34" t="s">
        <v>29</v>
      </c>
      <c r="D22" s="35">
        <v>0.69393514138465129</v>
      </c>
      <c r="E22" s="36">
        <v>-220.42484545516297</v>
      </c>
      <c r="F22" s="37"/>
      <c r="G22" s="38"/>
      <c r="H22" s="39"/>
      <c r="I22" s="32"/>
    </row>
    <row r="23" spans="2:9" x14ac:dyDescent="0.35">
      <c r="B23" s="33" t="str">
        <f t="shared" si="1"/>
        <v>Buildings</v>
      </c>
      <c r="C23" s="34" t="s">
        <v>30</v>
      </c>
      <c r="D23" s="35">
        <v>0.7724324628990602</v>
      </c>
      <c r="E23" s="36">
        <v>-216.26257912143427</v>
      </c>
      <c r="F23" s="37"/>
      <c r="G23" s="38"/>
      <c r="H23" s="39"/>
      <c r="I23" s="32"/>
    </row>
    <row r="24" spans="2:9" x14ac:dyDescent="0.35">
      <c r="B24" s="33" t="str">
        <f t="shared" si="1"/>
        <v>Buildings</v>
      </c>
      <c r="C24" s="34" t="s">
        <v>31</v>
      </c>
      <c r="D24" s="35">
        <v>1.3933786618988158</v>
      </c>
      <c r="E24" s="36">
        <v>-188.64966021998717</v>
      </c>
      <c r="F24" s="37"/>
      <c r="G24" s="38"/>
      <c r="H24" s="39"/>
      <c r="I24" s="32"/>
    </row>
    <row r="25" spans="2:9" x14ac:dyDescent="0.35">
      <c r="B25" s="33" t="str">
        <f t="shared" si="1"/>
        <v>Buildings</v>
      </c>
      <c r="C25" s="34" t="s">
        <v>32</v>
      </c>
      <c r="D25" s="35">
        <v>0.147338744498626</v>
      </c>
      <c r="E25" s="36">
        <v>-181.47156188977905</v>
      </c>
      <c r="F25" s="37"/>
      <c r="G25" s="38"/>
      <c r="H25" s="39"/>
      <c r="I25" s="32"/>
    </row>
    <row r="26" spans="2:9" x14ac:dyDescent="0.35">
      <c r="B26" s="33" t="str">
        <f t="shared" si="1"/>
        <v>Buildings</v>
      </c>
      <c r="C26" s="34" t="s">
        <v>33</v>
      </c>
      <c r="D26" s="35">
        <v>0.75147300735671663</v>
      </c>
      <c r="E26" s="36">
        <v>-178.09151763165931</v>
      </c>
      <c r="F26" s="37"/>
      <c r="G26" s="38"/>
      <c r="H26" s="39"/>
      <c r="I26" s="32"/>
    </row>
    <row r="27" spans="2:9" x14ac:dyDescent="0.35">
      <c r="B27" s="33" t="str">
        <f t="shared" si="1"/>
        <v>Buildings</v>
      </c>
      <c r="C27" s="34" t="s">
        <v>34</v>
      </c>
      <c r="D27" s="35">
        <v>0.34010803345782603</v>
      </c>
      <c r="E27" s="36">
        <v>-93.980760775878068</v>
      </c>
      <c r="F27" s="37"/>
      <c r="G27" s="38"/>
      <c r="H27" s="39"/>
      <c r="I27" s="32"/>
    </row>
    <row r="28" spans="2:9" x14ac:dyDescent="0.35">
      <c r="B28" s="33" t="str">
        <f t="shared" si="1"/>
        <v>Buildings</v>
      </c>
      <c r="C28" s="34" t="s">
        <v>35</v>
      </c>
      <c r="D28" s="35">
        <v>0.2277945400915897</v>
      </c>
      <c r="E28" s="36">
        <v>-47.896655647022889</v>
      </c>
      <c r="F28" s="37"/>
      <c r="G28" s="38"/>
      <c r="H28" s="39"/>
      <c r="I28" s="32"/>
    </row>
    <row r="29" spans="2:9" x14ac:dyDescent="0.35">
      <c r="B29" s="33" t="str">
        <f t="shared" si="1"/>
        <v>Buildings</v>
      </c>
      <c r="C29" s="34" t="s">
        <v>36</v>
      </c>
      <c r="D29" s="35">
        <v>1.9129332697711145E-2</v>
      </c>
      <c r="E29" s="36">
        <v>-15.882307522864394</v>
      </c>
      <c r="F29" s="37"/>
      <c r="G29" s="38"/>
      <c r="H29" s="39"/>
      <c r="I29" s="32"/>
    </row>
    <row r="30" spans="2:9" x14ac:dyDescent="0.35">
      <c r="B30" s="33" t="str">
        <f t="shared" si="1"/>
        <v>Buildings</v>
      </c>
      <c r="C30" s="34" t="s">
        <v>37</v>
      </c>
      <c r="D30" s="35">
        <v>2.4910200511379234E-2</v>
      </c>
      <c r="E30" s="36">
        <v>-6.248288325668069</v>
      </c>
      <c r="F30" s="37"/>
      <c r="G30" s="38"/>
      <c r="H30" s="39"/>
      <c r="I30" s="32"/>
    </row>
    <row r="31" spans="2:9" x14ac:dyDescent="0.35">
      <c r="B31" s="33" t="str">
        <f t="shared" si="1"/>
        <v>Buildings</v>
      </c>
      <c r="C31" s="34" t="s">
        <v>38</v>
      </c>
      <c r="D31" s="35">
        <v>0.44055852043645838</v>
      </c>
      <c r="E31" s="36">
        <v>1.5040438120926181</v>
      </c>
      <c r="F31" s="37"/>
      <c r="G31" s="38"/>
      <c r="H31" s="39"/>
      <c r="I31" s="32"/>
    </row>
    <row r="32" spans="2:9" x14ac:dyDescent="0.35">
      <c r="B32" s="33" t="str">
        <f t="shared" si="1"/>
        <v>Buildings</v>
      </c>
      <c r="C32" s="34" t="s">
        <v>39</v>
      </c>
      <c r="D32" s="35">
        <v>3.7442501801711589E-2</v>
      </c>
      <c r="E32" s="36">
        <v>5.9691887525977139</v>
      </c>
      <c r="F32" s="37"/>
      <c r="G32" s="38"/>
      <c r="H32" s="39"/>
      <c r="I32" s="32"/>
    </row>
    <row r="33" spans="2:9" x14ac:dyDescent="0.35">
      <c r="B33" s="33" t="str">
        <f t="shared" si="1"/>
        <v>Buildings</v>
      </c>
      <c r="C33" s="34" t="s">
        <v>40</v>
      </c>
      <c r="D33" s="35">
        <v>0.45577050139062902</v>
      </c>
      <c r="E33" s="36">
        <v>8.7295449653581869</v>
      </c>
      <c r="F33" s="37"/>
      <c r="G33" s="38"/>
      <c r="H33" s="39"/>
      <c r="I33" s="32"/>
    </row>
    <row r="34" spans="2:9" x14ac:dyDescent="0.35">
      <c r="B34" s="33" t="str">
        <f t="shared" si="1"/>
        <v>Buildings</v>
      </c>
      <c r="C34" s="34" t="s">
        <v>41</v>
      </c>
      <c r="D34" s="35">
        <v>3.0759076914529976E-6</v>
      </c>
      <c r="E34" s="36">
        <v>12.801686846503049</v>
      </c>
      <c r="F34" s="37"/>
      <c r="G34" s="38"/>
      <c r="H34" s="39"/>
      <c r="I34" s="32"/>
    </row>
    <row r="35" spans="2:9" x14ac:dyDescent="0.35">
      <c r="B35" s="33" t="str">
        <f t="shared" si="1"/>
        <v>Buildings</v>
      </c>
      <c r="C35" s="34" t="s">
        <v>42</v>
      </c>
      <c r="D35" s="35">
        <v>2.4047336912725019E-6</v>
      </c>
      <c r="E35" s="36">
        <v>32.20575207194257</v>
      </c>
      <c r="F35" s="37"/>
      <c r="G35" s="38"/>
      <c r="H35" s="39"/>
      <c r="I35" s="32"/>
    </row>
    <row r="36" spans="2:9" x14ac:dyDescent="0.35">
      <c r="B36" s="33" t="str">
        <f t="shared" si="1"/>
        <v>Buildings</v>
      </c>
      <c r="C36" s="34" t="s">
        <v>43</v>
      </c>
      <c r="D36" s="35">
        <v>0.28457786069053143</v>
      </c>
      <c r="E36" s="36">
        <v>115.01267479699484</v>
      </c>
      <c r="F36" s="37"/>
      <c r="G36" s="38"/>
      <c r="H36" s="39"/>
      <c r="I36" s="32"/>
    </row>
    <row r="37" spans="2:9" x14ac:dyDescent="0.35">
      <c r="B37" s="33" t="str">
        <f t="shared" si="1"/>
        <v>Buildings</v>
      </c>
      <c r="C37" s="34" t="s">
        <v>44</v>
      </c>
      <c r="D37" s="35">
        <v>2.1752085807393247E-2</v>
      </c>
      <c r="E37" s="36">
        <v>135.92433541885291</v>
      </c>
      <c r="F37" s="37"/>
      <c r="G37" s="38"/>
      <c r="H37" s="39"/>
      <c r="I37" s="32"/>
    </row>
    <row r="38" spans="2:9" x14ac:dyDescent="0.35">
      <c r="B38" s="33" t="str">
        <f t="shared" si="1"/>
        <v>Buildings</v>
      </c>
      <c r="C38" s="34" t="s">
        <v>45</v>
      </c>
      <c r="D38" s="35">
        <v>2.9574960722142502E-3</v>
      </c>
      <c r="E38" s="36">
        <v>248.58805171928609</v>
      </c>
      <c r="F38" s="37"/>
      <c r="G38" s="38"/>
      <c r="H38" s="39"/>
      <c r="I38" s="32"/>
    </row>
    <row r="39" spans="2:9" x14ac:dyDescent="0.35">
      <c r="B39" s="33" t="str">
        <f t="shared" si="1"/>
        <v>Buildings</v>
      </c>
      <c r="C39" s="34" t="s">
        <v>46</v>
      </c>
      <c r="D39" s="35">
        <v>9.386666830343289E-3</v>
      </c>
      <c r="E39" s="36">
        <v>248.63613993091985</v>
      </c>
      <c r="F39" s="37"/>
      <c r="G39" s="38"/>
      <c r="H39" s="39"/>
      <c r="I39" s="32"/>
    </row>
    <row r="40" spans="2:9" x14ac:dyDescent="0.35">
      <c r="B40" s="33" t="str">
        <f t="shared" si="1"/>
        <v>Buildings</v>
      </c>
      <c r="C40" s="34" t="s">
        <v>47</v>
      </c>
      <c r="D40" s="35">
        <v>0.16856750972717874</v>
      </c>
      <c r="E40" s="36">
        <v>466.24501062320314</v>
      </c>
      <c r="F40" s="37"/>
      <c r="G40" s="38"/>
      <c r="H40" s="39"/>
      <c r="I40" s="32"/>
    </row>
    <row r="41" spans="2:9" ht="20.149999999999999" customHeight="1" x14ac:dyDescent="0.35">
      <c r="B41" s="33" t="str">
        <f t="shared" si="1"/>
        <v>Buildings</v>
      </c>
      <c r="C41" s="34" t="s">
        <v>48</v>
      </c>
      <c r="D41" s="35">
        <v>0.31562266419573509</v>
      </c>
      <c r="E41" s="36">
        <v>558.02159689154382</v>
      </c>
      <c r="F41" s="37"/>
      <c r="G41" s="38"/>
      <c r="H41" s="39"/>
      <c r="I41" s="32"/>
    </row>
    <row r="42" spans="2:9" ht="20.149999999999999" customHeight="1" x14ac:dyDescent="0.35">
      <c r="B42" s="33" t="str">
        <f t="shared" si="1"/>
        <v>Buildings</v>
      </c>
      <c r="C42" s="34" t="s">
        <v>49</v>
      </c>
      <c r="D42" s="35">
        <v>0.18597662329405934</v>
      </c>
      <c r="E42" s="36">
        <v>675.42431684254154</v>
      </c>
      <c r="F42" s="37"/>
      <c r="G42" s="38"/>
      <c r="H42" s="39"/>
      <c r="I42" s="32"/>
    </row>
    <row r="43" spans="2:9" ht="20.149999999999999" customHeight="1" x14ac:dyDescent="0.35">
      <c r="B43" s="33" t="str">
        <f t="shared" si="1"/>
        <v>Buildings</v>
      </c>
      <c r="C43" s="34" t="s">
        <v>50</v>
      </c>
      <c r="D43" s="35">
        <v>1.1154103306764817E-2</v>
      </c>
      <c r="E43" s="36">
        <v>1201.7846617968539</v>
      </c>
      <c r="F43" s="37"/>
      <c r="G43" s="38"/>
      <c r="H43" s="39"/>
      <c r="I43" s="32"/>
    </row>
    <row r="44" spans="2:9" x14ac:dyDescent="0.35">
      <c r="B44" s="33" t="str">
        <f t="shared" si="1"/>
        <v>Buildings</v>
      </c>
      <c r="C44" s="34" t="s">
        <v>51</v>
      </c>
      <c r="D44" s="35">
        <v>2.1091876383654159E-3</v>
      </c>
      <c r="E44" s="36">
        <v>1473.1462404124061</v>
      </c>
      <c r="F44" s="37"/>
      <c r="G44" s="38"/>
      <c r="H44" s="39"/>
      <c r="I44" s="32"/>
    </row>
    <row r="45" spans="2:9" x14ac:dyDescent="0.35">
      <c r="B45" s="33" t="str">
        <f t="shared" si="1"/>
        <v>Buildings</v>
      </c>
      <c r="C45" s="34" t="s">
        <v>52</v>
      </c>
      <c r="D45" s="35">
        <v>3.7651123137460239E-2</v>
      </c>
      <c r="E45" s="36">
        <v>4650.5638790514549</v>
      </c>
      <c r="F45" s="37"/>
      <c r="G45" s="38"/>
      <c r="H45" s="39"/>
      <c r="I45" s="32"/>
    </row>
    <row r="46" spans="2:9" x14ac:dyDescent="0.35">
      <c r="B46" s="40" t="s">
        <v>53</v>
      </c>
      <c r="C46" s="41"/>
      <c r="D46" s="42"/>
      <c r="E46" s="43"/>
      <c r="F46" s="40" t="s">
        <v>23</v>
      </c>
      <c r="G46" s="44"/>
      <c r="H46" s="45">
        <f>SUM(D17:D45)</f>
        <v>8.9589949464628109</v>
      </c>
      <c r="I46" s="32"/>
    </row>
    <row r="47" spans="2:9" x14ac:dyDescent="0.35">
      <c r="B47" s="27" t="s">
        <v>54</v>
      </c>
      <c r="C47" s="27" t="s">
        <v>55</v>
      </c>
      <c r="D47" s="28">
        <v>1.036932761182805</v>
      </c>
      <c r="E47" s="29">
        <v>-150.91650364027134</v>
      </c>
      <c r="F47" s="27" t="s">
        <v>54</v>
      </c>
      <c r="G47" s="30"/>
      <c r="H47" s="31"/>
      <c r="I47" s="32"/>
    </row>
    <row r="48" spans="2:9" x14ac:dyDescent="0.35">
      <c r="B48" s="33" t="str">
        <f t="shared" ref="B48:B49" si="2">B47</f>
        <v>Industry - Cement</v>
      </c>
      <c r="C48" s="34" t="s">
        <v>56</v>
      </c>
      <c r="D48" s="35">
        <v>0.328016375163239</v>
      </c>
      <c r="E48" s="36">
        <v>-139.92462459901381</v>
      </c>
      <c r="F48" s="37"/>
      <c r="G48" s="38"/>
      <c r="H48" s="39"/>
      <c r="I48" s="32"/>
    </row>
    <row r="49" spans="2:9" x14ac:dyDescent="0.35">
      <c r="B49" s="33" t="str">
        <f t="shared" si="2"/>
        <v>Industry - Cement</v>
      </c>
      <c r="C49" s="34" t="s">
        <v>57</v>
      </c>
      <c r="D49" s="35">
        <v>7.3276757688437666E-2</v>
      </c>
      <c r="E49" s="36">
        <v>-23.179099944101647</v>
      </c>
      <c r="F49" s="37"/>
      <c r="G49" s="38"/>
      <c r="H49" s="39"/>
      <c r="I49" s="32"/>
    </row>
    <row r="50" spans="2:9" x14ac:dyDescent="0.35">
      <c r="B50" s="46" t="s">
        <v>58</v>
      </c>
      <c r="C50" s="47"/>
      <c r="D50" s="48"/>
      <c r="E50" s="49"/>
      <c r="F50" s="46" t="s">
        <v>54</v>
      </c>
      <c r="G50" s="50">
        <f>SUM(D47:D49)</f>
        <v>1.4382258940344816</v>
      </c>
      <c r="H50" s="51"/>
      <c r="I50" s="32"/>
    </row>
    <row r="51" spans="2:9" x14ac:dyDescent="0.35">
      <c r="B51" s="27" t="s">
        <v>59</v>
      </c>
      <c r="C51" s="27" t="s">
        <v>60</v>
      </c>
      <c r="D51" s="28">
        <v>6.0651801085465931E-2</v>
      </c>
      <c r="E51" s="29">
        <v>-282.99584963067304</v>
      </c>
      <c r="F51" s="27" t="s">
        <v>59</v>
      </c>
      <c r="G51" s="30"/>
      <c r="H51" s="31"/>
      <c r="I51" s="32"/>
    </row>
    <row r="52" spans="2:9" x14ac:dyDescent="0.35">
      <c r="B52" s="33" t="str">
        <f t="shared" ref="B52:B74" si="3">B51</f>
        <v>Industry - Chemicals</v>
      </c>
      <c r="C52" s="34" t="s">
        <v>61</v>
      </c>
      <c r="D52" s="35">
        <v>7.1987451041167633E-2</v>
      </c>
      <c r="E52" s="36">
        <v>-270.7181030408093</v>
      </c>
      <c r="F52" s="37"/>
      <c r="G52" s="38"/>
      <c r="H52" s="39"/>
      <c r="I52" s="32"/>
    </row>
    <row r="53" spans="2:9" x14ac:dyDescent="0.35">
      <c r="B53" s="33" t="str">
        <f t="shared" si="3"/>
        <v>Industry - Chemicals</v>
      </c>
      <c r="C53" s="34" t="s">
        <v>62</v>
      </c>
      <c r="D53" s="35">
        <v>0.33211999999999975</v>
      </c>
      <c r="E53" s="36">
        <v>-206.88193077321458</v>
      </c>
      <c r="F53" s="37"/>
      <c r="G53" s="38"/>
      <c r="H53" s="39"/>
      <c r="I53" s="32"/>
    </row>
    <row r="54" spans="2:9" x14ac:dyDescent="0.35">
      <c r="B54" s="33" t="str">
        <f t="shared" si="3"/>
        <v>Industry - Chemicals</v>
      </c>
      <c r="C54" s="34" t="s">
        <v>63</v>
      </c>
      <c r="D54" s="35">
        <v>0.20447025070262828</v>
      </c>
      <c r="E54" s="36">
        <v>-184.02427691708451</v>
      </c>
      <c r="F54" s="37"/>
      <c r="G54" s="38"/>
      <c r="H54" s="39"/>
      <c r="I54" s="32"/>
    </row>
    <row r="55" spans="2:9" x14ac:dyDescent="0.35">
      <c r="B55" s="33" t="str">
        <f t="shared" si="3"/>
        <v>Industry - Chemicals</v>
      </c>
      <c r="C55" s="34" t="s">
        <v>64</v>
      </c>
      <c r="D55" s="35">
        <v>6.0848733485514797E-2</v>
      </c>
      <c r="E55" s="36">
        <v>-175.8498626335915</v>
      </c>
      <c r="F55" s="37"/>
      <c r="G55" s="38"/>
      <c r="H55" s="39"/>
      <c r="I55" s="32"/>
    </row>
    <row r="56" spans="2:9" x14ac:dyDescent="0.35">
      <c r="B56" s="33" t="str">
        <f t="shared" si="3"/>
        <v>Industry - Chemicals</v>
      </c>
      <c r="C56" s="34" t="s">
        <v>65</v>
      </c>
      <c r="D56" s="35">
        <v>0.16809567953540266</v>
      </c>
      <c r="E56" s="36">
        <v>0</v>
      </c>
      <c r="F56" s="37"/>
      <c r="G56" s="38"/>
      <c r="H56" s="39"/>
      <c r="I56" s="32"/>
    </row>
    <row r="57" spans="2:9" x14ac:dyDescent="0.35">
      <c r="B57" s="33" t="str">
        <f t="shared" si="3"/>
        <v>Industry - Chemicals</v>
      </c>
      <c r="C57" s="34" t="s">
        <v>66</v>
      </c>
      <c r="D57" s="35">
        <v>0.16015235557469351</v>
      </c>
      <c r="E57" s="36">
        <v>0</v>
      </c>
      <c r="F57" s="37"/>
      <c r="G57" s="38"/>
      <c r="H57" s="39"/>
      <c r="I57" s="32"/>
    </row>
    <row r="58" spans="2:9" x14ac:dyDescent="0.35">
      <c r="B58" s="33" t="str">
        <f t="shared" si="3"/>
        <v>Industry - Chemicals</v>
      </c>
      <c r="C58" s="34" t="s">
        <v>67</v>
      </c>
      <c r="D58" s="35">
        <v>0.27201865047548662</v>
      </c>
      <c r="E58" s="36">
        <v>3.8516446998520384</v>
      </c>
      <c r="F58" s="37"/>
      <c r="G58" s="38"/>
      <c r="H58" s="39"/>
      <c r="I58" s="32"/>
    </row>
    <row r="59" spans="2:9" x14ac:dyDescent="0.35">
      <c r="B59" s="33" t="str">
        <f t="shared" si="3"/>
        <v>Industry - Chemicals</v>
      </c>
      <c r="C59" s="34" t="s">
        <v>68</v>
      </c>
      <c r="D59" s="35">
        <v>0.57058328265477498</v>
      </c>
      <c r="E59" s="36">
        <v>6.5673270131952428</v>
      </c>
      <c r="F59" s="37"/>
      <c r="G59" s="38"/>
      <c r="H59" s="39"/>
      <c r="I59" s="32"/>
    </row>
    <row r="60" spans="2:9" x14ac:dyDescent="0.35">
      <c r="B60" s="33" t="str">
        <f t="shared" si="3"/>
        <v>Industry - Chemicals</v>
      </c>
      <c r="C60" s="34" t="s">
        <v>69</v>
      </c>
      <c r="D60" s="35">
        <v>1.5595943059230517</v>
      </c>
      <c r="E60" s="36">
        <v>13.130981764069082</v>
      </c>
      <c r="F60" s="37"/>
      <c r="G60" s="38"/>
      <c r="H60" s="39"/>
      <c r="I60" s="32"/>
    </row>
    <row r="61" spans="2:9" x14ac:dyDescent="0.35">
      <c r="B61" s="33" t="str">
        <f t="shared" si="3"/>
        <v>Industry - Chemicals</v>
      </c>
      <c r="C61" s="34" t="s">
        <v>70</v>
      </c>
      <c r="D61" s="35">
        <v>0.10616139124045977</v>
      </c>
      <c r="E61" s="36">
        <v>27.764049737196892</v>
      </c>
      <c r="F61" s="37"/>
      <c r="G61" s="38"/>
      <c r="H61" s="39"/>
      <c r="I61" s="32"/>
    </row>
    <row r="62" spans="2:9" x14ac:dyDescent="0.35">
      <c r="B62" s="33" t="str">
        <f t="shared" si="3"/>
        <v>Industry - Chemicals</v>
      </c>
      <c r="C62" s="34" t="s">
        <v>71</v>
      </c>
      <c r="D62" s="35">
        <v>0.1129926836599348</v>
      </c>
      <c r="E62" s="36">
        <v>27.764429896987199</v>
      </c>
      <c r="F62" s="37"/>
      <c r="G62" s="38"/>
      <c r="H62" s="39"/>
      <c r="I62" s="32"/>
    </row>
    <row r="63" spans="2:9" x14ac:dyDescent="0.35">
      <c r="B63" s="33" t="str">
        <f t="shared" si="3"/>
        <v>Industry - Chemicals</v>
      </c>
      <c r="C63" s="34" t="s">
        <v>72</v>
      </c>
      <c r="D63" s="35">
        <v>0.1440135499081375</v>
      </c>
      <c r="E63" s="36">
        <v>32.968659179637051</v>
      </c>
      <c r="F63" s="37"/>
      <c r="G63" s="38"/>
      <c r="H63" s="39"/>
      <c r="I63" s="32"/>
    </row>
    <row r="64" spans="2:9" x14ac:dyDescent="0.35">
      <c r="B64" s="33" t="str">
        <f t="shared" si="3"/>
        <v>Industry - Chemicals</v>
      </c>
      <c r="C64" s="34" t="s">
        <v>73</v>
      </c>
      <c r="D64" s="35">
        <v>8.8374241585567295E-2</v>
      </c>
      <c r="E64" s="36">
        <v>37.039336319343811</v>
      </c>
      <c r="F64" s="37"/>
      <c r="G64" s="38"/>
      <c r="H64" s="39"/>
      <c r="I64" s="32"/>
    </row>
    <row r="65" spans="2:9" x14ac:dyDescent="0.35">
      <c r="B65" s="33" t="str">
        <f t="shared" si="3"/>
        <v>Industry - Chemicals</v>
      </c>
      <c r="C65" s="34" t="s">
        <v>74</v>
      </c>
      <c r="D65" s="35">
        <v>8.6590764253447361E-2</v>
      </c>
      <c r="E65" s="36">
        <v>37.039336319343846</v>
      </c>
      <c r="F65" s="37"/>
      <c r="G65" s="38"/>
      <c r="H65" s="39"/>
      <c r="I65" s="32"/>
    </row>
    <row r="66" spans="2:9" x14ac:dyDescent="0.35">
      <c r="B66" s="33" t="str">
        <f t="shared" si="3"/>
        <v>Industry - Chemicals</v>
      </c>
      <c r="C66" s="34" t="s">
        <v>75</v>
      </c>
      <c r="D66" s="35">
        <v>0.31082846585646834</v>
      </c>
      <c r="E66" s="36">
        <v>42.4320697307015</v>
      </c>
      <c r="F66" s="37"/>
      <c r="G66" s="38"/>
      <c r="H66" s="39"/>
      <c r="I66" s="32"/>
    </row>
    <row r="67" spans="2:9" x14ac:dyDescent="0.35">
      <c r="B67" s="33" t="str">
        <f t="shared" si="3"/>
        <v>Industry - Chemicals</v>
      </c>
      <c r="C67" s="34" t="s">
        <v>76</v>
      </c>
      <c r="D67" s="35">
        <v>0.10182790604407188</v>
      </c>
      <c r="E67" s="36">
        <v>55.522136776668404</v>
      </c>
      <c r="F67" s="37"/>
      <c r="G67" s="38"/>
      <c r="H67" s="39"/>
      <c r="I67" s="32"/>
    </row>
    <row r="68" spans="2:9" x14ac:dyDescent="0.35">
      <c r="B68" s="33" t="str">
        <f t="shared" si="3"/>
        <v>Industry - Chemicals</v>
      </c>
      <c r="C68" s="34" t="s">
        <v>77</v>
      </c>
      <c r="D68" s="35">
        <v>0.10856994330240509</v>
      </c>
      <c r="E68" s="36">
        <v>55.523124233505932</v>
      </c>
      <c r="F68" s="37"/>
      <c r="G68" s="38"/>
      <c r="H68" s="39"/>
      <c r="I68" s="32"/>
    </row>
    <row r="69" spans="2:9" x14ac:dyDescent="0.35">
      <c r="B69" s="33" t="str">
        <f t="shared" si="3"/>
        <v>Industry - Chemicals</v>
      </c>
      <c r="C69" s="34" t="s">
        <v>78</v>
      </c>
      <c r="D69" s="35">
        <v>7.4137154134900032E-2</v>
      </c>
      <c r="E69" s="36">
        <v>77.054020177034474</v>
      </c>
      <c r="F69" s="37"/>
      <c r="G69" s="38"/>
      <c r="H69" s="39"/>
      <c r="I69" s="32"/>
    </row>
    <row r="70" spans="2:9" x14ac:dyDescent="0.35">
      <c r="B70" s="33" t="str">
        <f t="shared" si="3"/>
        <v>Industry - Chemicals</v>
      </c>
      <c r="C70" s="34" t="s">
        <v>79</v>
      </c>
      <c r="D70" s="35">
        <v>7.566412915362683E-2</v>
      </c>
      <c r="E70" s="36">
        <v>77.055600964518746</v>
      </c>
      <c r="F70" s="37"/>
      <c r="G70" s="38"/>
      <c r="H70" s="39"/>
      <c r="I70" s="32"/>
    </row>
    <row r="71" spans="2:9" x14ac:dyDescent="0.35">
      <c r="B71" s="33" t="str">
        <f t="shared" si="3"/>
        <v>Industry - Chemicals</v>
      </c>
      <c r="C71" s="34" t="s">
        <v>80</v>
      </c>
      <c r="D71" s="35">
        <v>0.26826100269613345</v>
      </c>
      <c r="E71" s="36">
        <v>96.669057312223913</v>
      </c>
      <c r="F71" s="37"/>
      <c r="G71" s="38"/>
      <c r="H71" s="39"/>
      <c r="I71" s="32"/>
    </row>
    <row r="72" spans="2:9" x14ac:dyDescent="0.35">
      <c r="B72" s="33" t="str">
        <f t="shared" si="3"/>
        <v>Industry - Chemicals</v>
      </c>
      <c r="C72" s="34" t="s">
        <v>81</v>
      </c>
      <c r="D72" s="35">
        <v>0.18925274341413229</v>
      </c>
      <c r="E72" s="36">
        <v>101.92133069452755</v>
      </c>
      <c r="F72" s="37"/>
      <c r="G72" s="38"/>
      <c r="H72" s="39"/>
      <c r="I72" s="32"/>
    </row>
    <row r="73" spans="2:9" x14ac:dyDescent="0.35">
      <c r="B73" s="33" t="str">
        <f t="shared" si="3"/>
        <v>Industry - Chemicals</v>
      </c>
      <c r="C73" s="34" t="s">
        <v>82</v>
      </c>
      <c r="D73" s="35">
        <v>6.2128293744602998E-2</v>
      </c>
      <c r="E73" s="36">
        <v>119.29817640870168</v>
      </c>
      <c r="F73" s="37"/>
      <c r="G73" s="38"/>
      <c r="H73" s="39"/>
      <c r="I73" s="32"/>
    </row>
    <row r="74" spans="2:9" x14ac:dyDescent="0.35">
      <c r="B74" s="33" t="str">
        <f t="shared" si="3"/>
        <v>Industry - Chemicals</v>
      </c>
      <c r="C74" s="34" t="s">
        <v>83</v>
      </c>
      <c r="D74" s="35">
        <v>6.3407926792447097E-2</v>
      </c>
      <c r="E74" s="36">
        <v>119.30164631435329</v>
      </c>
      <c r="F74" s="37"/>
      <c r="G74" s="38"/>
      <c r="H74" s="39"/>
      <c r="I74" s="32"/>
    </row>
    <row r="75" spans="2:9" x14ac:dyDescent="0.35">
      <c r="B75" s="46" t="s">
        <v>59</v>
      </c>
      <c r="C75" s="47"/>
      <c r="D75" s="48"/>
      <c r="E75" s="49"/>
      <c r="F75" s="46" t="s">
        <v>59</v>
      </c>
      <c r="G75" s="50">
        <f>SUM(D51:D74)</f>
        <v>5.2527327062645215</v>
      </c>
      <c r="H75" s="51"/>
      <c r="I75" s="32"/>
    </row>
    <row r="76" spans="2:9" x14ac:dyDescent="0.35">
      <c r="B76" s="27" t="s">
        <v>84</v>
      </c>
      <c r="C76" s="27" t="s">
        <v>85</v>
      </c>
      <c r="D76" s="28">
        <v>4.7064181764416194E-2</v>
      </c>
      <c r="E76" s="29">
        <v>-1435.2939256585723</v>
      </c>
      <c r="F76" s="27" t="s">
        <v>84</v>
      </c>
      <c r="G76" s="30"/>
      <c r="H76" s="31"/>
      <c r="I76" s="32"/>
    </row>
    <row r="77" spans="2:9" x14ac:dyDescent="0.35">
      <c r="B77" s="33" t="str">
        <f t="shared" ref="B77:B86" si="4">B76</f>
        <v>Industry - Iron and Steel</v>
      </c>
      <c r="C77" s="34" t="s">
        <v>86</v>
      </c>
      <c r="D77" s="35">
        <v>0.12283263832220848</v>
      </c>
      <c r="E77" s="36">
        <v>-171.43623751404388</v>
      </c>
      <c r="F77" s="37"/>
      <c r="G77" s="38"/>
      <c r="H77" s="39"/>
      <c r="I77" s="32"/>
    </row>
    <row r="78" spans="2:9" x14ac:dyDescent="0.35">
      <c r="B78" s="33" t="str">
        <f t="shared" si="4"/>
        <v>Industry - Iron and Steel</v>
      </c>
      <c r="C78" s="34" t="s">
        <v>87</v>
      </c>
      <c r="D78" s="35">
        <v>0.16358245349594425</v>
      </c>
      <c r="E78" s="36">
        <v>-107.21424266801446</v>
      </c>
      <c r="F78" s="37"/>
      <c r="G78" s="38"/>
      <c r="H78" s="39"/>
      <c r="I78" s="32"/>
    </row>
    <row r="79" spans="2:9" x14ac:dyDescent="0.35">
      <c r="B79" s="33" t="str">
        <f t="shared" si="4"/>
        <v>Industry - Iron and Steel</v>
      </c>
      <c r="C79" s="34" t="s">
        <v>88</v>
      </c>
      <c r="D79" s="35">
        <v>0.59802784678792476</v>
      </c>
      <c r="E79" s="36">
        <v>-91.398661207107878</v>
      </c>
      <c r="F79" s="37"/>
      <c r="G79" s="38"/>
      <c r="H79" s="39"/>
      <c r="I79" s="32"/>
    </row>
    <row r="80" spans="2:9" x14ac:dyDescent="0.35">
      <c r="B80" s="33" t="str">
        <f t="shared" si="4"/>
        <v>Industry - Iron and Steel</v>
      </c>
      <c r="C80" s="34" t="s">
        <v>89</v>
      </c>
      <c r="D80" s="35">
        <v>0.58136977124869516</v>
      </c>
      <c r="E80" s="36">
        <v>-73.259784775179682</v>
      </c>
      <c r="F80" s="37"/>
      <c r="G80" s="38"/>
      <c r="H80" s="39"/>
      <c r="I80" s="32"/>
    </row>
    <row r="81" spans="2:9" x14ac:dyDescent="0.35">
      <c r="B81" s="33" t="str">
        <f t="shared" si="4"/>
        <v>Industry - Iron and Steel</v>
      </c>
      <c r="C81" s="34" t="s">
        <v>90</v>
      </c>
      <c r="D81" s="35">
        <v>0.14753615747317944</v>
      </c>
      <c r="E81" s="36">
        <v>-57.971562814132994</v>
      </c>
      <c r="F81" s="37"/>
      <c r="G81" s="38"/>
      <c r="H81" s="39"/>
      <c r="I81" s="32"/>
    </row>
    <row r="82" spans="2:9" x14ac:dyDescent="0.35">
      <c r="B82" s="33" t="str">
        <f t="shared" si="4"/>
        <v>Industry - Iron and Steel</v>
      </c>
      <c r="C82" s="34" t="s">
        <v>91</v>
      </c>
      <c r="D82" s="35">
        <v>2.0509385644904605</v>
      </c>
      <c r="E82" s="36">
        <v>-10.567338492917813</v>
      </c>
      <c r="F82" s="37"/>
      <c r="G82" s="38"/>
      <c r="H82" s="39"/>
      <c r="I82" s="32"/>
    </row>
    <row r="83" spans="2:9" x14ac:dyDescent="0.35">
      <c r="B83" s="33" t="str">
        <f t="shared" si="4"/>
        <v>Industry - Iron and Steel</v>
      </c>
      <c r="C83" s="34" t="s">
        <v>92</v>
      </c>
      <c r="D83" s="35">
        <v>0.49855582499722256</v>
      </c>
      <c r="E83" s="36">
        <v>-3.8350647507201048</v>
      </c>
      <c r="F83" s="37"/>
      <c r="G83" s="38"/>
      <c r="H83" s="39"/>
      <c r="I83" s="32"/>
    </row>
    <row r="84" spans="2:9" x14ac:dyDescent="0.35">
      <c r="B84" s="33" t="str">
        <f t="shared" si="4"/>
        <v>Industry - Iron and Steel</v>
      </c>
      <c r="C84" s="34" t="s">
        <v>93</v>
      </c>
      <c r="D84" s="35">
        <v>0.12921635042798404</v>
      </c>
      <c r="E84" s="36">
        <v>3.9204575801004835</v>
      </c>
      <c r="F84" s="37"/>
      <c r="G84" s="38"/>
      <c r="H84" s="39"/>
      <c r="I84" s="32"/>
    </row>
    <row r="85" spans="2:9" x14ac:dyDescent="0.35">
      <c r="B85" s="33" t="str">
        <f t="shared" si="4"/>
        <v>Industry - Iron and Steel</v>
      </c>
      <c r="C85" s="34" t="s">
        <v>94</v>
      </c>
      <c r="D85" s="35">
        <v>0.52611342165436725</v>
      </c>
      <c r="E85" s="36">
        <v>76.829492104671758</v>
      </c>
      <c r="F85" s="37"/>
      <c r="G85" s="38"/>
      <c r="H85" s="39"/>
      <c r="I85" s="32"/>
    </row>
    <row r="86" spans="2:9" x14ac:dyDescent="0.35">
      <c r="B86" s="33" t="str">
        <f t="shared" si="4"/>
        <v>Industry - Iron and Steel</v>
      </c>
      <c r="C86" s="34" t="s">
        <v>95</v>
      </c>
      <c r="D86" s="35">
        <v>5.28359216779999E-2</v>
      </c>
      <c r="E86" s="36">
        <v>132.40596664104262</v>
      </c>
      <c r="F86" s="37"/>
      <c r="G86" s="38"/>
      <c r="H86" s="39"/>
      <c r="I86" s="32"/>
    </row>
    <row r="87" spans="2:9" x14ac:dyDescent="0.35">
      <c r="B87" s="46" t="s">
        <v>96</v>
      </c>
      <c r="C87" s="47"/>
      <c r="D87" s="48"/>
      <c r="E87" s="49"/>
      <c r="F87" s="46" t="s">
        <v>84</v>
      </c>
      <c r="G87" s="50">
        <f>SUM(D76:D86)</f>
        <v>4.9180731323404014</v>
      </c>
      <c r="H87" s="51"/>
      <c r="I87" s="32"/>
    </row>
    <row r="88" spans="2:9" x14ac:dyDescent="0.35">
      <c r="B88" s="27" t="s">
        <v>97</v>
      </c>
      <c r="C88" s="27" t="s">
        <v>98</v>
      </c>
      <c r="D88" s="28">
        <v>7.4156180066341735</v>
      </c>
      <c r="E88" s="29">
        <v>-40.153604805890069</v>
      </c>
      <c r="F88" s="27" t="s">
        <v>97</v>
      </c>
      <c r="G88" s="30"/>
      <c r="H88" s="31"/>
      <c r="I88" s="32"/>
    </row>
    <row r="89" spans="2:9" x14ac:dyDescent="0.35">
      <c r="B89" s="46" t="s">
        <v>99</v>
      </c>
      <c r="C89" s="47"/>
      <c r="D89" s="48"/>
      <c r="E89" s="49"/>
      <c r="F89" s="46" t="s">
        <v>97</v>
      </c>
      <c r="G89" s="50">
        <f>D88</f>
        <v>7.4156180066341735</v>
      </c>
      <c r="H89" s="51"/>
      <c r="I89" s="32"/>
    </row>
    <row r="90" spans="2:9" x14ac:dyDescent="0.35">
      <c r="B90" s="40" t="s">
        <v>100</v>
      </c>
      <c r="C90" s="41"/>
      <c r="D90" s="42"/>
      <c r="E90" s="43"/>
      <c r="F90" s="40" t="s">
        <v>100</v>
      </c>
      <c r="G90" s="44"/>
      <c r="H90" s="45">
        <f>SUM(D47:D89)</f>
        <v>19.024649739273581</v>
      </c>
      <c r="I90" s="32"/>
    </row>
    <row r="91" spans="2:9" x14ac:dyDescent="0.35">
      <c r="B91" s="27" t="s">
        <v>101</v>
      </c>
      <c r="C91" s="27" t="s">
        <v>102</v>
      </c>
      <c r="D91" s="28">
        <v>3.3295860000000004E-2</v>
      </c>
      <c r="E91" s="29">
        <v>1.1783380199280922</v>
      </c>
      <c r="F91" s="27" t="s">
        <v>101</v>
      </c>
      <c r="G91" s="30"/>
      <c r="H91" s="31"/>
      <c r="I91" s="32"/>
    </row>
    <row r="92" spans="2:9" x14ac:dyDescent="0.35">
      <c r="B92" s="33" t="str">
        <f t="shared" ref="B92:B97" si="5">B91</f>
        <v>Forestry</v>
      </c>
      <c r="C92" s="34" t="s">
        <v>103</v>
      </c>
      <c r="D92" s="35">
        <v>6.688575000000001</v>
      </c>
      <c r="E92" s="36">
        <v>15.940851556927816</v>
      </c>
      <c r="F92" s="37"/>
      <c r="G92" s="38"/>
      <c r="H92" s="39"/>
      <c r="I92" s="32"/>
    </row>
    <row r="93" spans="2:9" x14ac:dyDescent="0.35">
      <c r="B93" s="33" t="str">
        <f t="shared" si="5"/>
        <v>Forestry</v>
      </c>
      <c r="C93" s="34" t="s">
        <v>104</v>
      </c>
      <c r="D93" s="35">
        <v>9.0419625000000003</v>
      </c>
      <c r="E93" s="36">
        <v>28.803215583715509</v>
      </c>
      <c r="F93" s="37"/>
      <c r="G93" s="38"/>
      <c r="H93" s="39"/>
      <c r="I93" s="32"/>
    </row>
    <row r="94" spans="2:9" x14ac:dyDescent="0.35">
      <c r="B94" s="33" t="str">
        <f t="shared" si="5"/>
        <v>Forestry</v>
      </c>
      <c r="C94" s="34" t="s">
        <v>105</v>
      </c>
      <c r="D94" s="35">
        <v>30.212910000000004</v>
      </c>
      <c r="E94" s="36">
        <v>30.738988041463582</v>
      </c>
      <c r="F94" s="37"/>
      <c r="G94" s="38"/>
      <c r="H94" s="39"/>
      <c r="I94" s="32"/>
    </row>
    <row r="95" spans="2:9" x14ac:dyDescent="0.35">
      <c r="B95" s="33" t="str">
        <f t="shared" si="5"/>
        <v>Forestry</v>
      </c>
      <c r="C95" s="34" t="s">
        <v>106</v>
      </c>
      <c r="D95" s="35">
        <v>19.730880000000003</v>
      </c>
      <c r="E95" s="36">
        <v>32.143380070613738</v>
      </c>
      <c r="F95" s="37"/>
      <c r="G95" s="38"/>
      <c r="H95" s="39"/>
      <c r="I95" s="32"/>
    </row>
    <row r="96" spans="2:9" x14ac:dyDescent="0.35">
      <c r="B96" s="33" t="str">
        <f t="shared" si="5"/>
        <v>Forestry</v>
      </c>
      <c r="C96" s="34" t="s">
        <v>107</v>
      </c>
      <c r="D96" s="35">
        <v>2.7348840000000001</v>
      </c>
      <c r="E96" s="36">
        <v>51.951398074650577</v>
      </c>
      <c r="F96" s="37"/>
      <c r="G96" s="38"/>
      <c r="H96" s="39"/>
      <c r="I96" s="32"/>
    </row>
    <row r="97" spans="2:9" x14ac:dyDescent="0.35">
      <c r="B97" s="33" t="str">
        <f t="shared" si="5"/>
        <v>Forestry</v>
      </c>
      <c r="C97" s="34" t="s">
        <v>108</v>
      </c>
      <c r="D97" s="35">
        <v>3.7604655</v>
      </c>
      <c r="E97" s="36">
        <v>51.951398074650584</v>
      </c>
      <c r="F97" s="37"/>
      <c r="G97" s="38"/>
      <c r="H97" s="39"/>
      <c r="I97" s="32"/>
    </row>
    <row r="98" spans="2:9" x14ac:dyDescent="0.35">
      <c r="B98" s="40" t="s">
        <v>109</v>
      </c>
      <c r="C98" s="41"/>
      <c r="D98" s="42"/>
      <c r="E98" s="43"/>
      <c r="F98" s="40" t="s">
        <v>101</v>
      </c>
      <c r="G98" s="44"/>
      <c r="H98" s="45">
        <f>SUM(D91:D97)</f>
        <v>72.202972860000003</v>
      </c>
      <c r="I98" s="32"/>
    </row>
    <row r="99" spans="2:9" x14ac:dyDescent="0.35">
      <c r="B99" s="27" t="s">
        <v>110</v>
      </c>
      <c r="C99" s="27" t="s">
        <v>111</v>
      </c>
      <c r="D99" s="28">
        <v>12.908818915440165</v>
      </c>
      <c r="E99" s="29">
        <v>-355.0968027892032</v>
      </c>
      <c r="F99" s="27" t="s">
        <v>110</v>
      </c>
      <c r="G99" s="30"/>
      <c r="H99" s="31"/>
      <c r="I99" s="32"/>
    </row>
    <row r="100" spans="2:9" x14ac:dyDescent="0.35">
      <c r="B100" s="33" t="str">
        <f t="shared" ref="B100:B110" si="6">B99</f>
        <v>Oil &amp; gas</v>
      </c>
      <c r="C100" s="34" t="s">
        <v>112</v>
      </c>
      <c r="D100" s="35">
        <v>3.3132292817395914</v>
      </c>
      <c r="E100" s="36">
        <v>-104.55847867110576</v>
      </c>
      <c r="F100" s="37"/>
      <c r="G100" s="38"/>
      <c r="H100" s="39"/>
      <c r="I100" s="32"/>
    </row>
    <row r="101" spans="2:9" x14ac:dyDescent="0.35">
      <c r="B101" s="33" t="str">
        <f t="shared" si="6"/>
        <v>Oil &amp; gas</v>
      </c>
      <c r="C101" s="34" t="s">
        <v>113</v>
      </c>
      <c r="D101" s="35">
        <v>0.33401531420677549</v>
      </c>
      <c r="E101" s="36">
        <v>-74.584935268765918</v>
      </c>
      <c r="F101" s="37"/>
      <c r="G101" s="38"/>
      <c r="H101" s="39"/>
      <c r="I101" s="32"/>
    </row>
    <row r="102" spans="2:9" x14ac:dyDescent="0.35">
      <c r="B102" s="33" t="str">
        <f t="shared" si="6"/>
        <v>Oil &amp; gas</v>
      </c>
      <c r="C102" s="34" t="s">
        <v>114</v>
      </c>
      <c r="D102" s="35">
        <v>0.45677876796133532</v>
      </c>
      <c r="E102" s="36">
        <v>-74.584935268765904</v>
      </c>
      <c r="F102" s="37"/>
      <c r="G102" s="38"/>
      <c r="H102" s="39"/>
      <c r="I102" s="32"/>
    </row>
    <row r="103" spans="2:9" x14ac:dyDescent="0.35">
      <c r="B103" s="33" t="str">
        <f t="shared" si="6"/>
        <v>Oil &amp; gas</v>
      </c>
      <c r="C103" s="34" t="s">
        <v>115</v>
      </c>
      <c r="D103" s="35">
        <v>1.5343571238342721</v>
      </c>
      <c r="E103" s="36">
        <v>-55.850792717383698</v>
      </c>
      <c r="F103" s="37"/>
      <c r="G103" s="38"/>
      <c r="H103" s="39"/>
      <c r="I103" s="32"/>
    </row>
    <row r="104" spans="2:9" x14ac:dyDescent="0.35">
      <c r="B104" s="33" t="str">
        <f t="shared" si="6"/>
        <v>Oil &amp; gas</v>
      </c>
      <c r="C104" s="34" t="s">
        <v>116</v>
      </c>
      <c r="D104" s="35">
        <v>4.1763806305079657E-2</v>
      </c>
      <c r="E104" s="36">
        <v>-35.675969587326023</v>
      </c>
      <c r="F104" s="37"/>
      <c r="G104" s="38"/>
      <c r="H104" s="39"/>
      <c r="I104" s="32"/>
    </row>
    <row r="105" spans="2:9" x14ac:dyDescent="0.35">
      <c r="B105" s="33" t="str">
        <f t="shared" si="6"/>
        <v>Oil &amp; gas</v>
      </c>
      <c r="C105" s="34" t="s">
        <v>117</v>
      </c>
      <c r="D105" s="35">
        <v>24.12000000000004</v>
      </c>
      <c r="E105" s="36">
        <v>-31.695591363157938</v>
      </c>
      <c r="F105" s="37"/>
      <c r="G105" s="38"/>
      <c r="H105" s="39"/>
      <c r="I105" s="32"/>
    </row>
    <row r="106" spans="2:9" x14ac:dyDescent="0.35">
      <c r="B106" s="33" t="str">
        <f t="shared" si="6"/>
        <v>Oil &amp; gas</v>
      </c>
      <c r="C106" s="34" t="s">
        <v>118</v>
      </c>
      <c r="D106" s="35">
        <v>0.13784140940625045</v>
      </c>
      <c r="E106" s="36">
        <v>-19.640862844632302</v>
      </c>
      <c r="F106" s="37"/>
      <c r="G106" s="38"/>
      <c r="H106" s="39"/>
      <c r="I106" s="32"/>
    </row>
    <row r="107" spans="2:9" x14ac:dyDescent="0.35">
      <c r="B107" s="33" t="str">
        <f t="shared" si="6"/>
        <v>Oil &amp; gas</v>
      </c>
      <c r="C107" s="34" t="s">
        <v>119</v>
      </c>
      <c r="D107" s="35">
        <v>0.14199343179446239</v>
      </c>
      <c r="E107" s="36">
        <v>-9.6837593063379632</v>
      </c>
      <c r="F107" s="37"/>
      <c r="G107" s="38"/>
      <c r="H107" s="39"/>
      <c r="I107" s="32"/>
    </row>
    <row r="108" spans="2:9" x14ac:dyDescent="0.35">
      <c r="B108" s="33" t="str">
        <f t="shared" si="6"/>
        <v>Oil &amp; gas</v>
      </c>
      <c r="C108" s="34" t="s">
        <v>120</v>
      </c>
      <c r="D108" s="35">
        <v>0.77749832321724033</v>
      </c>
      <c r="E108" s="36">
        <v>-5.0531099651349534</v>
      </c>
      <c r="F108" s="37"/>
      <c r="G108" s="38"/>
      <c r="H108" s="39"/>
      <c r="I108" s="32"/>
    </row>
    <row r="109" spans="2:9" x14ac:dyDescent="0.35">
      <c r="B109" s="33" t="str">
        <f t="shared" si="6"/>
        <v>Oil &amp; gas</v>
      </c>
      <c r="C109" s="34" t="s">
        <v>121</v>
      </c>
      <c r="D109" s="35">
        <v>1.213355173415006E-2</v>
      </c>
      <c r="E109" s="36">
        <v>89.050392779048366</v>
      </c>
      <c r="F109" s="37"/>
      <c r="G109" s="38"/>
      <c r="H109" s="39"/>
      <c r="I109" s="32"/>
    </row>
    <row r="110" spans="2:9" x14ac:dyDescent="0.35">
      <c r="B110" s="33" t="str">
        <f t="shared" si="6"/>
        <v>Oil &amp; gas</v>
      </c>
      <c r="C110" s="34" t="s">
        <v>122</v>
      </c>
      <c r="D110" s="35">
        <v>2.8304170126376653</v>
      </c>
      <c r="E110" s="36">
        <v>132.01417150505802</v>
      </c>
      <c r="F110" s="37"/>
      <c r="G110" s="38"/>
      <c r="H110" s="39"/>
      <c r="I110" s="32"/>
    </row>
    <row r="111" spans="2:9" x14ac:dyDescent="0.35">
      <c r="B111" s="40" t="s">
        <v>123</v>
      </c>
      <c r="C111" s="41"/>
      <c r="D111" s="42"/>
      <c r="E111" s="43"/>
      <c r="F111" s="40" t="s">
        <v>110</v>
      </c>
      <c r="G111" s="44"/>
      <c r="H111" s="45">
        <f>SUM(D99:D110)</f>
        <v>46.608846938277033</v>
      </c>
      <c r="I111" s="32"/>
    </row>
    <row r="112" spans="2:9" x14ac:dyDescent="0.35">
      <c r="B112" s="27" t="s">
        <v>124</v>
      </c>
      <c r="C112" s="27" t="s">
        <v>125</v>
      </c>
      <c r="D112" s="28">
        <v>5.9990501838348749</v>
      </c>
      <c r="E112" s="29">
        <v>-320.87565046738581</v>
      </c>
      <c r="F112" s="27" t="s">
        <v>124</v>
      </c>
      <c r="G112" s="30"/>
      <c r="H112" s="31"/>
      <c r="I112" s="32"/>
    </row>
    <row r="113" spans="2:9" x14ac:dyDescent="0.35">
      <c r="B113" s="33" t="str">
        <f t="shared" ref="B113:B119" si="7">B112</f>
        <v>Power</v>
      </c>
      <c r="C113" s="34" t="s">
        <v>126</v>
      </c>
      <c r="D113" s="35">
        <v>16.991030517389337</v>
      </c>
      <c r="E113" s="36">
        <v>-48.342367300858385</v>
      </c>
      <c r="F113" s="37"/>
      <c r="G113" s="38"/>
      <c r="H113" s="39"/>
      <c r="I113" s="32"/>
    </row>
    <row r="114" spans="2:9" x14ac:dyDescent="0.35">
      <c r="B114" s="33" t="str">
        <f t="shared" si="7"/>
        <v>Power</v>
      </c>
      <c r="C114" s="34" t="s">
        <v>127</v>
      </c>
      <c r="D114" s="35">
        <v>8.7660297141843273</v>
      </c>
      <c r="E114" s="36">
        <v>-20.638125039567637</v>
      </c>
      <c r="F114" s="37"/>
      <c r="G114" s="38"/>
      <c r="H114" s="39"/>
      <c r="I114" s="32"/>
    </row>
    <row r="115" spans="2:9" x14ac:dyDescent="0.35">
      <c r="B115" s="33" t="str">
        <f t="shared" si="7"/>
        <v>Power</v>
      </c>
      <c r="C115" s="34" t="s">
        <v>128</v>
      </c>
      <c r="D115" s="35">
        <v>3.2826994153282274</v>
      </c>
      <c r="E115" s="36">
        <v>-18.893539187148367</v>
      </c>
      <c r="F115" s="37"/>
      <c r="G115" s="38"/>
      <c r="H115" s="39"/>
      <c r="I115" s="32"/>
    </row>
    <row r="116" spans="2:9" x14ac:dyDescent="0.35">
      <c r="B116" s="33" t="str">
        <f t="shared" si="7"/>
        <v>Power</v>
      </c>
      <c r="C116" s="34" t="s">
        <v>129</v>
      </c>
      <c r="D116" s="35">
        <v>7.7280667074389875</v>
      </c>
      <c r="E116" s="36">
        <v>1.9576819532192069</v>
      </c>
      <c r="F116" s="37"/>
      <c r="G116" s="38"/>
      <c r="H116" s="39"/>
      <c r="I116" s="32"/>
    </row>
    <row r="117" spans="2:9" x14ac:dyDescent="0.35">
      <c r="B117" s="33" t="str">
        <f t="shared" si="7"/>
        <v>Power</v>
      </c>
      <c r="C117" s="34" t="s">
        <v>130</v>
      </c>
      <c r="D117" s="35">
        <v>6.6296992439858062</v>
      </c>
      <c r="E117" s="36">
        <v>8.1315880826382116</v>
      </c>
      <c r="F117" s="37"/>
      <c r="G117" s="38"/>
      <c r="H117" s="39"/>
      <c r="I117" s="32"/>
    </row>
    <row r="118" spans="2:9" x14ac:dyDescent="0.35">
      <c r="B118" s="33" t="str">
        <f t="shared" si="7"/>
        <v>Power</v>
      </c>
      <c r="C118" s="34" t="s">
        <v>131</v>
      </c>
      <c r="D118" s="35">
        <v>3.4272340583066381</v>
      </c>
      <c r="E118" s="36">
        <v>42.978144669737731</v>
      </c>
      <c r="F118" s="37"/>
      <c r="G118" s="38"/>
      <c r="H118" s="39"/>
      <c r="I118" s="32"/>
    </row>
    <row r="119" spans="2:9" x14ac:dyDescent="0.35">
      <c r="B119" s="33" t="str">
        <f t="shared" si="7"/>
        <v>Power</v>
      </c>
      <c r="C119" s="34" t="s">
        <v>132</v>
      </c>
      <c r="D119" s="35">
        <v>1.7266980281054929</v>
      </c>
      <c r="E119" s="36">
        <v>82.95483127863659</v>
      </c>
      <c r="F119" s="37"/>
      <c r="G119" s="38"/>
      <c r="H119" s="39"/>
      <c r="I119" s="32"/>
    </row>
    <row r="120" spans="2:9" x14ac:dyDescent="0.35">
      <c r="B120" s="40" t="s">
        <v>133</v>
      </c>
      <c r="C120" s="41"/>
      <c r="D120" s="42"/>
      <c r="E120" s="43"/>
      <c r="F120" s="40" t="s">
        <v>124</v>
      </c>
      <c r="G120" s="44"/>
      <c r="H120" s="45">
        <f>SUM(D112:D119)</f>
        <v>54.550507868573689</v>
      </c>
      <c r="I120" s="32"/>
    </row>
    <row r="121" spans="2:9" x14ac:dyDescent="0.35">
      <c r="B121" s="27" t="s">
        <v>134</v>
      </c>
      <c r="C121" s="27" t="s">
        <v>135</v>
      </c>
      <c r="D121" s="28">
        <v>8.5683505644959848</v>
      </c>
      <c r="E121" s="29">
        <v>-53.109137349117077</v>
      </c>
      <c r="F121" s="27" t="s">
        <v>134</v>
      </c>
      <c r="G121" s="30"/>
      <c r="H121" s="31"/>
      <c r="I121" s="32"/>
    </row>
    <row r="122" spans="2:9" x14ac:dyDescent="0.35">
      <c r="B122" s="33" t="str">
        <f t="shared" ref="B122:B124" si="8">B121</f>
        <v>Waste</v>
      </c>
      <c r="C122" s="34" t="s">
        <v>136</v>
      </c>
      <c r="D122" s="35">
        <v>22.60232485066674</v>
      </c>
      <c r="E122" s="36">
        <v>-38.6399932124042</v>
      </c>
      <c r="F122" s="37"/>
      <c r="G122" s="38"/>
      <c r="H122" s="39"/>
      <c r="I122" s="32"/>
    </row>
    <row r="123" spans="2:9" x14ac:dyDescent="0.35">
      <c r="B123" s="33" t="str">
        <f t="shared" si="8"/>
        <v>Waste</v>
      </c>
      <c r="C123" s="34" t="s">
        <v>137</v>
      </c>
      <c r="D123" s="35">
        <v>0.62838284280970924</v>
      </c>
      <c r="E123" s="36">
        <v>0.34630946918744882</v>
      </c>
      <c r="F123" s="37"/>
      <c r="G123" s="38"/>
      <c r="H123" s="39"/>
      <c r="I123" s="32"/>
    </row>
    <row r="124" spans="2:9" x14ac:dyDescent="0.35">
      <c r="B124" s="33" t="str">
        <f t="shared" si="8"/>
        <v>Waste</v>
      </c>
      <c r="C124" s="34" t="s">
        <v>138</v>
      </c>
      <c r="D124" s="35">
        <v>12.131538172903623</v>
      </c>
      <c r="E124" s="36">
        <v>152.92996383590545</v>
      </c>
      <c r="F124" s="37"/>
      <c r="G124" s="38"/>
      <c r="H124" s="39"/>
      <c r="I124" s="32"/>
    </row>
    <row r="125" spans="2:9" x14ac:dyDescent="0.35">
      <c r="B125" s="40" t="s">
        <v>139</v>
      </c>
      <c r="C125" s="41"/>
      <c r="D125" s="42"/>
      <c r="E125" s="43"/>
      <c r="F125" s="40" t="s">
        <v>134</v>
      </c>
      <c r="G125" s="44"/>
      <c r="H125" s="45">
        <f>SUM(D121:D124)</f>
        <v>43.930596430876058</v>
      </c>
      <c r="I125" s="32"/>
    </row>
    <row r="126" spans="2:9" x14ac:dyDescent="0.35">
      <c r="B126" s="27" t="s">
        <v>140</v>
      </c>
      <c r="C126" s="27" t="s">
        <v>141</v>
      </c>
      <c r="D126" s="28">
        <v>4.5125481464207544</v>
      </c>
      <c r="E126" s="29">
        <v>-174.94392032240486</v>
      </c>
      <c r="F126" s="27" t="s">
        <v>140</v>
      </c>
      <c r="G126" s="30"/>
      <c r="H126" s="31"/>
      <c r="I126" s="32"/>
    </row>
    <row r="127" spans="2:9" x14ac:dyDescent="0.35">
      <c r="B127" s="33" t="str">
        <f t="shared" ref="B127:B144" si="9">B126</f>
        <v>Transport</v>
      </c>
      <c r="C127" s="34" t="s">
        <v>142</v>
      </c>
      <c r="D127" s="35">
        <v>0.95418622278956733</v>
      </c>
      <c r="E127" s="36">
        <v>-164.18269758784206</v>
      </c>
      <c r="F127" s="37"/>
      <c r="G127" s="38"/>
      <c r="H127" s="39"/>
      <c r="I127" s="32"/>
    </row>
    <row r="128" spans="2:9" x14ac:dyDescent="0.35">
      <c r="B128" s="33" t="str">
        <f t="shared" si="9"/>
        <v>Transport</v>
      </c>
      <c r="C128" s="34" t="s">
        <v>143</v>
      </c>
      <c r="D128" s="35">
        <v>6.9302982823162766</v>
      </c>
      <c r="E128" s="36">
        <v>-162.71781867819479</v>
      </c>
      <c r="F128" s="37"/>
      <c r="G128" s="38"/>
      <c r="H128" s="39"/>
      <c r="I128" s="32"/>
    </row>
    <row r="129" spans="2:9" x14ac:dyDescent="0.35">
      <c r="B129" s="33" t="str">
        <f t="shared" si="9"/>
        <v>Transport</v>
      </c>
      <c r="C129" s="34" t="s">
        <v>144</v>
      </c>
      <c r="D129" s="35">
        <v>0.18693967427630775</v>
      </c>
      <c r="E129" s="36">
        <v>-126.42549443330688</v>
      </c>
      <c r="F129" s="37"/>
      <c r="G129" s="38"/>
      <c r="H129" s="39"/>
      <c r="I129" s="32"/>
    </row>
    <row r="130" spans="2:9" x14ac:dyDescent="0.35">
      <c r="B130" s="33" t="str">
        <f t="shared" si="9"/>
        <v>Transport</v>
      </c>
      <c r="C130" s="34" t="s">
        <v>145</v>
      </c>
      <c r="D130" s="35">
        <v>12.384431306478373</v>
      </c>
      <c r="E130" s="36">
        <v>-123.70693878199262</v>
      </c>
      <c r="F130" s="37"/>
      <c r="G130" s="38"/>
      <c r="H130" s="39"/>
      <c r="I130" s="32"/>
    </row>
    <row r="131" spans="2:9" x14ac:dyDescent="0.35">
      <c r="B131" s="33" t="str">
        <f t="shared" si="9"/>
        <v>Transport</v>
      </c>
      <c r="C131" s="34" t="s">
        <v>146</v>
      </c>
      <c r="D131" s="35">
        <v>3.1801695566688677</v>
      </c>
      <c r="E131" s="36">
        <v>-108.58515471654951</v>
      </c>
      <c r="F131" s="37"/>
      <c r="G131" s="38"/>
      <c r="H131" s="39"/>
      <c r="I131" s="32"/>
    </row>
    <row r="132" spans="2:9" x14ac:dyDescent="0.35">
      <c r="B132" s="33" t="str">
        <f t="shared" si="9"/>
        <v>Transport</v>
      </c>
      <c r="C132" s="34" t="s">
        <v>147</v>
      </c>
      <c r="D132" s="35">
        <v>0.51021589685702973</v>
      </c>
      <c r="E132" s="36">
        <v>-63.744406953725971</v>
      </c>
      <c r="F132" s="37"/>
      <c r="G132" s="38"/>
      <c r="H132" s="39"/>
      <c r="I132" s="32"/>
    </row>
    <row r="133" spans="2:9" x14ac:dyDescent="0.35">
      <c r="B133" s="33" t="str">
        <f t="shared" si="9"/>
        <v>Transport</v>
      </c>
      <c r="C133" s="34" t="s">
        <v>148</v>
      </c>
      <c r="D133" s="35">
        <v>1.3710586284798405</v>
      </c>
      <c r="E133" s="36">
        <v>-19.868765015906035</v>
      </c>
      <c r="F133" s="37"/>
      <c r="G133" s="38"/>
      <c r="H133" s="39"/>
      <c r="I133" s="32"/>
    </row>
    <row r="134" spans="2:9" x14ac:dyDescent="0.35">
      <c r="B134" s="33" t="str">
        <f t="shared" si="9"/>
        <v>Transport</v>
      </c>
      <c r="C134" s="34" t="s">
        <v>149</v>
      </c>
      <c r="D134" s="35">
        <v>2.4484267508876774</v>
      </c>
      <c r="E134" s="36">
        <v>-4.9532964276620071</v>
      </c>
      <c r="F134" s="37"/>
      <c r="G134" s="38"/>
      <c r="H134" s="39"/>
      <c r="I134" s="32"/>
    </row>
    <row r="135" spans="2:9" x14ac:dyDescent="0.35">
      <c r="B135" s="33" t="str">
        <f t="shared" si="9"/>
        <v>Transport</v>
      </c>
      <c r="C135" s="34" t="s">
        <v>150</v>
      </c>
      <c r="D135" s="35">
        <v>1.4667769027943138</v>
      </c>
      <c r="E135" s="36">
        <v>-2.6623801865352257</v>
      </c>
      <c r="F135" s="37"/>
      <c r="G135" s="38"/>
      <c r="H135" s="39"/>
      <c r="I135" s="32"/>
    </row>
    <row r="136" spans="2:9" x14ac:dyDescent="0.35">
      <c r="B136" s="33" t="str">
        <f t="shared" si="9"/>
        <v>Transport</v>
      </c>
      <c r="C136" s="34" t="s">
        <v>151</v>
      </c>
      <c r="D136" s="35">
        <v>4.7834731494075768</v>
      </c>
      <c r="E136" s="36">
        <v>2.7281187482904152</v>
      </c>
      <c r="F136" s="37"/>
      <c r="G136" s="38"/>
      <c r="H136" s="39"/>
      <c r="I136" s="32"/>
    </row>
    <row r="137" spans="2:9" x14ac:dyDescent="0.35">
      <c r="B137" s="33" t="str">
        <f t="shared" si="9"/>
        <v>Transport</v>
      </c>
      <c r="C137" s="34" t="s">
        <v>152</v>
      </c>
      <c r="D137" s="35">
        <v>0.52417960894477178</v>
      </c>
      <c r="E137" s="36">
        <v>60.525830384525037</v>
      </c>
      <c r="F137" s="37"/>
      <c r="G137" s="38"/>
      <c r="H137" s="39"/>
      <c r="I137" s="32"/>
    </row>
    <row r="138" spans="2:9" x14ac:dyDescent="0.35">
      <c r="B138" s="33" t="str">
        <f t="shared" si="9"/>
        <v>Transport</v>
      </c>
      <c r="C138" s="34" t="s">
        <v>153</v>
      </c>
      <c r="D138" s="35">
        <v>1.094317730189869</v>
      </c>
      <c r="E138" s="36">
        <v>61.834581476784464</v>
      </c>
      <c r="F138" s="37"/>
      <c r="G138" s="38"/>
      <c r="H138" s="39"/>
      <c r="I138" s="32"/>
    </row>
    <row r="139" spans="2:9" x14ac:dyDescent="0.35">
      <c r="B139" s="33" t="str">
        <f t="shared" si="9"/>
        <v>Transport</v>
      </c>
      <c r="C139" s="34" t="s">
        <v>154</v>
      </c>
      <c r="D139" s="35">
        <v>0.19539558958775274</v>
      </c>
      <c r="E139" s="36">
        <v>158.9729010534198</v>
      </c>
      <c r="F139" s="37"/>
      <c r="G139" s="38"/>
      <c r="H139" s="39"/>
      <c r="I139" s="32"/>
    </row>
    <row r="140" spans="2:9" x14ac:dyDescent="0.35">
      <c r="B140" s="33" t="str">
        <f t="shared" si="9"/>
        <v>Transport</v>
      </c>
      <c r="C140" s="34" t="s">
        <v>155</v>
      </c>
      <c r="D140" s="35">
        <v>0.40792288451897735</v>
      </c>
      <c r="E140" s="36">
        <v>171.86588806759883</v>
      </c>
      <c r="F140" s="37"/>
      <c r="G140" s="38"/>
      <c r="H140" s="39"/>
      <c r="I140" s="32"/>
    </row>
    <row r="141" spans="2:9" x14ac:dyDescent="0.35">
      <c r="B141" s="33" t="str">
        <f t="shared" si="9"/>
        <v>Transport</v>
      </c>
      <c r="C141" s="52" t="s">
        <v>156</v>
      </c>
      <c r="D141" s="53">
        <v>2.8847495144342727</v>
      </c>
      <c r="E141" s="54">
        <v>-301.1431690936044</v>
      </c>
      <c r="F141" s="37"/>
      <c r="G141" s="38"/>
      <c r="H141" s="55"/>
      <c r="I141" s="32"/>
    </row>
    <row r="142" spans="2:9" x14ac:dyDescent="0.35">
      <c r="B142" s="33" t="str">
        <f t="shared" si="9"/>
        <v>Transport</v>
      </c>
      <c r="C142" s="52" t="s">
        <v>157</v>
      </c>
      <c r="D142" s="53">
        <v>1.454638592939915</v>
      </c>
      <c r="E142" s="54">
        <v>-306.74531005546612</v>
      </c>
      <c r="F142" s="37"/>
      <c r="G142" s="38"/>
      <c r="H142" s="55"/>
      <c r="I142" s="32"/>
    </row>
    <row r="143" spans="2:9" x14ac:dyDescent="0.35">
      <c r="B143" s="33" t="str">
        <f t="shared" si="9"/>
        <v>Transport</v>
      </c>
      <c r="C143" s="52" t="s">
        <v>158</v>
      </c>
      <c r="D143" s="53">
        <v>4.0248815293560032</v>
      </c>
      <c r="E143" s="54">
        <v>-330.49850553470259</v>
      </c>
      <c r="F143" s="37"/>
      <c r="G143" s="38"/>
      <c r="H143" s="55"/>
      <c r="I143" s="32"/>
    </row>
    <row r="144" spans="2:9" x14ac:dyDescent="0.35">
      <c r="B144" s="33" t="str">
        <f t="shared" si="9"/>
        <v>Transport</v>
      </c>
      <c r="C144" s="34" t="s">
        <v>159</v>
      </c>
      <c r="D144" s="35">
        <v>6.108984519670301</v>
      </c>
      <c r="E144" s="36">
        <v>322.82250079621707</v>
      </c>
      <c r="F144" s="37"/>
      <c r="G144" s="38"/>
      <c r="H144" s="39"/>
      <c r="I144" s="32"/>
    </row>
    <row r="145" spans="2:9" x14ac:dyDescent="0.35">
      <c r="B145" s="40" t="s">
        <v>160</v>
      </c>
      <c r="C145" s="41"/>
      <c r="D145" s="42"/>
      <c r="E145" s="43"/>
      <c r="F145" s="40" t="s">
        <v>140</v>
      </c>
      <c r="G145" s="56"/>
      <c r="H145" s="45">
        <f>SUM(D126:D144)</f>
        <v>55.423594487018455</v>
      </c>
      <c r="I145" s="32"/>
    </row>
    <row r="146" spans="2:9" x14ac:dyDescent="0.35">
      <c r="B146" s="57" t="s">
        <v>161</v>
      </c>
      <c r="C146" s="58"/>
      <c r="D146" s="59">
        <f>SUM($D$5:$D$145)</f>
        <v>319.59176882153923</v>
      </c>
      <c r="E146" s="60"/>
      <c r="F146" s="57" t="s">
        <v>162</v>
      </c>
      <c r="G146" s="61"/>
      <c r="H146" s="62">
        <f>SUM(H5:H145)</f>
        <v>319.5917688215394</v>
      </c>
      <c r="I146" s="32"/>
    </row>
    <row r="147" spans="2:9" x14ac:dyDescent="0.35"/>
    <row r="148" spans="2:9" x14ac:dyDescent="0.35">
      <c r="B148" s="64" t="s">
        <v>163</v>
      </c>
      <c r="C148" s="64"/>
    </row>
    <row r="149" spans="2:9" x14ac:dyDescent="0.35"/>
    <row r="150" spans="2:9" x14ac:dyDescent="0.35"/>
    <row r="151" spans="2:9" hidden="1" x14ac:dyDescent="0.35"/>
    <row r="152" spans="2:9" hidden="1" x14ac:dyDescent="0.35"/>
    <row r="153" spans="2:9" hidden="1" x14ac:dyDescent="0.35"/>
    <row r="154" spans="2:9" hidden="1" x14ac:dyDescent="0.35"/>
    <row r="155" spans="2:9" hidden="1" x14ac:dyDescent="0.35"/>
    <row r="156" spans="2:9" hidden="1" x14ac:dyDescent="0.35"/>
    <row r="157" spans="2:9" hidden="1" x14ac:dyDescent="0.35"/>
    <row r="158" spans="2:9" hidden="1" x14ac:dyDescent="0.35"/>
    <row r="159" spans="2:9" hidden="1" x14ac:dyDescent="0.35"/>
    <row r="160" spans="2:9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</sheetData>
  <pageMargins left="0.70000000000000007" right="0.70000000000000007" top="0.75000000000000011" bottom="0.75000000000000011" header="0.30000000000000004" footer="0.30000000000000004"/>
  <pageSetup scale="52" fitToHeight="2" orientation="portrait"/>
  <rowBreaks count="1" manualBreakCount="1">
    <brk id="7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8.6328125" customWidth="1"/>
    <col min="2" max="2" width="17.81640625" customWidth="1"/>
  </cols>
  <sheetData>
    <row r="1" spans="1:2" x14ac:dyDescent="0.3">
      <c r="B1" t="s">
        <v>3</v>
      </c>
    </row>
    <row r="2" spans="1:2" x14ac:dyDescent="0.3">
      <c r="A2" t="s">
        <v>2</v>
      </c>
      <c r="B2" s="5">
        <f>'McKinsey Curve Data'!E92/10^6</f>
        <v>1.5940851556927816E-5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McKinsey Curve Data</vt:lpstr>
      <vt:lpstr>CpMCAbIFM</vt:lpstr>
      <vt:lpstr>'McKinsey Curve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2015-08-07T00:46:51Z</dcterms:created>
  <dcterms:modified xsi:type="dcterms:W3CDTF">2016-03-18T02:08:48Z</dcterms:modified>
</cp:coreProperties>
</file>