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19420" windowHeight="11020"/>
  </bookViews>
  <sheets>
    <sheet name="About" sheetId="1" r:id="rId1"/>
    <sheet name="Occupancy rate" sheetId="3" r:id="rId2"/>
    <sheet name="Domestic Freight Activity" sheetId="4" r:id="rId3"/>
    <sheet name="Passenger Loading by City" sheetId="6" r:id="rId4"/>
    <sheet name="AVLo" sheetId="2" r:id="rId5"/>
  </sheets>
  <calcPr calcId="145621"/>
</workbook>
</file>

<file path=xl/calcChain.xml><?xml version="1.0" encoding="utf-8"?>
<calcChain xmlns="http://schemas.openxmlformats.org/spreadsheetml/2006/main">
  <c r="B5" i="2" l="1"/>
  <c r="B7" i="2"/>
  <c r="B3" i="2"/>
  <c r="B2" i="2" l="1"/>
  <c r="U19" i="4"/>
  <c r="C3" i="2" s="1"/>
</calcChain>
</file>

<file path=xl/comments1.xml><?xml version="1.0" encoding="utf-8"?>
<comments xmlns="http://schemas.openxmlformats.org/spreadsheetml/2006/main">
  <authors>
    <author>NATS</author>
  </authors>
  <commentList>
    <comment ref="N6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R6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N8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R8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N9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R9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B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C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D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E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F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G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H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I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J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K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L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M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N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O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P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Q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R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S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T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U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V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A11" authorId="0">
      <text>
        <r>
          <rPr>
            <sz val="11"/>
            <color indexed="8"/>
            <rFont val="Calibri"/>
            <family val="2"/>
            <scheme val="minor"/>
          </rPr>
          <t>Commercially navigable.</t>
        </r>
      </text>
    </comment>
    <comment ref="B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C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D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E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F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G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H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I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J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K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L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M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N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O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P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Q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R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S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T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U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V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B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</commentList>
</comments>
</file>

<file path=xl/sharedStrings.xml><?xml version="1.0" encoding="utf-8"?>
<sst xmlns="http://schemas.openxmlformats.org/spreadsheetml/2006/main" count="72" uniqueCount="72">
  <si>
    <t>AVLo Average Vehicle Loading</t>
  </si>
  <si>
    <t>passenger LDVs</t>
  </si>
  <si>
    <t>Sources:</t>
  </si>
  <si>
    <t>Vehicle Type</t>
  </si>
  <si>
    <t>passengers</t>
  </si>
  <si>
    <t>freight</t>
  </si>
  <si>
    <t>LDVs</t>
  </si>
  <si>
    <t>HDVs</t>
  </si>
  <si>
    <t>aircraft</t>
  </si>
  <si>
    <t>rail</t>
  </si>
  <si>
    <t>ships</t>
  </si>
  <si>
    <t>motorbikes</t>
  </si>
  <si>
    <t>Notes:</t>
  </si>
  <si>
    <t>Vehicle types for which there are no data in this variable (or in one of the other essential variables</t>
  </si>
  <si>
    <t>for cost calculation) will not be included when the model calculates changes in amount spent on</t>
  </si>
  <si>
    <t>vehicles.</t>
  </si>
  <si>
    <t>Occupancy rate</t>
  </si>
  <si>
    <t>http://www.onuhabitat.org/Reporte%20Nacional%20de%20Movilidad%20Urbana%20en%20Mexico%202014-2015%20-%20Final.pdf</t>
  </si>
  <si>
    <t>North American Transportation Statistics</t>
  </si>
  <si>
    <t>Section 5:   Domestic Freight Activity</t>
  </si>
  <si>
    <t>Table 5 - 1:   Domestic Freight Activity by Mode (tons) (Millions of metric tons)</t>
  </si>
  <si>
    <t>Country:   Mexico</t>
  </si>
  <si>
    <t>Hierarchies</t>
  </si>
  <si>
    <t>Total</t>
  </si>
  <si>
    <t xml:space="preserve">    Air</t>
  </si>
  <si>
    <t xml:space="preserve">    Water transport</t>
  </si>
  <si>
    <t xml:space="preserve">        Coastal shipping</t>
  </si>
  <si>
    <t xml:space="preserve">        Great Lakes</t>
  </si>
  <si>
    <t xml:space="preserve">        Inland waterways</t>
  </si>
  <si>
    <t xml:space="preserve">    Pipeline</t>
  </si>
  <si>
    <t xml:space="preserve">        Crude oil and petroleum products</t>
  </si>
  <si>
    <t xml:space="preserve">        Natural gas</t>
  </si>
  <si>
    <t xml:space="preserve">    Rail</t>
  </si>
  <si>
    <t xml:space="preserve">    Road</t>
  </si>
  <si>
    <t>Total of vehicles (INEGI)</t>
  </si>
  <si>
    <t>http://www.inegi.org.mx/est/lista_cubos/consulta.aspx?p=adm&amp;c=8</t>
  </si>
  <si>
    <t>Page 14</t>
  </si>
  <si>
    <t>REPORTE NACIONAL DE MOVILIDAD URBANA EN MÉXICO 2014-2015</t>
  </si>
  <si>
    <t>UN-HABITAT</t>
  </si>
  <si>
    <t>Passenger LDV</t>
  </si>
  <si>
    <t>NATS</t>
  </si>
  <si>
    <t>Table 5-1</t>
  </si>
  <si>
    <t>http://nats.sct.gob.mx/go-to-tables/table-5-domestic-freight-activity/table-5-1-domestic-freight-activity-by-mode-tons/</t>
  </si>
  <si>
    <t>freight HDVs - number of vehicles</t>
  </si>
  <si>
    <t>freight HDVs - tons transported</t>
  </si>
  <si>
    <t>INEGI</t>
  </si>
  <si>
    <t>Vehículos de motor registrados en circulación</t>
  </si>
  <si>
    <t>Documento fuente</t>
  </si>
  <si>
    <t>Programa Integral de Transporte y Vialidad 2007 - 2012</t>
  </si>
  <si>
    <t>Fuente de datos del Documento</t>
  </si>
  <si>
    <t>EOD Zona Metropolitana del Valle de México 2007</t>
  </si>
  <si>
    <t>Ciudad o Zona Metro</t>
  </si>
  <si>
    <t>ZM Valle de México</t>
  </si>
  <si>
    <t>Ciudad de México</t>
  </si>
  <si>
    <t>Occupacy rate</t>
  </si>
  <si>
    <t>Passenger vehicle</t>
  </si>
  <si>
    <t>Taxi</t>
  </si>
  <si>
    <t>BRT</t>
  </si>
  <si>
    <t>Electric bus</t>
  </si>
  <si>
    <t>Biclycle</t>
  </si>
  <si>
    <t>Pedrestian</t>
  </si>
  <si>
    <t>Mortorcicle</t>
  </si>
  <si>
    <t>Intercity bus</t>
  </si>
  <si>
    <t>Subway car (9 per train)</t>
  </si>
  <si>
    <t>Intracity bus</t>
  </si>
  <si>
    <t>Data in this variable are only available for certain vehicle types.</t>
  </si>
  <si>
    <t>passenger HDVs, passenger rail, motorbikes</t>
  </si>
  <si>
    <t>Programa Integral de Transporte y Vialidad 2007 - 2012 (PDF)</t>
  </si>
  <si>
    <t>Values in red are estimated based on average distances traveled by mode.</t>
  </si>
  <si>
    <t>http://bicitekas.org/wp/wp-content/uploads/2013/07/2007_Encuesta_Origen_Destino_INEGI.pdf</t>
  </si>
  <si>
    <t>Page 63</t>
  </si>
  <si>
    <t>GDF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</si>
</sst>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_-* #,##0.0_-;\-* #,##0.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5" fillId="3" borderId="0" xfId="0" applyFont="1" applyFill="1" applyAlignment="1"/>
    <xf numFmtId="0" fontId="0" fillId="0" borderId="0" xfId="0" applyAlignment="1"/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2" applyNumberFormat="1" applyFont="1"/>
    <xf numFmtId="164" fontId="4" fillId="0" borderId="0" xfId="2" applyFont="1"/>
    <xf numFmtId="166" fontId="0" fillId="0" borderId="0" xfId="0" applyNumberFormat="1"/>
    <xf numFmtId="0" fontId="7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7" fillId="5" borderId="0" xfId="0" applyFont="1" applyFill="1"/>
    <xf numFmtId="165" fontId="0" fillId="0" borderId="0" xfId="2" applyNumberFormat="1" applyFont="1" applyFill="1"/>
    <xf numFmtId="0" fontId="0" fillId="8" borderId="0" xfId="0" applyFill="1"/>
    <xf numFmtId="167" fontId="9" fillId="8" borderId="0" xfId="2" applyNumberFormat="1" applyFont="1" applyFill="1"/>
    <xf numFmtId="167" fontId="10" fillId="8" borderId="0" xfId="2" applyNumberFormat="1" applyFont="1" applyFill="1"/>
    <xf numFmtId="0" fontId="0" fillId="0" borderId="0" xfId="0" applyAlignment="1">
      <alignment wrapText="1"/>
    </xf>
  </cellXfs>
  <cellStyles count="3">
    <cellStyle name="Comma 2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30" sqref="A30:XFD30"/>
    </sheetView>
  </sheetViews>
  <sheetFormatPr defaultRowHeight="14.5" x14ac:dyDescent="0.35"/>
  <cols>
    <col min="1" max="1" width="11.54296875" customWidth="1"/>
    <col min="2" max="2" width="68.81640625" customWidth="1"/>
  </cols>
  <sheetData>
    <row r="1" spans="1:2" ht="15" x14ac:dyDescent="0.25">
      <c r="A1" s="1" t="s">
        <v>0</v>
      </c>
    </row>
    <row r="3" spans="1:2" ht="15" x14ac:dyDescent="0.25">
      <c r="A3" s="1" t="s">
        <v>2</v>
      </c>
      <c r="B3" s="4" t="s">
        <v>1</v>
      </c>
    </row>
    <row r="4" spans="1:2" ht="15" x14ac:dyDescent="0.25">
      <c r="B4" t="s">
        <v>38</v>
      </c>
    </row>
    <row r="5" spans="1:2" ht="15" x14ac:dyDescent="0.25">
      <c r="B5" s="2">
        <v>2015</v>
      </c>
    </row>
    <row r="6" spans="1:2" x14ac:dyDescent="0.35">
      <c r="B6" t="s">
        <v>37</v>
      </c>
    </row>
    <row r="7" spans="1:2" x14ac:dyDescent="0.35">
      <c r="B7" t="s">
        <v>17</v>
      </c>
    </row>
    <row r="8" spans="1:2" ht="15" x14ac:dyDescent="0.25">
      <c r="B8" t="s">
        <v>36</v>
      </c>
    </row>
    <row r="10" spans="1:2" ht="15" x14ac:dyDescent="0.25">
      <c r="B10" s="4" t="s">
        <v>44</v>
      </c>
    </row>
    <row r="11" spans="1:2" ht="15" x14ac:dyDescent="0.25">
      <c r="B11" t="s">
        <v>40</v>
      </c>
    </row>
    <row r="12" spans="1:2" ht="15" x14ac:dyDescent="0.25">
      <c r="B12" s="2">
        <v>2015</v>
      </c>
    </row>
    <row r="13" spans="1:2" ht="15" x14ac:dyDescent="0.25"/>
    <row r="14" spans="1:2" ht="15" x14ac:dyDescent="0.25">
      <c r="B14" s="3" t="s">
        <v>42</v>
      </c>
    </row>
    <row r="15" spans="1:2" ht="15" x14ac:dyDescent="0.25">
      <c r="B15" t="s">
        <v>41</v>
      </c>
    </row>
    <row r="16" spans="1:2" ht="15" x14ac:dyDescent="0.25"/>
    <row r="17" spans="1:2" x14ac:dyDescent="0.35">
      <c r="B17" s="4" t="s">
        <v>43</v>
      </c>
    </row>
    <row r="18" spans="1:2" ht="15" x14ac:dyDescent="0.25">
      <c r="B18" t="s">
        <v>45</v>
      </c>
    </row>
    <row r="19" spans="1:2" ht="15" x14ac:dyDescent="0.25">
      <c r="B19" s="2">
        <v>2013</v>
      </c>
    </row>
    <row r="20" spans="1:2" x14ac:dyDescent="0.35">
      <c r="B20" t="s">
        <v>46</v>
      </c>
    </row>
    <row r="21" spans="1:2" ht="15" x14ac:dyDescent="0.25">
      <c r="B21" t="s">
        <v>35</v>
      </c>
    </row>
    <row r="22" spans="1:2" ht="15" x14ac:dyDescent="0.25"/>
    <row r="23" spans="1:2" x14ac:dyDescent="0.35">
      <c r="B23" s="4" t="s">
        <v>66</v>
      </c>
    </row>
    <row r="24" spans="1:2" ht="15" x14ac:dyDescent="0.25">
      <c r="B24" t="s">
        <v>71</v>
      </c>
    </row>
    <row r="25" spans="1:2" ht="15" x14ac:dyDescent="0.25">
      <c r="B25" s="2">
        <v>2012</v>
      </c>
    </row>
    <row r="26" spans="1:2" ht="15" x14ac:dyDescent="0.25">
      <c r="B26" t="s">
        <v>67</v>
      </c>
    </row>
    <row r="27" spans="1:2" ht="15" x14ac:dyDescent="0.25">
      <c r="B27" t="s">
        <v>69</v>
      </c>
    </row>
    <row r="28" spans="1:2" ht="15" x14ac:dyDescent="0.25">
      <c r="B28" t="s">
        <v>70</v>
      </c>
    </row>
    <row r="29" spans="1:2" ht="15" x14ac:dyDescent="0.25"/>
    <row r="30" spans="1:2" ht="15" x14ac:dyDescent="0.25">
      <c r="A30" s="1" t="s">
        <v>12</v>
      </c>
    </row>
    <row r="31" spans="1:2" ht="15" x14ac:dyDescent="0.25">
      <c r="A31" t="s">
        <v>65</v>
      </c>
    </row>
    <row r="32" spans="1:2" ht="15" x14ac:dyDescent="0.25">
      <c r="A32" t="s">
        <v>13</v>
      </c>
    </row>
    <row r="33" spans="1:1" ht="15" x14ac:dyDescent="0.25">
      <c r="A33" t="s">
        <v>14</v>
      </c>
    </row>
    <row r="34" spans="1:1" ht="15" x14ac:dyDescent="0.25">
      <c r="A34" t="s">
        <v>15</v>
      </c>
    </row>
  </sheetData>
  <hyperlinks>
    <hyperlink ref="B8" r:id="rId1" display="http://nhts.ornl.gov/2009/pub/stt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10.90625" defaultRowHeight="14.5" x14ac:dyDescent="0.35"/>
  <cols>
    <col min="1" max="1" width="17" customWidth="1"/>
  </cols>
  <sheetData>
    <row r="1" spans="1:2" x14ac:dyDescent="0.35">
      <c r="A1" t="s">
        <v>39</v>
      </c>
    </row>
    <row r="2" spans="1:2" x14ac:dyDescent="0.35">
      <c r="A2" t="s">
        <v>16</v>
      </c>
      <c r="B2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/>
  </sheetViews>
  <sheetFormatPr defaultColWidth="10.90625" defaultRowHeight="14.5" x14ac:dyDescent="0.35"/>
  <cols>
    <col min="2" max="16" width="0" hidden="1" customWidth="1"/>
  </cols>
  <sheetData>
    <row r="1" spans="1:22" ht="15" customHeight="1" x14ac:dyDescent="0.35">
      <c r="A1" s="7" t="s">
        <v>18</v>
      </c>
      <c r="B1" s="8"/>
      <c r="C1" s="8"/>
      <c r="D1" s="8"/>
    </row>
    <row r="2" spans="1:22" ht="15" customHeight="1" x14ac:dyDescent="0.35">
      <c r="A2" s="8" t="s">
        <v>19</v>
      </c>
      <c r="B2" s="8"/>
      <c r="C2" s="8"/>
      <c r="D2" s="8"/>
    </row>
    <row r="3" spans="1:22" ht="15" customHeight="1" x14ac:dyDescent="0.35">
      <c r="A3" s="7" t="s">
        <v>20</v>
      </c>
      <c r="B3" s="8"/>
      <c r="C3" s="8"/>
      <c r="D3" s="8"/>
    </row>
    <row r="4" spans="1:22" ht="15" customHeight="1" x14ac:dyDescent="0.35">
      <c r="A4" s="8" t="s">
        <v>21</v>
      </c>
      <c r="B4" s="8"/>
      <c r="C4" s="8"/>
      <c r="D4" s="8"/>
    </row>
    <row r="5" spans="1:22" x14ac:dyDescent="0.35">
      <c r="A5" s="9" t="s">
        <v>22</v>
      </c>
      <c r="B5" s="9">
        <v>1990</v>
      </c>
      <c r="C5" s="9">
        <v>1995</v>
      </c>
      <c r="D5" s="9">
        <v>1996</v>
      </c>
      <c r="E5" s="9">
        <v>1997</v>
      </c>
      <c r="F5" s="9">
        <v>1998</v>
      </c>
      <c r="G5" s="9">
        <v>1999</v>
      </c>
      <c r="H5" s="9">
        <v>2000</v>
      </c>
      <c r="I5" s="9">
        <v>2001</v>
      </c>
      <c r="J5" s="9">
        <v>2002</v>
      </c>
      <c r="K5" s="9">
        <v>2003</v>
      </c>
      <c r="L5" s="9">
        <v>2004</v>
      </c>
      <c r="M5" s="9">
        <v>2005</v>
      </c>
      <c r="N5" s="9">
        <v>2006</v>
      </c>
      <c r="O5" s="9">
        <v>2007</v>
      </c>
      <c r="P5" s="9">
        <v>2008</v>
      </c>
      <c r="Q5" s="9">
        <v>2009</v>
      </c>
      <c r="R5" s="9">
        <v>2010</v>
      </c>
      <c r="S5" s="9">
        <v>2011</v>
      </c>
      <c r="T5" s="9">
        <v>2012</v>
      </c>
      <c r="U5" s="9">
        <v>2013</v>
      </c>
      <c r="V5" s="9">
        <v>2014</v>
      </c>
    </row>
    <row r="6" spans="1:22" x14ac:dyDescent="0.35">
      <c r="A6" s="10" t="s">
        <v>23</v>
      </c>
      <c r="B6" s="11">
        <v>380.1</v>
      </c>
      <c r="C6" s="11">
        <v>429.1</v>
      </c>
      <c r="D6" s="11">
        <v>445.3</v>
      </c>
      <c r="E6" s="11">
        <v>398.4</v>
      </c>
      <c r="F6" s="11">
        <v>457</v>
      </c>
      <c r="G6" s="11">
        <v>468</v>
      </c>
      <c r="H6" s="11">
        <v>483.3</v>
      </c>
      <c r="I6" s="11">
        <v>482.5</v>
      </c>
      <c r="J6" s="11">
        <v>483.7</v>
      </c>
      <c r="K6" s="11">
        <v>489</v>
      </c>
      <c r="L6" s="11">
        <v>496.7</v>
      </c>
      <c r="M6" s="11">
        <v>511.7</v>
      </c>
      <c r="N6" s="11">
        <v>523.4</v>
      </c>
      <c r="O6" s="11">
        <v>548.1</v>
      </c>
      <c r="P6" s="11">
        <v>563.79999999999995</v>
      </c>
      <c r="Q6" s="11">
        <v>529.5</v>
      </c>
      <c r="R6" s="11">
        <v>555.4</v>
      </c>
      <c r="S6" s="11">
        <v>578.79999999999995</v>
      </c>
      <c r="T6" s="11">
        <v>594.5</v>
      </c>
      <c r="U6" s="11">
        <v>600.29999999999995</v>
      </c>
      <c r="V6" s="11">
        <v>611.6</v>
      </c>
    </row>
    <row r="7" spans="1:22" x14ac:dyDescent="0.35">
      <c r="A7" s="12" t="s">
        <v>24</v>
      </c>
      <c r="B7" s="13">
        <v>0.1</v>
      </c>
      <c r="C7" s="13">
        <v>0.1</v>
      </c>
      <c r="D7" s="13">
        <v>0.1</v>
      </c>
      <c r="E7" s="13">
        <v>0.1</v>
      </c>
      <c r="F7" s="13">
        <v>0.1</v>
      </c>
      <c r="G7" s="13">
        <v>0.1</v>
      </c>
      <c r="H7" s="13">
        <v>0.1</v>
      </c>
      <c r="I7" s="13">
        <v>0.1</v>
      </c>
      <c r="J7" s="13">
        <v>0.1</v>
      </c>
      <c r="K7" s="13">
        <v>0.1</v>
      </c>
      <c r="L7" s="13">
        <v>0.1</v>
      </c>
      <c r="M7" s="13">
        <v>0.1</v>
      </c>
      <c r="N7" s="13">
        <v>0.1</v>
      </c>
      <c r="O7" s="13">
        <v>0.1</v>
      </c>
      <c r="P7" s="13">
        <v>0.1</v>
      </c>
      <c r="Q7" s="13">
        <v>0.1</v>
      </c>
      <c r="R7" s="13">
        <v>0.1</v>
      </c>
      <c r="S7" s="13">
        <v>0.1</v>
      </c>
      <c r="T7" s="13">
        <v>0.1</v>
      </c>
      <c r="U7" s="13">
        <v>0.1</v>
      </c>
      <c r="V7" s="13">
        <v>0.1</v>
      </c>
    </row>
    <row r="8" spans="1:22" x14ac:dyDescent="0.35">
      <c r="A8" s="10" t="s">
        <v>25</v>
      </c>
      <c r="B8" s="11">
        <v>30.6</v>
      </c>
      <c r="C8" s="11">
        <v>31.6</v>
      </c>
      <c r="D8" s="11">
        <v>31.7</v>
      </c>
      <c r="E8" s="11">
        <v>30.4</v>
      </c>
      <c r="F8" s="11">
        <v>34.299999999999997</v>
      </c>
      <c r="G8" s="11">
        <v>33.700000000000003</v>
      </c>
      <c r="H8" s="11">
        <v>33.799999999999997</v>
      </c>
      <c r="I8" s="11">
        <v>32.5</v>
      </c>
      <c r="J8" s="11">
        <v>33.200000000000003</v>
      </c>
      <c r="K8" s="11">
        <v>35.5</v>
      </c>
      <c r="L8" s="11">
        <v>35.700000000000003</v>
      </c>
      <c r="M8" s="11">
        <v>39.200000000000003</v>
      </c>
      <c r="N8" s="11">
        <v>37.9</v>
      </c>
      <c r="O8" s="11">
        <v>35.299999999999997</v>
      </c>
      <c r="P8" s="11">
        <v>35.200000000000003</v>
      </c>
      <c r="Q8" s="11">
        <v>34</v>
      </c>
      <c r="R8" s="11">
        <v>37.200000000000003</v>
      </c>
      <c r="S8" s="11">
        <v>37.4</v>
      </c>
      <c r="T8" s="11">
        <v>35.4</v>
      </c>
      <c r="U8" s="11">
        <v>36.4</v>
      </c>
      <c r="V8" s="11">
        <v>37.4</v>
      </c>
    </row>
    <row r="9" spans="1:22" x14ac:dyDescent="0.35">
      <c r="A9" s="14" t="s">
        <v>26</v>
      </c>
      <c r="B9" s="15">
        <v>30.6</v>
      </c>
      <c r="C9" s="15">
        <v>31.6</v>
      </c>
      <c r="D9" s="15">
        <v>31.7</v>
      </c>
      <c r="E9" s="15">
        <v>30.4</v>
      </c>
      <c r="F9" s="15">
        <v>34.299999999999997</v>
      </c>
      <c r="G9" s="15">
        <v>33.700000000000003</v>
      </c>
      <c r="H9" s="15">
        <v>33.799999999999997</v>
      </c>
      <c r="I9" s="15">
        <v>32.5</v>
      </c>
      <c r="J9" s="15">
        <v>33.200000000000003</v>
      </c>
      <c r="K9" s="15">
        <v>35.5</v>
      </c>
      <c r="L9" s="15">
        <v>35.700000000000003</v>
      </c>
      <c r="M9" s="15">
        <v>39.200000000000003</v>
      </c>
      <c r="N9" s="15">
        <v>37.9</v>
      </c>
      <c r="O9" s="15">
        <v>35.299999999999997</v>
      </c>
      <c r="P9" s="15">
        <v>35.200000000000003</v>
      </c>
      <c r="Q9" s="15">
        <v>34</v>
      </c>
      <c r="R9" s="15">
        <v>37.200000000000003</v>
      </c>
      <c r="S9" s="15">
        <v>37.4</v>
      </c>
      <c r="T9" s="15">
        <v>35.4</v>
      </c>
      <c r="U9" s="15">
        <v>36.4</v>
      </c>
      <c r="V9" s="15">
        <v>37.4</v>
      </c>
    </row>
    <row r="10" spans="1:22" x14ac:dyDescent="0.35">
      <c r="A10" s="2" t="s">
        <v>27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x14ac:dyDescent="0.35">
      <c r="A11" s="14" t="s">
        <v>28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2" x14ac:dyDescent="0.35">
      <c r="A12" s="10" t="s">
        <v>29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35">
      <c r="A13" s="14" t="s">
        <v>30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x14ac:dyDescent="0.35">
      <c r="A14" s="2" t="s">
        <v>31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x14ac:dyDescent="0.35">
      <c r="A15" s="12" t="s">
        <v>32</v>
      </c>
      <c r="B15" s="13">
        <v>34.700000000000003</v>
      </c>
      <c r="C15" s="13">
        <v>30.7</v>
      </c>
      <c r="D15" s="13">
        <v>30.2</v>
      </c>
      <c r="E15" s="13">
        <v>35.4</v>
      </c>
      <c r="F15" s="13">
        <v>41.8</v>
      </c>
      <c r="G15" s="13">
        <v>39.799999999999997</v>
      </c>
      <c r="H15" s="13">
        <v>36.200000000000003</v>
      </c>
      <c r="I15" s="13">
        <v>40.700000000000003</v>
      </c>
      <c r="J15" s="13">
        <v>39.299999999999997</v>
      </c>
      <c r="K15" s="13">
        <v>37.200000000000003</v>
      </c>
      <c r="L15" s="13">
        <v>34.799999999999997</v>
      </c>
      <c r="M15" s="13">
        <v>36.9</v>
      </c>
      <c r="N15" s="13">
        <v>40</v>
      </c>
      <c r="O15" s="13">
        <v>38.799999999999997</v>
      </c>
      <c r="P15" s="13">
        <v>44.2</v>
      </c>
      <c r="Q15" s="13">
        <v>44.5</v>
      </c>
      <c r="R15" s="13">
        <v>48.1</v>
      </c>
      <c r="S15" s="13">
        <v>55.8</v>
      </c>
      <c r="T15" s="13">
        <v>60.9</v>
      </c>
      <c r="U15" s="13">
        <v>61.6</v>
      </c>
      <c r="V15" s="13">
        <v>62.8</v>
      </c>
    </row>
    <row r="16" spans="1:22" x14ac:dyDescent="0.35">
      <c r="A16" s="10" t="s">
        <v>33</v>
      </c>
      <c r="B16" s="11">
        <v>314.7</v>
      </c>
      <c r="C16" s="11">
        <v>366.7</v>
      </c>
      <c r="D16" s="11">
        <v>383.3</v>
      </c>
      <c r="E16" s="11">
        <v>332.5</v>
      </c>
      <c r="F16" s="11">
        <v>380.8</v>
      </c>
      <c r="G16" s="11">
        <v>394.4</v>
      </c>
      <c r="H16" s="11">
        <v>413.2</v>
      </c>
      <c r="I16" s="11">
        <v>409.2</v>
      </c>
      <c r="J16" s="11">
        <v>411.1</v>
      </c>
      <c r="K16" s="11">
        <v>416.2</v>
      </c>
      <c r="L16" s="11">
        <v>426.1</v>
      </c>
      <c r="M16" s="11">
        <v>435.5</v>
      </c>
      <c r="N16" s="11">
        <v>445.4</v>
      </c>
      <c r="O16" s="11">
        <v>473.9</v>
      </c>
      <c r="P16" s="11">
        <v>484.3</v>
      </c>
      <c r="Q16" s="11">
        <v>450.9</v>
      </c>
      <c r="R16" s="11">
        <v>470</v>
      </c>
      <c r="S16" s="11">
        <v>485.5</v>
      </c>
      <c r="T16" s="11">
        <v>498.1</v>
      </c>
      <c r="U16" s="11">
        <v>502.2</v>
      </c>
      <c r="V16" s="11">
        <v>511.3</v>
      </c>
    </row>
    <row r="17" spans="1:22" x14ac:dyDescent="0.3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5">
      <c r="A18" t="s">
        <v>34</v>
      </c>
      <c r="U18" s="17">
        <v>9385466</v>
      </c>
    </row>
    <row r="19" spans="1:22" x14ac:dyDescent="0.35">
      <c r="U19" s="18">
        <f>U18/(U16*1000)</f>
        <v>18.688701712465154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ColWidth="10.90625" defaultRowHeight="14.5" x14ac:dyDescent="0.35"/>
  <cols>
    <col min="1" max="2" width="22.54296875" style="29" customWidth="1"/>
  </cols>
  <sheetData>
    <row r="1" spans="1:2" ht="43.5" x14ac:dyDescent="0.35">
      <c r="A1" s="20" t="s">
        <v>47</v>
      </c>
      <c r="B1" s="20" t="s">
        <v>48</v>
      </c>
    </row>
    <row r="2" spans="1:2" ht="29" x14ac:dyDescent="0.35">
      <c r="A2" s="21" t="s">
        <v>49</v>
      </c>
      <c r="B2" s="21" t="s">
        <v>50</v>
      </c>
    </row>
    <row r="3" spans="1:2" x14ac:dyDescent="0.35">
      <c r="A3" s="22" t="s">
        <v>51</v>
      </c>
      <c r="B3" s="22" t="s">
        <v>52</v>
      </c>
    </row>
    <row r="4" spans="1:2" x14ac:dyDescent="0.35">
      <c r="A4" s="23"/>
      <c r="B4" s="23" t="s">
        <v>53</v>
      </c>
    </row>
    <row r="5" spans="1:2" x14ac:dyDescent="0.35">
      <c r="A5" s="24" t="s">
        <v>54</v>
      </c>
      <c r="B5" s="25"/>
    </row>
    <row r="6" spans="1:2" ht="14.5" customHeight="1" x14ac:dyDescent="0.35">
      <c r="A6" s="26" t="s">
        <v>55</v>
      </c>
      <c r="B6" s="27">
        <v>1.4</v>
      </c>
    </row>
    <row r="7" spans="1:2" x14ac:dyDescent="0.35">
      <c r="A7" s="26" t="s">
        <v>56</v>
      </c>
      <c r="B7" s="28">
        <v>2</v>
      </c>
    </row>
    <row r="8" spans="1:2" x14ac:dyDescent="0.35">
      <c r="A8" s="26" t="s">
        <v>64</v>
      </c>
      <c r="B8" s="28">
        <v>15</v>
      </c>
    </row>
    <row r="9" spans="1:2" x14ac:dyDescent="0.35">
      <c r="A9" s="26" t="s">
        <v>62</v>
      </c>
      <c r="B9" s="28">
        <v>52</v>
      </c>
    </row>
    <row r="10" spans="1:2" x14ac:dyDescent="0.35">
      <c r="A10" s="26" t="s">
        <v>63</v>
      </c>
      <c r="B10" s="28">
        <v>100</v>
      </c>
    </row>
    <row r="11" spans="1:2" x14ac:dyDescent="0.35">
      <c r="A11" s="26" t="s">
        <v>57</v>
      </c>
      <c r="B11" s="28">
        <v>40</v>
      </c>
    </row>
    <row r="12" spans="1:2" x14ac:dyDescent="0.35">
      <c r="A12" s="26" t="s">
        <v>58</v>
      </c>
      <c r="B12" s="28">
        <v>20</v>
      </c>
    </row>
    <row r="13" spans="1:2" x14ac:dyDescent="0.35">
      <c r="A13" s="26" t="s">
        <v>59</v>
      </c>
      <c r="B13" s="28">
        <v>1</v>
      </c>
    </row>
    <row r="14" spans="1:2" x14ac:dyDescent="0.35">
      <c r="A14" s="26" t="s">
        <v>60</v>
      </c>
      <c r="B14" s="28">
        <v>1</v>
      </c>
    </row>
    <row r="15" spans="1:2" x14ac:dyDescent="0.35">
      <c r="A15" s="26" t="s">
        <v>61</v>
      </c>
      <c r="B15" s="28">
        <v>1</v>
      </c>
    </row>
    <row r="17" spans="1:1" ht="58" x14ac:dyDescent="0.35">
      <c r="A17" s="29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5" x14ac:dyDescent="0.35"/>
  <cols>
    <col min="1" max="1" width="16.54296875" customWidth="1"/>
    <col min="2" max="2" width="16" customWidth="1"/>
    <col min="3" max="3" width="13.1796875" customWidth="1"/>
  </cols>
  <sheetData>
    <row r="1" spans="1:3" x14ac:dyDescent="0.25">
      <c r="A1" s="1" t="s">
        <v>3</v>
      </c>
      <c r="B1" s="5" t="s">
        <v>4</v>
      </c>
      <c r="C1" s="5" t="s">
        <v>5</v>
      </c>
    </row>
    <row r="2" spans="1:3" x14ac:dyDescent="0.25">
      <c r="A2" t="s">
        <v>6</v>
      </c>
      <c r="B2" s="19">
        <f>'Occupancy rate'!B2</f>
        <v>1.2</v>
      </c>
      <c r="C2">
        <v>0</v>
      </c>
    </row>
    <row r="3" spans="1:3" x14ac:dyDescent="0.25">
      <c r="A3" t="s">
        <v>7</v>
      </c>
      <c r="B3" s="19">
        <f>AVERAGE('Passenger Loading by City'!B8:B9,'Passenger Loading by City'!B11)</f>
        <v>35.666666666666664</v>
      </c>
      <c r="C3" s="19">
        <f>'Domestic Freight Activity'!U19</f>
        <v>18.688701712465154</v>
      </c>
    </row>
    <row r="4" spans="1:3" x14ac:dyDescent="0.25">
      <c r="A4" t="s">
        <v>8</v>
      </c>
      <c r="B4">
        <v>0</v>
      </c>
      <c r="C4">
        <v>0</v>
      </c>
    </row>
    <row r="5" spans="1:3" x14ac:dyDescent="0.25">
      <c r="A5" t="s">
        <v>9</v>
      </c>
      <c r="B5">
        <f>9*'Passenger Loading by City'!B10</f>
        <v>900</v>
      </c>
      <c r="C5">
        <v>0</v>
      </c>
    </row>
    <row r="6" spans="1:3" x14ac:dyDescent="0.25">
      <c r="A6" t="s">
        <v>10</v>
      </c>
      <c r="B6">
        <v>0</v>
      </c>
      <c r="C6">
        <v>0</v>
      </c>
    </row>
    <row r="7" spans="1:3" x14ac:dyDescent="0.25">
      <c r="A7" t="s">
        <v>11</v>
      </c>
      <c r="B7" s="6">
        <f>'Passenger Loading by City'!B15</f>
        <v>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Occupancy rate</vt:lpstr>
      <vt:lpstr>Domestic Freight Activity</vt:lpstr>
      <vt:lpstr>Passenger Loading by City</vt:lpstr>
      <vt:lpstr>AVLo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2015-06-16T22:55:39Z</dcterms:created>
  <dcterms:modified xsi:type="dcterms:W3CDTF">2015-11-24T22:50:12Z</dcterms:modified>
</cp:coreProperties>
</file>