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9420" windowHeight="11020" tabRatio="713"/>
  </bookViews>
  <sheets>
    <sheet name="About" sheetId="1" r:id="rId1"/>
    <sheet name="MX Road Veh Gas" sheetId="26" r:id="rId2"/>
    <sheet name="MX Road Veh Dies" sheetId="27" r:id="rId3"/>
    <sheet name="BFoEToFU-LDVs-passengers" sheetId="2" r:id="rId4"/>
    <sheet name="BFoEToFU-LDVs-freight" sheetId="23" r:id="rId5"/>
    <sheet name="BFoEToFU-HDVs-passengers" sheetId="14" r:id="rId6"/>
    <sheet name="BFoEToFU-HDVs-freight" sheetId="11" r:id="rId7"/>
    <sheet name="BFoEToFU-aircraft-passengers" sheetId="16" r:id="rId8"/>
    <sheet name="BFoEToFU-aircraft-freight" sheetId="24" r:id="rId9"/>
    <sheet name="BFoEToFU-rail-passengers" sheetId="19" r:id="rId10"/>
    <sheet name="BFoEToFU-rail-freight" sheetId="17" r:id="rId11"/>
    <sheet name="BFoEToFU-ships-passengers" sheetId="22" r:id="rId12"/>
    <sheet name="BFoEToFU-ships-freight" sheetId="21" r:id="rId13"/>
    <sheet name="BFoEToFU-motorbikes-passengers" sheetId="25" r:id="rId14"/>
  </sheets>
  <calcPr calcId="145621"/>
</workbook>
</file>

<file path=xl/calcChain.xml><?xml version="1.0" encoding="utf-8"?>
<calcChain xmlns="http://schemas.openxmlformats.org/spreadsheetml/2006/main">
  <c r="C4" i="22" l="1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B4" i="22"/>
  <c r="C4" i="11" l="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5" i="11"/>
  <c r="B4" i="11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B4" i="14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C4" i="23"/>
  <c r="D4" i="23"/>
  <c r="E4" i="23"/>
  <c r="C5" i="23"/>
  <c r="D5" i="23"/>
  <c r="E5" i="23"/>
  <c r="B5" i="23"/>
  <c r="B4" i="2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5" i="2"/>
  <c r="B4" i="2"/>
</calcChain>
</file>

<file path=xl/sharedStrings.xml><?xml version="1.0" encoding="utf-8"?>
<sst xmlns="http://schemas.openxmlformats.org/spreadsheetml/2006/main" count="210" uniqueCount="60">
  <si>
    <t>Source:</t>
  </si>
  <si>
    <t>Year</t>
  </si>
  <si>
    <t>electricity</t>
  </si>
  <si>
    <t>natural gas</t>
  </si>
  <si>
    <t>petroleum gasoline</t>
  </si>
  <si>
    <t>petroleum diesel</t>
  </si>
  <si>
    <t>jet fuel</t>
  </si>
  <si>
    <t>biofuel diesel (BD100)</t>
  </si>
  <si>
    <t>biofuel gasoline (E85)</t>
  </si>
  <si>
    <t>BFoEToFU BAU Fraction of Each Type of Fuel Used</t>
  </si>
  <si>
    <t>Model Subscript</t>
  </si>
  <si>
    <t>Consumo de combustible Gasolina (millions of liters)</t>
  </si>
  <si>
    <t>Ligeros</t>
  </si>
  <si>
    <t>Passenger LDVs</t>
  </si>
  <si>
    <t>Compactos</t>
  </si>
  <si>
    <t>Sumcompactos</t>
  </si>
  <si>
    <t>Lujo y deportivos</t>
  </si>
  <si>
    <t>Camionetas</t>
  </si>
  <si>
    <t>Uso Múltiple</t>
  </si>
  <si>
    <t>Freight LDVs</t>
  </si>
  <si>
    <t>C1</t>
  </si>
  <si>
    <t>C2</t>
  </si>
  <si>
    <t>C3</t>
  </si>
  <si>
    <t>Carga Ligeros</t>
  </si>
  <si>
    <t>Freight HDVs</t>
  </si>
  <si>
    <t>C4</t>
  </si>
  <si>
    <t>C5</t>
  </si>
  <si>
    <t>C6</t>
  </si>
  <si>
    <t>Carga extrapesados</t>
  </si>
  <si>
    <t>C7</t>
  </si>
  <si>
    <t>Tractocamiones</t>
  </si>
  <si>
    <t>C8</t>
  </si>
  <si>
    <t>Passenger motorbikes</t>
  </si>
  <si>
    <t>Motocicletas</t>
  </si>
  <si>
    <t>No privado</t>
  </si>
  <si>
    <t>Passenger HDVs</t>
  </si>
  <si>
    <t>Autobuses</t>
  </si>
  <si>
    <t>Urbano y Suburbano</t>
  </si>
  <si>
    <t>Taxis</t>
  </si>
  <si>
    <t>Importados</t>
  </si>
  <si>
    <t>Ligeros importados</t>
  </si>
  <si>
    <t>Camionetas importadas</t>
  </si>
  <si>
    <t>Pesados importados</t>
  </si>
  <si>
    <t>Nuevas tecnologías</t>
  </si>
  <si>
    <t>Híbridos</t>
  </si>
  <si>
    <t>Eléctricos</t>
  </si>
  <si>
    <t>Celdas Hidrógeno</t>
  </si>
  <si>
    <t>Consumo de combustible Diésel (millions of liters)</t>
  </si>
  <si>
    <t>LDVs, HDVs</t>
  </si>
  <si>
    <t>INECC (National Institute of Ecology and Climate Change)</t>
  </si>
  <si>
    <t>Christopher Model</t>
  </si>
  <si>
    <t>not publicly available</t>
  </si>
  <si>
    <t>Tab "Supuestos," Table "Tasas de supervivencia"</t>
  </si>
  <si>
    <t>All others</t>
  </si>
  <si>
    <t>Assumptions</t>
  </si>
  <si>
    <t>Passenger Ships</t>
  </si>
  <si>
    <t>Energy Information Administration</t>
  </si>
  <si>
    <t>Annual Energy Outlook 2015</t>
  </si>
  <si>
    <t>http://www.eia.gov/forecasts/aeo/supplement/suptab_46.xlsx</t>
  </si>
  <si>
    <t>Table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</si>
</sst>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0" fontId="8" fillId="3" borderId="0" applyNumberFormat="0" applyBorder="0" applyAlignment="0" applyProtection="0"/>
    <xf numFmtId="0" fontId="9" fillId="4" borderId="8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Border="1"/>
    <xf numFmtId="0" fontId="11" fillId="3" borderId="0" xfId="14" applyFont="1" applyAlignment="1">
      <alignment horizontal="center" vertical="center" wrapText="1"/>
    </xf>
    <xf numFmtId="0" fontId="9" fillId="4" borderId="8" xfId="15" applyAlignment="1">
      <alignment wrapText="1"/>
    </xf>
    <xf numFmtId="0" fontId="11" fillId="3" borderId="0" xfId="14" applyFont="1" applyAlignment="1">
      <alignment horizontal="left" vertical="center"/>
    </xf>
    <xf numFmtId="3" fontId="12" fillId="6" borderId="0" xfId="0" applyNumberFormat="1" applyFont="1" applyFill="1"/>
    <xf numFmtId="0" fontId="13" fillId="3" borderId="0" xfId="14" applyFont="1" applyAlignment="1">
      <alignment horizontal="left" vertical="center"/>
    </xf>
    <xf numFmtId="3" fontId="14" fillId="6" borderId="0" xfId="0" applyNumberFormat="1" applyFont="1" applyFill="1"/>
    <xf numFmtId="0" fontId="11" fillId="3" borderId="0" xfId="14" applyFont="1" applyAlignment="1">
      <alignment horizontal="left"/>
    </xf>
    <xf numFmtId="0" fontId="13" fillId="3" borderId="0" xfId="14" applyFont="1" applyAlignment="1">
      <alignment horizontal="left"/>
    </xf>
    <xf numFmtId="0" fontId="13" fillId="0" borderId="0" xfId="1" applyFont="1"/>
    <xf numFmtId="0" fontId="10" fillId="5" borderId="9" xfId="0" applyFont="1" applyFill="1" applyBorder="1" applyAlignment="1">
      <alignment horizontal="left" vertical="top" wrapText="1"/>
    </xf>
    <xf numFmtId="0" fontId="10" fillId="5" borderId="10" xfId="0" applyFont="1" applyFill="1" applyBorder="1" applyAlignment="1">
      <alignment horizontal="left" vertical="top" wrapText="1"/>
    </xf>
    <xf numFmtId="0" fontId="10" fillId="5" borderId="11" xfId="0" applyFont="1" applyFill="1" applyBorder="1" applyAlignment="1">
      <alignment horizontal="left" vertical="top" wrapText="1"/>
    </xf>
    <xf numFmtId="0" fontId="2" fillId="0" borderId="0" xfId="1"/>
  </cellXfs>
  <cellStyles count="16">
    <cellStyle name="Body: normal cell" xfId="3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Header: bottom row" xfId="2"/>
    <cellStyle name="Header: top rows" xfId="4"/>
    <cellStyle name="Hyperlink" xfId="1" builtinId="8"/>
    <cellStyle name="Hyperlink 2" xfId="10"/>
    <cellStyle name="Input" xfId="15" builtinId="20"/>
    <cellStyle name="Neutral" xfId="14" builtinId="28"/>
    <cellStyle name="Normal" xfId="0" builtinId="0"/>
    <cellStyle name="Parent row" xfId="6"/>
    <cellStyle name="Section Break" xfId="8"/>
    <cellStyle name="Section Break: parent row" xfId="5"/>
    <cellStyle name="Table title" xfId="13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4.5" x14ac:dyDescent="0.35"/>
  <cols>
    <col min="2" max="2" width="65.26953125" customWidth="1"/>
  </cols>
  <sheetData>
    <row r="1" spans="1:2" ht="15" x14ac:dyDescent="0.25">
      <c r="A1" s="1" t="s">
        <v>9</v>
      </c>
    </row>
    <row r="3" spans="1:2" ht="15" x14ac:dyDescent="0.25">
      <c r="A3" s="1" t="s">
        <v>0</v>
      </c>
      <c r="B3" s="2" t="s">
        <v>48</v>
      </c>
    </row>
    <row r="4" spans="1:2" x14ac:dyDescent="0.35">
      <c r="B4" s="8" t="s">
        <v>49</v>
      </c>
    </row>
    <row r="5" spans="1:2" x14ac:dyDescent="0.35">
      <c r="B5" s="3">
        <v>2015</v>
      </c>
    </row>
    <row r="6" spans="1:2" x14ac:dyDescent="0.35">
      <c r="B6" s="8" t="s">
        <v>50</v>
      </c>
    </row>
    <row r="7" spans="1:2" x14ac:dyDescent="0.35">
      <c r="B7" s="18" t="s">
        <v>51</v>
      </c>
    </row>
    <row r="8" spans="1:2" x14ac:dyDescent="0.35">
      <c r="B8" s="8" t="s">
        <v>52</v>
      </c>
    </row>
    <row r="9" spans="1:2" s="8" customFormat="1" x14ac:dyDescent="0.35"/>
    <row r="10" spans="1:2" s="8" customFormat="1" x14ac:dyDescent="0.35">
      <c r="B10" s="2" t="s">
        <v>55</v>
      </c>
    </row>
    <row r="11" spans="1:2" s="8" customFormat="1" x14ac:dyDescent="0.35">
      <c r="B11" s="8" t="s">
        <v>56</v>
      </c>
    </row>
    <row r="12" spans="1:2" s="8" customFormat="1" x14ac:dyDescent="0.35">
      <c r="B12" s="3">
        <v>2015</v>
      </c>
    </row>
    <row r="13" spans="1:2" s="8" customFormat="1" x14ac:dyDescent="0.35">
      <c r="B13" s="8" t="s">
        <v>57</v>
      </c>
    </row>
    <row r="14" spans="1:2" s="8" customFormat="1" x14ac:dyDescent="0.35">
      <c r="B14" s="22" t="s">
        <v>58</v>
      </c>
    </row>
    <row r="15" spans="1:2" s="8" customFormat="1" x14ac:dyDescent="0.35">
      <c r="B15" s="8" t="s">
        <v>59</v>
      </c>
    </row>
    <row r="16" spans="1:2" s="8" customFormat="1" x14ac:dyDescent="0.35"/>
    <row r="17" spans="2:2" s="8" customFormat="1" x14ac:dyDescent="0.35">
      <c r="B17" s="2" t="s">
        <v>53</v>
      </c>
    </row>
    <row r="18" spans="2:2" s="8" customFormat="1" x14ac:dyDescent="0.35">
      <c r="B18" t="s">
        <v>54</v>
      </c>
    </row>
    <row r="19" spans="2:2" x14ac:dyDescent="0.35">
      <c r="B19" s="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8" customWidth="1"/>
    <col min="2" max="29" width="10.54296875" style="8" bestFit="1" customWidth="1"/>
    <col min="30" max="16384" width="9.1796875" style="8"/>
  </cols>
  <sheetData>
    <row r="1" spans="1:3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</row>
    <row r="3" spans="1:30" x14ac:dyDescent="0.25">
      <c r="A3" s="1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x14ac:dyDescent="0.25">
      <c r="A4" s="1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</row>
    <row r="5" spans="1:30" x14ac:dyDescent="0.25">
      <c r="A5" s="1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</row>
    <row r="6" spans="1:30" x14ac:dyDescent="0.25">
      <c r="A6" s="1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5">
      <c r="A7" s="1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1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8" customWidth="1"/>
    <col min="2" max="29" width="10.54296875" style="8" bestFit="1" customWidth="1"/>
    <col min="30" max="16384" width="9.1796875" style="8"/>
  </cols>
  <sheetData>
    <row r="1" spans="1:3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</row>
    <row r="3" spans="1:30" x14ac:dyDescent="0.25">
      <c r="A3" s="1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x14ac:dyDescent="0.25">
      <c r="A4" s="1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</row>
    <row r="5" spans="1:30" x14ac:dyDescent="0.25">
      <c r="A5" s="1" t="s">
        <v>5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</row>
    <row r="6" spans="1:30" x14ac:dyDescent="0.25">
      <c r="A6" s="1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5">
      <c r="A7" s="1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1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8" customWidth="1"/>
    <col min="2" max="20" width="10.54296875" style="8" bestFit="1" customWidth="1"/>
    <col min="21" max="16384" width="9.1796875" style="8"/>
  </cols>
  <sheetData>
    <row r="1" spans="1:2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 x14ac:dyDescent="0.25">
      <c r="A2" s="1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</row>
    <row r="3" spans="1:20" x14ac:dyDescent="0.25">
      <c r="A3" s="1" t="s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5">
      <c r="A4" s="1" t="s">
        <v>4</v>
      </c>
      <c r="B4" s="5">
        <f>1-B5</f>
        <v>0.82122817030402007</v>
      </c>
      <c r="C4" s="5">
        <f t="shared" ref="C4:T4" si="0">1-C5</f>
        <v>0.80824065108936538</v>
      </c>
      <c r="D4" s="5">
        <f t="shared" si="0"/>
        <v>0.80433929185453168</v>
      </c>
      <c r="E4" s="5">
        <f t="shared" si="0"/>
        <v>0.79908301962770134</v>
      </c>
      <c r="F4" s="5">
        <f t="shared" si="0"/>
        <v>0.79809011585181011</v>
      </c>
      <c r="G4" s="5">
        <f t="shared" si="0"/>
        <v>0.79481531523312721</v>
      </c>
      <c r="H4" s="5">
        <f t="shared" si="0"/>
        <v>0.79237707932710155</v>
      </c>
      <c r="I4" s="5">
        <f t="shared" si="0"/>
        <v>0.79011183863851908</v>
      </c>
      <c r="J4" s="5">
        <f t="shared" si="0"/>
        <v>0.7879250491342138</v>
      </c>
      <c r="K4" s="5">
        <f t="shared" si="0"/>
        <v>0.78634964069403424</v>
      </c>
      <c r="L4" s="5">
        <f t="shared" si="0"/>
        <v>0.78467169141072202</v>
      </c>
      <c r="M4" s="5">
        <f t="shared" si="0"/>
        <v>0.78258883993514072</v>
      </c>
      <c r="N4" s="5">
        <f t="shared" si="0"/>
        <v>0.78045961251231</v>
      </c>
      <c r="O4" s="5">
        <f t="shared" si="0"/>
        <v>0.77812746564678448</v>
      </c>
      <c r="P4" s="5">
        <f t="shared" si="0"/>
        <v>0.77578016182577514</v>
      </c>
      <c r="Q4" s="5">
        <f t="shared" si="0"/>
        <v>0.77327844554597802</v>
      </c>
      <c r="R4" s="5">
        <f t="shared" si="0"/>
        <v>0.77083136211630343</v>
      </c>
      <c r="S4" s="5">
        <f t="shared" si="0"/>
        <v>0.76851740856117867</v>
      </c>
      <c r="T4" s="5">
        <f t="shared" si="0"/>
        <v>0.76628529452410599</v>
      </c>
    </row>
    <row r="5" spans="1:20" x14ac:dyDescent="0.25">
      <c r="A5" s="1" t="s">
        <v>5</v>
      </c>
      <c r="B5" s="5">
        <v>0.17877182969597993</v>
      </c>
      <c r="C5" s="5">
        <v>0.19175934891063467</v>
      </c>
      <c r="D5" s="5">
        <v>0.19566070814546832</v>
      </c>
      <c r="E5" s="5">
        <v>0.20091698037229866</v>
      </c>
      <c r="F5" s="5">
        <v>0.20190988414818992</v>
      </c>
      <c r="G5" s="5">
        <v>0.20518468476687285</v>
      </c>
      <c r="H5" s="5">
        <v>0.20762292067289845</v>
      </c>
      <c r="I5" s="5">
        <v>0.20988816136148086</v>
      </c>
      <c r="J5" s="5">
        <v>0.21207495086578618</v>
      </c>
      <c r="K5" s="5">
        <v>0.21365035930596574</v>
      </c>
      <c r="L5" s="5">
        <v>0.21532830858927798</v>
      </c>
      <c r="M5" s="5">
        <v>0.21741116006485925</v>
      </c>
      <c r="N5" s="5">
        <v>0.21954038748768998</v>
      </c>
      <c r="O5" s="5">
        <v>0.22187253435321549</v>
      </c>
      <c r="P5" s="5">
        <v>0.22421983817422486</v>
      </c>
      <c r="Q5" s="5">
        <v>0.22672155445402198</v>
      </c>
      <c r="R5" s="5">
        <v>0.22916863788369651</v>
      </c>
      <c r="S5" s="5">
        <v>0.2314825914388213</v>
      </c>
      <c r="T5" s="5">
        <v>0.23371470547589404</v>
      </c>
    </row>
    <row r="6" spans="1:20" x14ac:dyDescent="0.25">
      <c r="A6" s="1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 spans="1:20" x14ac:dyDescent="0.25">
      <c r="A7" s="1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 spans="1:20" x14ac:dyDescent="0.25">
      <c r="A8" s="1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9.1796875" defaultRowHeight="14.5" x14ac:dyDescent="0.35"/>
  <cols>
    <col min="1" max="1" width="40.1796875" style="8" customWidth="1"/>
    <col min="2" max="29" width="10.54296875" style="8" bestFit="1" customWidth="1"/>
    <col min="30" max="16384" width="9.1796875" style="8"/>
  </cols>
  <sheetData>
    <row r="1" spans="1:3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</row>
    <row r="3" spans="1:30" x14ac:dyDescent="0.25">
      <c r="A3" s="1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x14ac:dyDescent="0.25">
      <c r="A4" s="1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</row>
    <row r="5" spans="1:30" x14ac:dyDescent="0.25">
      <c r="A5" s="1" t="s">
        <v>5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</row>
    <row r="6" spans="1:30" x14ac:dyDescent="0.25">
      <c r="A6" s="1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5">
      <c r="A7" s="1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1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9.1796875" defaultRowHeight="14.5" x14ac:dyDescent="0.35"/>
  <cols>
    <col min="1" max="1" width="40.1796875" style="8" customWidth="1"/>
    <col min="2" max="29" width="10.54296875" style="8" bestFit="1" customWidth="1"/>
    <col min="30" max="16384" width="9.1796875" style="8"/>
  </cols>
  <sheetData>
    <row r="1" spans="1:3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</row>
    <row r="3" spans="1:30" x14ac:dyDescent="0.25">
      <c r="A3" s="1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x14ac:dyDescent="0.25">
      <c r="A4" s="1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</row>
    <row r="5" spans="1:30" x14ac:dyDescent="0.25">
      <c r="A5" s="1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</row>
    <row r="6" spans="1:30" x14ac:dyDescent="0.25">
      <c r="A6" s="1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5">
      <c r="A7" s="1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1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/>
  </sheetViews>
  <sheetFormatPr defaultRowHeight="14.5" x14ac:dyDescent="0.35"/>
  <cols>
    <col min="1" max="1" width="22.453125" style="8" customWidth="1"/>
    <col min="2" max="2" width="8.7265625" style="8"/>
    <col min="3" max="3" width="19.54296875" style="8" customWidth="1"/>
    <col min="4" max="16384" width="8.7265625" style="8"/>
  </cols>
  <sheetData>
    <row r="1" spans="1:28" ht="28.5" x14ac:dyDescent="0.35">
      <c r="A1" s="9" t="s">
        <v>10</v>
      </c>
      <c r="B1" s="19" t="s">
        <v>11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x14ac:dyDescent="0.35">
      <c r="B2" s="10"/>
      <c r="C2" s="10"/>
      <c r="D2" s="11">
        <v>2006</v>
      </c>
      <c r="E2" s="11">
        <v>2007</v>
      </c>
      <c r="F2" s="11">
        <v>2008</v>
      </c>
      <c r="G2" s="11">
        <v>2009</v>
      </c>
      <c r="H2" s="11">
        <v>2010</v>
      </c>
      <c r="I2" s="11">
        <v>2011</v>
      </c>
      <c r="J2" s="11">
        <v>2012</v>
      </c>
      <c r="K2" s="11">
        <v>2013</v>
      </c>
      <c r="L2" s="11">
        <v>2014</v>
      </c>
      <c r="M2" s="11">
        <v>2015</v>
      </c>
      <c r="N2" s="11">
        <v>2016</v>
      </c>
      <c r="O2" s="11">
        <v>2017</v>
      </c>
      <c r="P2" s="11">
        <v>2018</v>
      </c>
      <c r="Q2" s="11">
        <v>2019</v>
      </c>
      <c r="R2" s="11">
        <v>2020</v>
      </c>
      <c r="S2" s="11">
        <v>2021</v>
      </c>
      <c r="T2" s="11">
        <v>2022</v>
      </c>
      <c r="U2" s="11">
        <v>2023</v>
      </c>
      <c r="V2" s="11">
        <v>2024</v>
      </c>
      <c r="W2" s="11">
        <v>2025</v>
      </c>
      <c r="X2" s="11">
        <v>2026</v>
      </c>
      <c r="Y2" s="11">
        <v>2027</v>
      </c>
      <c r="Z2" s="11">
        <v>2028</v>
      </c>
      <c r="AA2" s="11">
        <v>2029</v>
      </c>
      <c r="AB2" s="11">
        <v>2030</v>
      </c>
    </row>
    <row r="3" spans="1:28" x14ac:dyDescent="0.35">
      <c r="B3" s="12" t="s">
        <v>12</v>
      </c>
      <c r="C3" s="10"/>
      <c r="D3" s="13">
        <v>13897.26902400658</v>
      </c>
      <c r="E3" s="13">
        <v>14262.569488365389</v>
      </c>
      <c r="F3" s="13">
        <v>14473.227628213001</v>
      </c>
      <c r="G3" s="13">
        <v>14326.668984565196</v>
      </c>
      <c r="H3" s="13">
        <v>14293.547942099973</v>
      </c>
      <c r="I3" s="13">
        <v>14402.152688284301</v>
      </c>
      <c r="J3" s="13">
        <v>14563.180768773931</v>
      </c>
      <c r="K3" s="13">
        <v>14739.159909906924</v>
      </c>
      <c r="L3" s="13">
        <v>14897.289061280846</v>
      </c>
      <c r="M3" s="13">
        <v>15045.301831407811</v>
      </c>
      <c r="N3" s="13">
        <v>15184.128355878936</v>
      </c>
      <c r="O3" s="13">
        <v>15313.765098568832</v>
      </c>
      <c r="P3" s="13">
        <v>15438.356848263644</v>
      </c>
      <c r="Q3" s="13">
        <v>15564.898163877146</v>
      </c>
      <c r="R3" s="13">
        <v>15688.484866571014</v>
      </c>
      <c r="S3" s="13">
        <v>15827.152566349283</v>
      </c>
      <c r="T3" s="13">
        <v>15976.293486209146</v>
      </c>
      <c r="U3" s="13">
        <v>16127.848735919912</v>
      </c>
      <c r="V3" s="13">
        <v>16282.212812063108</v>
      </c>
      <c r="W3" s="13">
        <v>16446.392369185363</v>
      </c>
      <c r="X3" s="13">
        <v>16620.805171751537</v>
      </c>
      <c r="Y3" s="13">
        <v>16806.76566956428</v>
      </c>
      <c r="Z3" s="13">
        <v>17006.602402982517</v>
      </c>
      <c r="AA3" s="13">
        <v>17223.94916732928</v>
      </c>
      <c r="AB3" s="13">
        <v>17456.446553944988</v>
      </c>
    </row>
    <row r="4" spans="1:28" x14ac:dyDescent="0.35">
      <c r="A4" s="8" t="s">
        <v>13</v>
      </c>
      <c r="B4" s="12"/>
      <c r="C4" s="14" t="s">
        <v>14</v>
      </c>
      <c r="D4" s="15">
        <v>7602.9378911817021</v>
      </c>
      <c r="E4" s="15">
        <v>7747.551640550827</v>
      </c>
      <c r="F4" s="15">
        <v>7823.0289201767127</v>
      </c>
      <c r="G4" s="15">
        <v>7704.7995740192264</v>
      </c>
      <c r="H4" s="15">
        <v>7629.0338541244546</v>
      </c>
      <c r="I4" s="15">
        <v>7619.6857868334864</v>
      </c>
      <c r="J4" s="15">
        <v>7620.8589816686181</v>
      </c>
      <c r="K4" s="15">
        <v>7617.7211924043813</v>
      </c>
      <c r="L4" s="15">
        <v>7609.4077269198015</v>
      </c>
      <c r="M4" s="15">
        <v>7598.8643516860648</v>
      </c>
      <c r="N4" s="15">
        <v>7584.9202317705149</v>
      </c>
      <c r="O4" s="15">
        <v>7568.5219961371467</v>
      </c>
      <c r="P4" s="15">
        <v>7553.4691911877635</v>
      </c>
      <c r="Q4" s="15">
        <v>7543.0393220762935</v>
      </c>
      <c r="R4" s="15">
        <v>7533.3563010532807</v>
      </c>
      <c r="S4" s="15">
        <v>7534.0184825559427</v>
      </c>
      <c r="T4" s="15">
        <v>7543.9177863998939</v>
      </c>
      <c r="U4" s="15">
        <v>7558.528977882841</v>
      </c>
      <c r="V4" s="15">
        <v>7577.3428910445527</v>
      </c>
      <c r="W4" s="15">
        <v>7604.0754825056338</v>
      </c>
      <c r="X4" s="15">
        <v>7640.1222801606691</v>
      </c>
      <c r="Y4" s="15">
        <v>7685.792154981129</v>
      </c>
      <c r="Z4" s="15">
        <v>7741.063126114067</v>
      </c>
      <c r="AA4" s="15">
        <v>7808.551357029166</v>
      </c>
      <c r="AB4" s="15">
        <v>7887.3555735547261</v>
      </c>
    </row>
    <row r="5" spans="1:28" x14ac:dyDescent="0.35">
      <c r="A5" s="8" t="s">
        <v>13</v>
      </c>
      <c r="B5" s="16"/>
      <c r="C5" s="17" t="s">
        <v>15</v>
      </c>
      <c r="D5" s="15">
        <v>5065.2544062636171</v>
      </c>
      <c r="E5" s="15">
        <v>5266.3444320011549</v>
      </c>
      <c r="F5" s="15">
        <v>5386.3789511648356</v>
      </c>
      <c r="G5" s="15">
        <v>5377.1974065513732</v>
      </c>
      <c r="H5" s="15">
        <v>5435.6406275663112</v>
      </c>
      <c r="I5" s="15">
        <v>5558.6044991002809</v>
      </c>
      <c r="J5" s="15">
        <v>5685.6085341643156</v>
      </c>
      <c r="K5" s="15">
        <v>5837.4690817119927</v>
      </c>
      <c r="L5" s="15">
        <v>5978.1604980816837</v>
      </c>
      <c r="M5" s="15">
        <v>6111.7239939876108</v>
      </c>
      <c r="N5" s="15">
        <v>6239.6904401888032</v>
      </c>
      <c r="O5" s="15">
        <v>6361.4122518236227</v>
      </c>
      <c r="P5" s="15">
        <v>6477.5451002586378</v>
      </c>
      <c r="Q5" s="15">
        <v>6590.8526852300265</v>
      </c>
      <c r="R5" s="15">
        <v>6700.4419761424997</v>
      </c>
      <c r="S5" s="15">
        <v>6813.3566707283935</v>
      </c>
      <c r="T5" s="15">
        <v>6927.1842633796732</v>
      </c>
      <c r="U5" s="15">
        <v>7038.5437248252319</v>
      </c>
      <c r="V5" s="15">
        <v>7148.7659165163132</v>
      </c>
      <c r="W5" s="15">
        <v>7260.7708612588049</v>
      </c>
      <c r="X5" s="15">
        <v>7373.6716730633807</v>
      </c>
      <c r="Y5" s="15">
        <v>7488.00909655132</v>
      </c>
      <c r="Z5" s="15">
        <v>7606.2598439974017</v>
      </c>
      <c r="AA5" s="15">
        <v>7729.1074105001517</v>
      </c>
      <c r="AB5" s="15">
        <v>7855.0159196412533</v>
      </c>
    </row>
    <row r="6" spans="1:28" x14ac:dyDescent="0.35">
      <c r="A6" s="8" t="s">
        <v>13</v>
      </c>
      <c r="B6" s="16"/>
      <c r="C6" s="17" t="s">
        <v>16</v>
      </c>
      <c r="D6" s="15">
        <v>1229.0767265612612</v>
      </c>
      <c r="E6" s="15">
        <v>1248.673415813405</v>
      </c>
      <c r="F6" s="15">
        <v>1263.8197568714529</v>
      </c>
      <c r="G6" s="15">
        <v>1244.6720039945969</v>
      </c>
      <c r="H6" s="15">
        <v>1228.8734604092051</v>
      </c>
      <c r="I6" s="15">
        <v>1223.8624023505349</v>
      </c>
      <c r="J6" s="15">
        <v>1256.7132529409967</v>
      </c>
      <c r="K6" s="15">
        <v>1283.9696357905495</v>
      </c>
      <c r="L6" s="15">
        <v>1309.7208362793608</v>
      </c>
      <c r="M6" s="15">
        <v>1334.7134857341346</v>
      </c>
      <c r="N6" s="15">
        <v>1359.5176839196172</v>
      </c>
      <c r="O6" s="15">
        <v>1383.8308506080634</v>
      </c>
      <c r="P6" s="15">
        <v>1407.3425568172431</v>
      </c>
      <c r="Q6" s="15">
        <v>1431.0061565708254</v>
      </c>
      <c r="R6" s="15">
        <v>1454.6865893752345</v>
      </c>
      <c r="S6" s="15">
        <v>1479.7774130649464</v>
      </c>
      <c r="T6" s="15">
        <v>1505.1914364295792</v>
      </c>
      <c r="U6" s="15">
        <v>1530.7760332118389</v>
      </c>
      <c r="V6" s="15">
        <v>1556.1040045022412</v>
      </c>
      <c r="W6" s="15">
        <v>1581.546025420924</v>
      </c>
      <c r="X6" s="15">
        <v>1607.0112185274877</v>
      </c>
      <c r="Y6" s="15">
        <v>1632.9644180318307</v>
      </c>
      <c r="Z6" s="15">
        <v>1659.2794328710493</v>
      </c>
      <c r="AA6" s="15">
        <v>1686.2903997999613</v>
      </c>
      <c r="AB6" s="15">
        <v>1714.0750607490081</v>
      </c>
    </row>
    <row r="7" spans="1:28" x14ac:dyDescent="0.35">
      <c r="B7" s="16" t="s">
        <v>17</v>
      </c>
      <c r="C7" s="17"/>
      <c r="D7" s="13">
        <v>12298.684370985626</v>
      </c>
      <c r="E7" s="13">
        <v>13153.219572356169</v>
      </c>
      <c r="F7" s="13">
        <v>13872.744087846853</v>
      </c>
      <c r="G7" s="13">
        <v>14113.961439163464</v>
      </c>
      <c r="H7" s="13">
        <v>14298.918781417062</v>
      </c>
      <c r="I7" s="13">
        <v>14365.887184321973</v>
      </c>
      <c r="J7" s="13">
        <v>14469.357696450992</v>
      </c>
      <c r="K7" s="13">
        <v>14605.527659454687</v>
      </c>
      <c r="L7" s="13">
        <v>14724.512679265636</v>
      </c>
      <c r="M7" s="13">
        <v>14836.444630428641</v>
      </c>
      <c r="N7" s="13">
        <v>14944.1339791347</v>
      </c>
      <c r="O7" s="13">
        <v>15045.639084439123</v>
      </c>
      <c r="P7" s="13">
        <v>15141.998210164706</v>
      </c>
      <c r="Q7" s="13">
        <v>15233.945537510997</v>
      </c>
      <c r="R7" s="13">
        <v>15323.799209658488</v>
      </c>
      <c r="S7" s="13">
        <v>15418.192433918861</v>
      </c>
      <c r="T7" s="13">
        <v>15517.262234062233</v>
      </c>
      <c r="U7" s="13">
        <v>15624.967324711164</v>
      </c>
      <c r="V7" s="13">
        <v>15743.520880141683</v>
      </c>
      <c r="W7" s="13">
        <v>15867.709716012596</v>
      </c>
      <c r="X7" s="13">
        <v>15996.252338289625</v>
      </c>
      <c r="Y7" s="13">
        <v>16134.354074646199</v>
      </c>
      <c r="Z7" s="13">
        <v>16282.193467261401</v>
      </c>
      <c r="AA7" s="13">
        <v>16443.974101305626</v>
      </c>
      <c r="AB7" s="13">
        <v>16616.920952594341</v>
      </c>
    </row>
    <row r="8" spans="1:28" x14ac:dyDescent="0.35">
      <c r="A8" s="8" t="s">
        <v>13</v>
      </c>
      <c r="B8" s="16"/>
      <c r="C8" s="17" t="s">
        <v>18</v>
      </c>
      <c r="D8" s="15">
        <v>5440.0731100942357</v>
      </c>
      <c r="E8" s="15">
        <v>5935.0384859268479</v>
      </c>
      <c r="F8" s="15">
        <v>6349.4913856907915</v>
      </c>
      <c r="G8" s="15">
        <v>6517.4610150828858</v>
      </c>
      <c r="H8" s="15">
        <v>6681.4110526288268</v>
      </c>
      <c r="I8" s="15">
        <v>6807.328214293394</v>
      </c>
      <c r="J8" s="15">
        <v>6961.5220225569483</v>
      </c>
      <c r="K8" s="15">
        <v>7168.0941438048585</v>
      </c>
      <c r="L8" s="15">
        <v>7356.9839184482644</v>
      </c>
      <c r="M8" s="15">
        <v>7534.2348539164395</v>
      </c>
      <c r="N8" s="15">
        <v>7701.9837130521264</v>
      </c>
      <c r="O8" s="15">
        <v>7862.5016269877433</v>
      </c>
      <c r="P8" s="15">
        <v>8016.1775853890822</v>
      </c>
      <c r="Q8" s="15">
        <v>8161.8450541769716</v>
      </c>
      <c r="R8" s="15">
        <v>8300.2151560368839</v>
      </c>
      <c r="S8" s="15">
        <v>8435.8195118675903</v>
      </c>
      <c r="T8" s="15">
        <v>8567.565537994531</v>
      </c>
      <c r="U8" s="15">
        <v>8699.4450165977469</v>
      </c>
      <c r="V8" s="15">
        <v>8835.3409621719966</v>
      </c>
      <c r="W8" s="15">
        <v>8969.5452826630935</v>
      </c>
      <c r="X8" s="15">
        <v>9102.131752086636</v>
      </c>
      <c r="Y8" s="15">
        <v>9237.508004624653</v>
      </c>
      <c r="Z8" s="15">
        <v>9374.6854729029637</v>
      </c>
      <c r="AA8" s="15">
        <v>9516.9284856685299</v>
      </c>
      <c r="AB8" s="15">
        <v>9660.9207846013214</v>
      </c>
    </row>
    <row r="9" spans="1:28" x14ac:dyDescent="0.35">
      <c r="A9" s="8" t="s">
        <v>19</v>
      </c>
      <c r="B9" s="16"/>
      <c r="C9" s="17" t="s">
        <v>20</v>
      </c>
      <c r="D9" s="15">
        <v>2791.4508450111371</v>
      </c>
      <c r="E9" s="15">
        <v>3054.7190681489856</v>
      </c>
      <c r="F9" s="15">
        <v>3272.0299459656408</v>
      </c>
      <c r="G9" s="15">
        <v>3362.4538900865546</v>
      </c>
      <c r="H9" s="15">
        <v>3436.8571990346909</v>
      </c>
      <c r="I9" s="15">
        <v>3481.7505692095783</v>
      </c>
      <c r="J9" s="15">
        <v>3524.7012716921427</v>
      </c>
      <c r="K9" s="15">
        <v>3558.7762128247814</v>
      </c>
      <c r="L9" s="15">
        <v>3590.7229671528362</v>
      </c>
      <c r="M9" s="15">
        <v>3622.5971943783275</v>
      </c>
      <c r="N9" s="15">
        <v>3654.0633287229371</v>
      </c>
      <c r="O9" s="15">
        <v>3682.3348298526926</v>
      </c>
      <c r="P9" s="15">
        <v>3707.8395525240103</v>
      </c>
      <c r="Q9" s="15">
        <v>3730.6816510114986</v>
      </c>
      <c r="R9" s="15">
        <v>3751.3842620990431</v>
      </c>
      <c r="S9" s="15">
        <v>3771.5291052256116</v>
      </c>
      <c r="T9" s="15">
        <v>3791.8426541934464</v>
      </c>
      <c r="U9" s="15">
        <v>3812.6682106980147</v>
      </c>
      <c r="V9" s="15">
        <v>3834.3454123790516</v>
      </c>
      <c r="W9" s="15">
        <v>3856.9957406911908</v>
      </c>
      <c r="X9" s="15">
        <v>3880.7652161515757</v>
      </c>
      <c r="Y9" s="15">
        <v>3906.2831713081132</v>
      </c>
      <c r="Z9" s="15">
        <v>3934.2051856066896</v>
      </c>
      <c r="AA9" s="15">
        <v>3965.0607350721839</v>
      </c>
      <c r="AB9" s="15">
        <v>3999.0266235288677</v>
      </c>
    </row>
    <row r="10" spans="1:28" x14ac:dyDescent="0.35">
      <c r="A10" s="8" t="s">
        <v>19</v>
      </c>
      <c r="B10" s="16"/>
      <c r="C10" s="17" t="s">
        <v>21</v>
      </c>
      <c r="D10" s="15">
        <v>2619.5756027474454</v>
      </c>
      <c r="E10" s="15">
        <v>2701.880201829511</v>
      </c>
      <c r="F10" s="15">
        <v>2779.7954674000816</v>
      </c>
      <c r="G10" s="15">
        <v>2785.079568861247</v>
      </c>
      <c r="H10" s="15">
        <v>2761.4894127934854</v>
      </c>
      <c r="I10" s="15">
        <v>2696.374597339006</v>
      </c>
      <c r="J10" s="15">
        <v>2638.2145908515449</v>
      </c>
      <c r="K10" s="15">
        <v>2585.4534963938104</v>
      </c>
      <c r="L10" s="15">
        <v>2533.6809516304438</v>
      </c>
      <c r="M10" s="15">
        <v>2484.4661590851733</v>
      </c>
      <c r="N10" s="15">
        <v>2438.4407522755887</v>
      </c>
      <c r="O10" s="15">
        <v>2394.5314613045743</v>
      </c>
      <c r="P10" s="15">
        <v>2352.7443348701991</v>
      </c>
      <c r="Q10" s="15">
        <v>2314.1628562383098</v>
      </c>
      <c r="R10" s="15">
        <v>2279.409581089215</v>
      </c>
      <c r="S10" s="15">
        <v>2249.0550237779667</v>
      </c>
      <c r="T10" s="15">
        <v>2223.1864615080958</v>
      </c>
      <c r="U10" s="15">
        <v>2201.7193459746268</v>
      </c>
      <c r="V10" s="15">
        <v>2183.7397359592928</v>
      </c>
      <c r="W10" s="15">
        <v>2169.6409253760071</v>
      </c>
      <c r="X10" s="15">
        <v>2158.5155088085207</v>
      </c>
      <c r="Y10" s="15">
        <v>2150.5745226970607</v>
      </c>
      <c r="Z10" s="15">
        <v>2146.0617877978798</v>
      </c>
      <c r="AA10" s="15">
        <v>2145.1572066471263</v>
      </c>
      <c r="AB10" s="15">
        <v>2148.2220012468438</v>
      </c>
    </row>
    <row r="11" spans="1:28" x14ac:dyDescent="0.35">
      <c r="A11" s="8" t="s">
        <v>19</v>
      </c>
      <c r="B11" s="16"/>
      <c r="C11" s="17" t="s">
        <v>22</v>
      </c>
      <c r="D11" s="15">
        <v>1447.5848131328069</v>
      </c>
      <c r="E11" s="15">
        <v>1461.5818164508253</v>
      </c>
      <c r="F11" s="15">
        <v>1471.4272887903394</v>
      </c>
      <c r="G11" s="15">
        <v>1448.9669651327774</v>
      </c>
      <c r="H11" s="15">
        <v>1419.1611169600574</v>
      </c>
      <c r="I11" s="15">
        <v>1380.4338034799935</v>
      </c>
      <c r="J11" s="15">
        <v>1344.919811350356</v>
      </c>
      <c r="K11" s="15">
        <v>1293.2038064312383</v>
      </c>
      <c r="L11" s="15">
        <v>1243.124842034091</v>
      </c>
      <c r="M11" s="15">
        <v>1195.1464230486999</v>
      </c>
      <c r="N11" s="15">
        <v>1149.6461850840476</v>
      </c>
      <c r="O11" s="15">
        <v>1106.2711662941126</v>
      </c>
      <c r="P11" s="15">
        <v>1065.2367373814143</v>
      </c>
      <c r="Q11" s="15">
        <v>1027.2559760842175</v>
      </c>
      <c r="R11" s="15">
        <v>992.79021043334546</v>
      </c>
      <c r="S11" s="15">
        <v>961.78879304769441</v>
      </c>
      <c r="T11" s="15">
        <v>934.66758036616079</v>
      </c>
      <c r="U11" s="15">
        <v>911.13475144077563</v>
      </c>
      <c r="V11" s="15">
        <v>890.09476963134227</v>
      </c>
      <c r="W11" s="15">
        <v>871.52776728230492</v>
      </c>
      <c r="X11" s="15">
        <v>854.83986124289095</v>
      </c>
      <c r="Y11" s="15">
        <v>839.9883760163716</v>
      </c>
      <c r="Z11" s="15">
        <v>827.24102095386695</v>
      </c>
      <c r="AA11" s="15">
        <v>816.82767391778384</v>
      </c>
      <c r="AB11" s="15">
        <v>808.75154321730838</v>
      </c>
    </row>
    <row r="12" spans="1:28" x14ac:dyDescent="0.35">
      <c r="B12" s="16" t="s">
        <v>23</v>
      </c>
      <c r="C12" s="17"/>
      <c r="D12" s="13">
        <v>891.17165665633388</v>
      </c>
      <c r="E12" s="13">
        <v>904.60431908346777</v>
      </c>
      <c r="F12" s="13">
        <v>927.38431984138799</v>
      </c>
      <c r="G12" s="13">
        <v>924.30771931332583</v>
      </c>
      <c r="H12" s="13">
        <v>932.38147107755094</v>
      </c>
      <c r="I12" s="13">
        <v>915.44143673312374</v>
      </c>
      <c r="J12" s="13">
        <v>906.47019113080705</v>
      </c>
      <c r="K12" s="13">
        <v>882.80290727077045</v>
      </c>
      <c r="L12" s="13">
        <v>860.08674611469621</v>
      </c>
      <c r="M12" s="13">
        <v>837.068679287225</v>
      </c>
      <c r="N12" s="13">
        <v>810.71795237061849</v>
      </c>
      <c r="O12" s="13">
        <v>792.40279250016306</v>
      </c>
      <c r="P12" s="13">
        <v>783.04521190564037</v>
      </c>
      <c r="Q12" s="13">
        <v>769.70893333637491</v>
      </c>
      <c r="R12" s="13">
        <v>750.26871165798968</v>
      </c>
      <c r="S12" s="13">
        <v>722.7489915821659</v>
      </c>
      <c r="T12" s="13">
        <v>693.52194256445705</v>
      </c>
      <c r="U12" s="13">
        <v>685.55454000689906</v>
      </c>
      <c r="V12" s="13">
        <v>688.76217369955646</v>
      </c>
      <c r="W12" s="13">
        <v>688.0075303683102</v>
      </c>
      <c r="X12" s="13">
        <v>685.6463144896984</v>
      </c>
      <c r="Y12" s="13">
        <v>695.84775270318312</v>
      </c>
      <c r="Z12" s="13">
        <v>706.62804743695619</v>
      </c>
      <c r="AA12" s="13">
        <v>719.49671893397635</v>
      </c>
      <c r="AB12" s="13">
        <v>732.68692978934178</v>
      </c>
    </row>
    <row r="13" spans="1:28" x14ac:dyDescent="0.35">
      <c r="A13" s="8" t="s">
        <v>24</v>
      </c>
      <c r="B13" s="16"/>
      <c r="C13" s="17" t="s">
        <v>25</v>
      </c>
      <c r="D13" s="15">
        <v>275.84021514849377</v>
      </c>
      <c r="E13" s="15">
        <v>292.25365782355141</v>
      </c>
      <c r="F13" s="15">
        <v>320.02596897197526</v>
      </c>
      <c r="G13" s="15">
        <v>329.29342253715106</v>
      </c>
      <c r="H13" s="15">
        <v>340.6994305419035</v>
      </c>
      <c r="I13" s="15">
        <v>343.44592129565655</v>
      </c>
      <c r="J13" s="15">
        <v>346.88418470827912</v>
      </c>
      <c r="K13" s="15">
        <v>345.72590350751557</v>
      </c>
      <c r="L13" s="15">
        <v>345.48265774430052</v>
      </c>
      <c r="M13" s="15">
        <v>345.30739068856525</v>
      </c>
      <c r="N13" s="15">
        <v>345.28344350968547</v>
      </c>
      <c r="O13" s="15">
        <v>345.37225273154792</v>
      </c>
      <c r="P13" s="15">
        <v>345.53894881699745</v>
      </c>
      <c r="Q13" s="15">
        <v>345.87530865768156</v>
      </c>
      <c r="R13" s="15">
        <v>346.30360314975587</v>
      </c>
      <c r="S13" s="15">
        <v>346.92723473399263</v>
      </c>
      <c r="T13" s="15">
        <v>347.76165668099156</v>
      </c>
      <c r="U13" s="15">
        <v>348.78322799742932</v>
      </c>
      <c r="V13" s="15">
        <v>349.97739943363746</v>
      </c>
      <c r="W13" s="15">
        <v>351.5114086624431</v>
      </c>
      <c r="X13" s="15">
        <v>352.44156468094189</v>
      </c>
      <c r="Y13" s="15">
        <v>353.8378029971401</v>
      </c>
      <c r="Z13" s="15">
        <v>355.17592587348508</v>
      </c>
      <c r="AA13" s="15">
        <v>356.58622434344011</v>
      </c>
      <c r="AB13" s="15">
        <v>357.94468214836968</v>
      </c>
    </row>
    <row r="14" spans="1:28" x14ac:dyDescent="0.35">
      <c r="A14" s="8" t="s">
        <v>24</v>
      </c>
      <c r="B14" s="16"/>
      <c r="C14" s="17" t="s">
        <v>26</v>
      </c>
      <c r="D14" s="15">
        <v>36.623472586305297</v>
      </c>
      <c r="E14" s="15">
        <v>49.379469588119683</v>
      </c>
      <c r="F14" s="15">
        <v>60.425780247788516</v>
      </c>
      <c r="G14" s="15">
        <v>66.008868685144577</v>
      </c>
      <c r="H14" s="15">
        <v>74.910670726214391</v>
      </c>
      <c r="I14" s="15">
        <v>84.608169705048155</v>
      </c>
      <c r="J14" s="15">
        <v>97.010637680604177</v>
      </c>
      <c r="K14" s="15">
        <v>103.55331614811212</v>
      </c>
      <c r="L14" s="15">
        <v>110.89724961277356</v>
      </c>
      <c r="M14" s="15">
        <v>118.23253678045715</v>
      </c>
      <c r="N14" s="15">
        <v>125.55170316926238</v>
      </c>
      <c r="O14" s="15">
        <v>132.87559588028611</v>
      </c>
      <c r="P14" s="15">
        <v>140.19253948292859</v>
      </c>
      <c r="Q14" s="15">
        <v>147.49965745917018</v>
      </c>
      <c r="R14" s="15">
        <v>154.78187123126747</v>
      </c>
      <c r="S14" s="15">
        <v>162.08993997217286</v>
      </c>
      <c r="T14" s="15">
        <v>169.46327269050721</v>
      </c>
      <c r="U14" s="15">
        <v>176.91896932207496</v>
      </c>
      <c r="V14" s="15">
        <v>184.47057649490168</v>
      </c>
      <c r="W14" s="15">
        <v>192.0818089044725</v>
      </c>
      <c r="X14" s="15">
        <v>199.70497542089765</v>
      </c>
      <c r="Y14" s="15">
        <v>207.42046520362942</v>
      </c>
      <c r="Z14" s="15">
        <v>215.2519712461918</v>
      </c>
      <c r="AA14" s="15">
        <v>223.20828922783528</v>
      </c>
      <c r="AB14" s="15">
        <v>231.21905586905672</v>
      </c>
    </row>
    <row r="15" spans="1:28" x14ac:dyDescent="0.35">
      <c r="A15" s="8" t="s">
        <v>24</v>
      </c>
      <c r="B15" s="16"/>
      <c r="C15" s="17" t="s">
        <v>27</v>
      </c>
      <c r="D15" s="15">
        <v>578.70796892153476</v>
      </c>
      <c r="E15" s="15">
        <v>562.97119167179665</v>
      </c>
      <c r="F15" s="15">
        <v>546.93257062162422</v>
      </c>
      <c r="G15" s="15">
        <v>529.00542809103013</v>
      </c>
      <c r="H15" s="15">
        <v>516.77136980943305</v>
      </c>
      <c r="I15" s="15">
        <v>487.38734573241908</v>
      </c>
      <c r="J15" s="15">
        <v>462.57536874192368</v>
      </c>
      <c r="K15" s="15">
        <v>433.52368761514271</v>
      </c>
      <c r="L15" s="15">
        <v>403.70683875762211</v>
      </c>
      <c r="M15" s="15">
        <v>373.52875181820252</v>
      </c>
      <c r="N15" s="15">
        <v>339.88280569167063</v>
      </c>
      <c r="O15" s="15">
        <v>314.15494388832911</v>
      </c>
      <c r="P15" s="15">
        <v>297.31372360571436</v>
      </c>
      <c r="Q15" s="15">
        <v>276.33396721952317</v>
      </c>
      <c r="R15" s="15">
        <v>249.18323727696637</v>
      </c>
      <c r="S15" s="15">
        <v>213.73181687600032</v>
      </c>
      <c r="T15" s="15">
        <v>176.29701319295833</v>
      </c>
      <c r="U15" s="15">
        <v>159.85234268739481</v>
      </c>
      <c r="V15" s="15">
        <v>154.31419777101738</v>
      </c>
      <c r="W15" s="15">
        <v>144.41431280139454</v>
      </c>
      <c r="X15" s="15">
        <v>133.49977438785888</v>
      </c>
      <c r="Y15" s="15">
        <v>134.58948450241357</v>
      </c>
      <c r="Z15" s="15">
        <v>136.20015031727934</v>
      </c>
      <c r="AA15" s="15">
        <v>139.70220536270099</v>
      </c>
      <c r="AB15" s="15">
        <v>143.52319177191538</v>
      </c>
    </row>
    <row r="16" spans="1:28" x14ac:dyDescent="0.35">
      <c r="B16" s="16" t="s">
        <v>28</v>
      </c>
      <c r="C16" s="17"/>
      <c r="D16" s="13">
        <v>325.82584988366006</v>
      </c>
      <c r="E16" s="13">
        <v>330.39087427783744</v>
      </c>
      <c r="F16" s="13">
        <v>338.12815259681975</v>
      </c>
      <c r="G16" s="13">
        <v>324.03474249615954</v>
      </c>
      <c r="H16" s="13">
        <v>316.30271008436756</v>
      </c>
      <c r="I16" s="13">
        <v>309.3267147528598</v>
      </c>
      <c r="J16" s="13">
        <v>302.17805769021879</v>
      </c>
      <c r="K16" s="13">
        <v>298.35833473606613</v>
      </c>
      <c r="L16" s="13">
        <v>294.50802029834171</v>
      </c>
      <c r="M16" s="13">
        <v>291.05286335409033</v>
      </c>
      <c r="N16" s="13">
        <v>288.00851799239331</v>
      </c>
      <c r="O16" s="13">
        <v>285.41506281097872</v>
      </c>
      <c r="P16" s="13">
        <v>283.21537858998454</v>
      </c>
      <c r="Q16" s="13">
        <v>281.22015731234575</v>
      </c>
      <c r="R16" s="13">
        <v>279.60182189436239</v>
      </c>
      <c r="S16" s="13">
        <v>278.06635294433852</v>
      </c>
      <c r="T16" s="13">
        <v>276.48790271243166</v>
      </c>
      <c r="U16" s="13">
        <v>275.98713632674617</v>
      </c>
      <c r="V16" s="13">
        <v>276.26463376131949</v>
      </c>
      <c r="W16" s="13">
        <v>276.89437405653331</v>
      </c>
      <c r="X16" s="13">
        <v>277.74560983016636</v>
      </c>
      <c r="Y16" s="13">
        <v>278.97826042935577</v>
      </c>
      <c r="Z16" s="13">
        <v>280.73401797810556</v>
      </c>
      <c r="AA16" s="13">
        <v>282.46428765094976</v>
      </c>
      <c r="AB16" s="13">
        <v>284.07441111834515</v>
      </c>
    </row>
    <row r="17" spans="1:28" x14ac:dyDescent="0.35">
      <c r="A17" s="8" t="s">
        <v>24</v>
      </c>
      <c r="B17" s="16"/>
      <c r="C17" s="17" t="s">
        <v>29</v>
      </c>
      <c r="D17" s="15">
        <v>325.82584988366006</v>
      </c>
      <c r="E17" s="15">
        <v>330.39087427783744</v>
      </c>
      <c r="F17" s="15">
        <v>338.12815259681975</v>
      </c>
      <c r="G17" s="15">
        <v>324.03474249615954</v>
      </c>
      <c r="H17" s="15">
        <v>316.30271008436756</v>
      </c>
      <c r="I17" s="15">
        <v>309.3267147528598</v>
      </c>
      <c r="J17" s="15">
        <v>302.17805769021879</v>
      </c>
      <c r="K17" s="15">
        <v>298.35833473606613</v>
      </c>
      <c r="L17" s="15">
        <v>294.50802029834171</v>
      </c>
      <c r="M17" s="15">
        <v>291.05286335409033</v>
      </c>
      <c r="N17" s="15">
        <v>288.00851799239331</v>
      </c>
      <c r="O17" s="15">
        <v>285.41506281097872</v>
      </c>
      <c r="P17" s="15">
        <v>283.21537858998454</v>
      </c>
      <c r="Q17" s="15">
        <v>281.22015731234575</v>
      </c>
      <c r="R17" s="15">
        <v>279.60182189436239</v>
      </c>
      <c r="S17" s="15">
        <v>278.06635294433852</v>
      </c>
      <c r="T17" s="15">
        <v>276.48790271243166</v>
      </c>
      <c r="U17" s="15">
        <v>275.98713632674617</v>
      </c>
      <c r="V17" s="15">
        <v>276.26463376131949</v>
      </c>
      <c r="W17" s="15">
        <v>276.89437405653331</v>
      </c>
      <c r="X17" s="15">
        <v>277.74560983016636</v>
      </c>
      <c r="Y17" s="15">
        <v>278.97826042935577</v>
      </c>
      <c r="Z17" s="15">
        <v>280.73401797810556</v>
      </c>
      <c r="AA17" s="15">
        <v>282.46428765094976</v>
      </c>
      <c r="AB17" s="15">
        <v>284.07441111834515</v>
      </c>
    </row>
    <row r="18" spans="1:28" x14ac:dyDescent="0.35">
      <c r="B18" s="16" t="s">
        <v>30</v>
      </c>
      <c r="C18" s="17"/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</row>
    <row r="19" spans="1:28" x14ac:dyDescent="0.35">
      <c r="A19" s="8" t="s">
        <v>24</v>
      </c>
      <c r="B19" s="16"/>
      <c r="C19" s="17" t="s">
        <v>31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28" x14ac:dyDescent="0.35">
      <c r="A20" s="8" t="s">
        <v>32</v>
      </c>
      <c r="B20" s="16" t="s">
        <v>33</v>
      </c>
      <c r="C20" s="17"/>
      <c r="D20" s="13">
        <v>242.45367028470565</v>
      </c>
      <c r="E20" s="13">
        <v>298.310765605146</v>
      </c>
      <c r="F20" s="13">
        <v>368.39767118790405</v>
      </c>
      <c r="G20" s="13">
        <v>450.76360438045594</v>
      </c>
      <c r="H20" s="13">
        <v>546.1060956792503</v>
      </c>
      <c r="I20" s="13">
        <v>643.03885094672478</v>
      </c>
      <c r="J20" s="13">
        <v>722.97269129904544</v>
      </c>
      <c r="K20" s="13">
        <v>805.06612663941542</v>
      </c>
      <c r="L20" s="13">
        <v>883.13019620556543</v>
      </c>
      <c r="M20" s="13">
        <v>957.43931394434446</v>
      </c>
      <c r="N20" s="13">
        <v>1028.0165672633755</v>
      </c>
      <c r="O20" s="13">
        <v>1094.8778512442043</v>
      </c>
      <c r="P20" s="13">
        <v>1158.1788464786455</v>
      </c>
      <c r="Q20" s="13">
        <v>1218.0624712896927</v>
      </c>
      <c r="R20" s="13">
        <v>1274.674414050708</v>
      </c>
      <c r="S20" s="13">
        <v>1328.8442275845041</v>
      </c>
      <c r="T20" s="13">
        <v>1380.8411546526086</v>
      </c>
      <c r="U20" s="13">
        <v>1430.8246216884438</v>
      </c>
      <c r="V20" s="13">
        <v>1479.1329297980687</v>
      </c>
      <c r="W20" s="13">
        <v>1525.9774470305854</v>
      </c>
      <c r="X20" s="13">
        <v>1571.7261511826248</v>
      </c>
      <c r="Y20" s="13">
        <v>1616.6646402086342</v>
      </c>
      <c r="Z20" s="13">
        <v>1660.8715387725038</v>
      </c>
      <c r="AA20" s="13">
        <v>1704.6409022938819</v>
      </c>
      <c r="AB20" s="13">
        <v>1748.2060137493829</v>
      </c>
    </row>
    <row r="21" spans="1:28" x14ac:dyDescent="0.35">
      <c r="B21" s="16" t="s">
        <v>34</v>
      </c>
      <c r="C21" s="17"/>
      <c r="D21" s="13">
        <v>2791.9403232363757</v>
      </c>
      <c r="E21" s="13">
        <v>2745.5110566970998</v>
      </c>
      <c r="F21" s="13">
        <v>2707.1538586332777</v>
      </c>
      <c r="G21" s="13">
        <v>2606.3896607519941</v>
      </c>
      <c r="H21" s="13">
        <v>2531.8854232952663</v>
      </c>
      <c r="I21" s="13">
        <v>2412.4206287368456</v>
      </c>
      <c r="J21" s="13">
        <v>2307.0792868758062</v>
      </c>
      <c r="K21" s="13">
        <v>2200.9840921997866</v>
      </c>
      <c r="L21" s="13">
        <v>2092.1775239475924</v>
      </c>
      <c r="M21" s="13">
        <v>1983.0435544497439</v>
      </c>
      <c r="N21" s="13">
        <v>1862.3633880960274</v>
      </c>
      <c r="O21" s="13">
        <v>1768.3774328126633</v>
      </c>
      <c r="P21" s="13">
        <v>1705.0488058302435</v>
      </c>
      <c r="Q21" s="13">
        <v>1628.898996636058</v>
      </c>
      <c r="R21" s="13">
        <v>1532.2340412122733</v>
      </c>
      <c r="S21" s="13">
        <v>1408.6686433889902</v>
      </c>
      <c r="T21" s="13">
        <v>1281.468930483783</v>
      </c>
      <c r="U21" s="13">
        <v>1227.8486302887191</v>
      </c>
      <c r="V21" s="13">
        <v>1212.6331991866923</v>
      </c>
      <c r="W21" s="13">
        <v>1183.9645169314326</v>
      </c>
      <c r="X21" s="13">
        <v>1153.9263340398572</v>
      </c>
      <c r="Y21" s="13">
        <v>1165.7740718055891</v>
      </c>
      <c r="Z21" s="13">
        <v>1180.7583858352928</v>
      </c>
      <c r="AA21" s="13">
        <v>1202.7146001402232</v>
      </c>
      <c r="AB21" s="13">
        <v>1226.2910658538071</v>
      </c>
    </row>
    <row r="22" spans="1:28" x14ac:dyDescent="0.35">
      <c r="A22" s="8" t="s">
        <v>35</v>
      </c>
      <c r="B22" s="16"/>
      <c r="C22" s="17" t="s">
        <v>36</v>
      </c>
      <c r="D22" s="15">
        <v>564.74500345902834</v>
      </c>
      <c r="E22" s="15">
        <v>561.93996242754827</v>
      </c>
      <c r="F22" s="15">
        <v>571.01028363526825</v>
      </c>
      <c r="G22" s="15">
        <v>530.69180249825399</v>
      </c>
      <c r="H22" s="15">
        <v>499.99623380771936</v>
      </c>
      <c r="I22" s="15">
        <v>478.97767214516898</v>
      </c>
      <c r="J22" s="15">
        <v>458.11419148203299</v>
      </c>
      <c r="K22" s="15">
        <v>448.59081200852148</v>
      </c>
      <c r="L22" s="15">
        <v>440.86448378743029</v>
      </c>
      <c r="M22" s="15">
        <v>434.84831076650181</v>
      </c>
      <c r="N22" s="15">
        <v>430.28631296608273</v>
      </c>
      <c r="O22" s="15">
        <v>427.09720027654123</v>
      </c>
      <c r="P22" s="15">
        <v>425.12723380947426</v>
      </c>
      <c r="Q22" s="15">
        <v>424.20551545945898</v>
      </c>
      <c r="R22" s="15">
        <v>424.23100197008591</v>
      </c>
      <c r="S22" s="15">
        <v>425.26977135360715</v>
      </c>
      <c r="T22" s="15">
        <v>427.0937129376133</v>
      </c>
      <c r="U22" s="15">
        <v>430.09120118988915</v>
      </c>
      <c r="V22" s="15">
        <v>434.25374678287176</v>
      </c>
      <c r="W22" s="15">
        <v>439.12264569243416</v>
      </c>
      <c r="X22" s="15">
        <v>444.72219427685161</v>
      </c>
      <c r="Y22" s="15">
        <v>451.16847366082953</v>
      </c>
      <c r="Z22" s="15">
        <v>458.48198616749448</v>
      </c>
      <c r="AA22" s="15">
        <v>466.0566191902991</v>
      </c>
      <c r="AB22" s="15">
        <v>473.90368698439016</v>
      </c>
    </row>
    <row r="23" spans="1:28" x14ac:dyDescent="0.35">
      <c r="A23" s="8" t="s">
        <v>35</v>
      </c>
      <c r="B23" s="16"/>
      <c r="C23" s="17" t="s">
        <v>37</v>
      </c>
      <c r="D23" s="15">
        <v>1993.6809162906377</v>
      </c>
      <c r="E23" s="15">
        <v>1945.6150665182167</v>
      </c>
      <c r="F23" s="15">
        <v>1895.8693602272747</v>
      </c>
      <c r="G23" s="15">
        <v>1839.0549049292702</v>
      </c>
      <c r="H23" s="15">
        <v>1797.5732822522589</v>
      </c>
      <c r="I23" s="15">
        <v>1699.4141631521929</v>
      </c>
      <c r="J23" s="15">
        <v>1614.9002687923698</v>
      </c>
      <c r="K23" s="15">
        <v>1518.4248267286134</v>
      </c>
      <c r="L23" s="15">
        <v>1417.5999240370129</v>
      </c>
      <c r="M23" s="15">
        <v>1314.8059536933167</v>
      </c>
      <c r="N23" s="15">
        <v>1199.1160607475319</v>
      </c>
      <c r="O23" s="15">
        <v>1108.8228687512767</v>
      </c>
      <c r="P23" s="15">
        <v>1047.9265356702481</v>
      </c>
      <c r="Q23" s="15">
        <v>973.01878476556794</v>
      </c>
      <c r="R23" s="15">
        <v>876.62574429760298</v>
      </c>
      <c r="S23" s="15">
        <v>752.00123904242741</v>
      </c>
      <c r="T23" s="15">
        <v>622.67354023966845</v>
      </c>
      <c r="U23" s="15">
        <v>565.60698794443158</v>
      </c>
      <c r="V23" s="15">
        <v>545.65116624107304</v>
      </c>
      <c r="W23" s="15">
        <v>511.29252810616475</v>
      </c>
      <c r="X23" s="15">
        <v>474.54766586407862</v>
      </c>
      <c r="Y23" s="15">
        <v>478.54643311134618</v>
      </c>
      <c r="Z23" s="15">
        <v>484.51965824497216</v>
      </c>
      <c r="AA23" s="15">
        <v>496.82842580560339</v>
      </c>
      <c r="AB23" s="15">
        <v>510.13745414197143</v>
      </c>
    </row>
    <row r="24" spans="1:28" x14ac:dyDescent="0.35">
      <c r="A24" s="8" t="s">
        <v>13</v>
      </c>
      <c r="B24" s="16"/>
      <c r="C24" s="17" t="s">
        <v>38</v>
      </c>
      <c r="D24" s="15">
        <v>233.51440348671005</v>
      </c>
      <c r="E24" s="15">
        <v>237.9560277513348</v>
      </c>
      <c r="F24" s="15">
        <v>240.27421477073429</v>
      </c>
      <c r="G24" s="15">
        <v>236.64295332447017</v>
      </c>
      <c r="H24" s="15">
        <v>234.31590723528808</v>
      </c>
      <c r="I24" s="15">
        <v>234.02879343948351</v>
      </c>
      <c r="J24" s="15">
        <v>234.06482660140335</v>
      </c>
      <c r="K24" s="15">
        <v>233.96845346265184</v>
      </c>
      <c r="L24" s="15">
        <v>233.71311612314912</v>
      </c>
      <c r="M24" s="15">
        <v>233.38928998992529</v>
      </c>
      <c r="N24" s="15">
        <v>232.9610143824126</v>
      </c>
      <c r="O24" s="15">
        <v>232.45736378484534</v>
      </c>
      <c r="P24" s="15">
        <v>231.99503635052116</v>
      </c>
      <c r="Q24" s="15">
        <v>231.67469641103088</v>
      </c>
      <c r="R24" s="15">
        <v>231.37729494458452</v>
      </c>
      <c r="S24" s="15">
        <v>231.39763299295555</v>
      </c>
      <c r="T24" s="15">
        <v>231.7016773065011</v>
      </c>
      <c r="U24" s="15">
        <v>232.15044115439841</v>
      </c>
      <c r="V24" s="15">
        <v>232.72828616274754</v>
      </c>
      <c r="W24" s="15">
        <v>233.54934313283377</v>
      </c>
      <c r="X24" s="15">
        <v>234.65647389892709</v>
      </c>
      <c r="Y24" s="15">
        <v>236.05916503341342</v>
      </c>
      <c r="Z24" s="15">
        <v>237.75674142282597</v>
      </c>
      <c r="AA24" s="15">
        <v>239.82955514432061</v>
      </c>
      <c r="AB24" s="15">
        <v>242.24992472744543</v>
      </c>
    </row>
    <row r="25" spans="1:28" x14ac:dyDescent="0.35">
      <c r="B25" s="16" t="s">
        <v>39</v>
      </c>
      <c r="C25" s="17"/>
      <c r="D25" s="13">
        <v>3629.0673419965251</v>
      </c>
      <c r="E25" s="13">
        <v>6280.9242076093351</v>
      </c>
      <c r="F25" s="13">
        <v>8077.4963481976683</v>
      </c>
      <c r="G25" s="13">
        <v>7971.7636663912253</v>
      </c>
      <c r="H25" s="13">
        <v>8294.0072031682794</v>
      </c>
      <c r="I25" s="13">
        <v>8776.9760078954278</v>
      </c>
      <c r="J25" s="13">
        <v>8945.8828414883064</v>
      </c>
      <c r="K25" s="13">
        <v>9444.1971076661448</v>
      </c>
      <c r="L25" s="13">
        <v>9913.0923718090926</v>
      </c>
      <c r="M25" s="13">
        <v>10397.174833016128</v>
      </c>
      <c r="N25" s="13">
        <v>10851.117488602044</v>
      </c>
      <c r="O25" s="13">
        <v>11341.472511810867</v>
      </c>
      <c r="P25" s="13">
        <v>11812.306590675573</v>
      </c>
      <c r="Q25" s="13">
        <v>12324.293192760601</v>
      </c>
      <c r="R25" s="13">
        <v>12835.530622881928</v>
      </c>
      <c r="S25" s="13">
        <v>13350.470165069357</v>
      </c>
      <c r="T25" s="13">
        <v>13871.586314160391</v>
      </c>
      <c r="U25" s="13">
        <v>14397.676692308956</v>
      </c>
      <c r="V25" s="13">
        <v>14934.941103122143</v>
      </c>
      <c r="W25" s="13">
        <v>15483.320984804339</v>
      </c>
      <c r="X25" s="13">
        <v>16041.126179472707</v>
      </c>
      <c r="Y25" s="13">
        <v>16607.630166222723</v>
      </c>
      <c r="Z25" s="13">
        <v>17182.983131227684</v>
      </c>
      <c r="AA25" s="13">
        <v>17764.035040094797</v>
      </c>
      <c r="AB25" s="13">
        <v>18347.860421154124</v>
      </c>
    </row>
    <row r="26" spans="1:28" x14ac:dyDescent="0.35">
      <c r="A26" s="8" t="s">
        <v>13</v>
      </c>
      <c r="B26" s="16"/>
      <c r="C26" s="17" t="s">
        <v>40</v>
      </c>
      <c r="D26" s="15">
        <v>738.12641703209033</v>
      </c>
      <c r="E26" s="15">
        <v>1275.0258060898243</v>
      </c>
      <c r="F26" s="15">
        <v>1635.6675108207564</v>
      </c>
      <c r="G26" s="15">
        <v>1607.0558993649097</v>
      </c>
      <c r="H26" s="15">
        <v>1664.1918625263706</v>
      </c>
      <c r="I26" s="15">
        <v>1752.1292168405964</v>
      </c>
      <c r="J26" s="15">
        <v>1774.1982796918035</v>
      </c>
      <c r="K26" s="15">
        <v>1861.4991136950412</v>
      </c>
      <c r="L26" s="15">
        <v>1938.5073249925447</v>
      </c>
      <c r="M26" s="15">
        <v>2018.773792830824</v>
      </c>
      <c r="N26" s="15">
        <v>2090.3232896535901</v>
      </c>
      <c r="O26" s="15">
        <v>2176.5728240546728</v>
      </c>
      <c r="P26" s="15">
        <v>2256.0553459888001</v>
      </c>
      <c r="Q26" s="15">
        <v>2350.0541699175828</v>
      </c>
      <c r="R26" s="15">
        <v>2441.7218842829266</v>
      </c>
      <c r="S26" s="15">
        <v>2532.4064840171413</v>
      </c>
      <c r="T26" s="15">
        <v>2623.3924355165659</v>
      </c>
      <c r="U26" s="15">
        <v>2714.4698993567622</v>
      </c>
      <c r="V26" s="15">
        <v>2806.504231684828</v>
      </c>
      <c r="W26" s="15">
        <v>2899.2541367415756</v>
      </c>
      <c r="X26" s="15">
        <v>2992.2096078883142</v>
      </c>
      <c r="Y26" s="15">
        <v>3085.9423967477219</v>
      </c>
      <c r="Z26" s="15">
        <v>3180.0755320440358</v>
      </c>
      <c r="AA26" s="15">
        <v>3272.9697859815378</v>
      </c>
      <c r="AB26" s="15">
        <v>3363.7296034789106</v>
      </c>
    </row>
    <row r="27" spans="1:28" x14ac:dyDescent="0.35">
      <c r="A27" s="8" t="s">
        <v>19</v>
      </c>
      <c r="B27" s="16"/>
      <c r="C27" s="17" t="s">
        <v>41</v>
      </c>
      <c r="D27" s="15">
        <v>2890.940924964435</v>
      </c>
      <c r="E27" s="15">
        <v>5005.898401519511</v>
      </c>
      <c r="F27" s="15">
        <v>6441.8288373769119</v>
      </c>
      <c r="G27" s="15">
        <v>6364.7077670263161</v>
      </c>
      <c r="H27" s="15">
        <v>6629.8153406419078</v>
      </c>
      <c r="I27" s="15">
        <v>7024.8467910548306</v>
      </c>
      <c r="J27" s="15">
        <v>7171.6845617965037</v>
      </c>
      <c r="K27" s="15">
        <v>7582.6979939711036</v>
      </c>
      <c r="L27" s="15">
        <v>7974.5850468165481</v>
      </c>
      <c r="M27" s="15">
        <v>8378.4010401853047</v>
      </c>
      <c r="N27" s="15">
        <v>8760.7941989484534</v>
      </c>
      <c r="O27" s="15">
        <v>9164.8996877561949</v>
      </c>
      <c r="P27" s="15">
        <v>9556.2512446867731</v>
      </c>
      <c r="Q27" s="15">
        <v>9974.2390228430177</v>
      </c>
      <c r="R27" s="15">
        <v>10393.808738599002</v>
      </c>
      <c r="S27" s="15">
        <v>10818.063681052216</v>
      </c>
      <c r="T27" s="15">
        <v>11248.193878643826</v>
      </c>
      <c r="U27" s="15">
        <v>11683.206792952195</v>
      </c>
      <c r="V27" s="15">
        <v>12128.436871437314</v>
      </c>
      <c r="W27" s="15">
        <v>12584.066848062763</v>
      </c>
      <c r="X27" s="15">
        <v>13048.916571584392</v>
      </c>
      <c r="Y27" s="15">
        <v>13521.687769475002</v>
      </c>
      <c r="Z27" s="15">
        <v>14002.907599183647</v>
      </c>
      <c r="AA27" s="15">
        <v>14491.065254113259</v>
      </c>
      <c r="AB27" s="15">
        <v>14984.130817675214</v>
      </c>
    </row>
    <row r="28" spans="1:28" x14ac:dyDescent="0.35">
      <c r="A28" s="8" t="s">
        <v>24</v>
      </c>
      <c r="B28" s="16"/>
      <c r="C28" s="17" t="s">
        <v>42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</row>
    <row r="29" spans="1:28" x14ac:dyDescent="0.35">
      <c r="B29" s="16" t="s">
        <v>43</v>
      </c>
      <c r="C29" s="17"/>
      <c r="D29" s="13">
        <v>0</v>
      </c>
      <c r="E29" s="13">
        <v>0</v>
      </c>
      <c r="F29" s="13">
        <v>0</v>
      </c>
      <c r="G29" s="13">
        <v>0.33093742057337366</v>
      </c>
      <c r="H29" s="13">
        <v>0.57609960296899132</v>
      </c>
      <c r="I29" s="13">
        <v>0.94083861439802097</v>
      </c>
      <c r="J29" s="13">
        <v>1.4177159030887223</v>
      </c>
      <c r="K29" s="13">
        <v>2.0837409945917491</v>
      </c>
      <c r="L29" s="13">
        <v>3.2261598797570885</v>
      </c>
      <c r="M29" s="13">
        <v>5.1188727444757474</v>
      </c>
      <c r="N29" s="13">
        <v>8.2508471308179328</v>
      </c>
      <c r="O29" s="13">
        <v>13.42945428271061</v>
      </c>
      <c r="P29" s="13">
        <v>21.988358351269632</v>
      </c>
      <c r="Q29" s="13">
        <v>30.95084703384239</v>
      </c>
      <c r="R29" s="13">
        <v>47.166853371093339</v>
      </c>
      <c r="S29" s="13">
        <v>70.512255474647304</v>
      </c>
      <c r="T29" s="13">
        <v>91.057554880637412</v>
      </c>
      <c r="U29" s="13">
        <v>114.90773017127131</v>
      </c>
      <c r="V29" s="13">
        <v>133.26784864200522</v>
      </c>
      <c r="W29" s="13">
        <v>147.92667707187525</v>
      </c>
      <c r="X29" s="13">
        <v>170.82736767458016</v>
      </c>
      <c r="Y29" s="13">
        <v>194.32607700987217</v>
      </c>
      <c r="Z29" s="13">
        <v>220.09915168469698</v>
      </c>
      <c r="AA29" s="13">
        <v>247.01917554812366</v>
      </c>
      <c r="AB29" s="13">
        <v>275.01387993427278</v>
      </c>
    </row>
    <row r="30" spans="1:28" x14ac:dyDescent="0.35">
      <c r="A30" s="8" t="s">
        <v>13</v>
      </c>
      <c r="B30" s="16"/>
      <c r="C30" s="17" t="s">
        <v>44</v>
      </c>
      <c r="D30" s="15">
        <v>0</v>
      </c>
      <c r="E30" s="15">
        <v>0</v>
      </c>
      <c r="F30" s="15">
        <v>0</v>
      </c>
      <c r="G30" s="15">
        <v>0.33093742057337366</v>
      </c>
      <c r="H30" s="15">
        <v>0.57609960296899132</v>
      </c>
      <c r="I30" s="15">
        <v>0.94083861439802097</v>
      </c>
      <c r="J30" s="15">
        <v>1.4177159030887223</v>
      </c>
      <c r="K30" s="15">
        <v>2.0837409945917491</v>
      </c>
      <c r="L30" s="15">
        <v>3.2261598797570885</v>
      </c>
      <c r="M30" s="15">
        <v>5.1188727444757474</v>
      </c>
      <c r="N30" s="15">
        <v>8.2508471308179328</v>
      </c>
      <c r="O30" s="15">
        <v>13.42945428271061</v>
      </c>
      <c r="P30" s="15">
        <v>21.988358351269632</v>
      </c>
      <c r="Q30" s="15">
        <v>30.95084703384239</v>
      </c>
      <c r="R30" s="15">
        <v>47.166853371093339</v>
      </c>
      <c r="S30" s="15">
        <v>70.512255474647304</v>
      </c>
      <c r="T30" s="15">
        <v>91.057554880637412</v>
      </c>
      <c r="U30" s="15">
        <v>114.90773017127131</v>
      </c>
      <c r="V30" s="15">
        <v>133.26784864200522</v>
      </c>
      <c r="W30" s="15">
        <v>147.92667707187525</v>
      </c>
      <c r="X30" s="15">
        <v>170.82736767458016</v>
      </c>
      <c r="Y30" s="15">
        <v>194.32607700987217</v>
      </c>
      <c r="Z30" s="15">
        <v>220.09915168469698</v>
      </c>
      <c r="AA30" s="15">
        <v>247.01917554812366</v>
      </c>
      <c r="AB30" s="15">
        <v>275.01387993427278</v>
      </c>
    </row>
    <row r="31" spans="1:28" x14ac:dyDescent="0.35">
      <c r="A31" s="8" t="s">
        <v>13</v>
      </c>
      <c r="B31" s="16"/>
      <c r="C31" s="17" t="s">
        <v>45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</row>
    <row r="32" spans="1:28" x14ac:dyDescent="0.35">
      <c r="A32" s="8" t="s">
        <v>13</v>
      </c>
      <c r="B32" s="16"/>
      <c r="C32" s="17" t="s">
        <v>46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3" spans="4:28" x14ac:dyDescent="0.35">
      <c r="D33" s="13">
        <v>34076.412237049808</v>
      </c>
      <c r="E33" s="13">
        <v>37975.530283994449</v>
      </c>
      <c r="F33" s="13">
        <v>40764.532066516913</v>
      </c>
      <c r="G33" s="13">
        <v>40718.22075448239</v>
      </c>
      <c r="H33" s="13">
        <v>41213.725726424724</v>
      </c>
      <c r="I33" s="13">
        <v>41826.18435028565</v>
      </c>
      <c r="J33" s="13">
        <v>42218.5392496122</v>
      </c>
      <c r="K33" s="13">
        <v>42978.179878868381</v>
      </c>
      <c r="L33" s="13">
        <v>43668.022758801526</v>
      </c>
      <c r="M33" s="13">
        <v>44352.644578632462</v>
      </c>
      <c r="N33" s="13">
        <v>44976.737096468911</v>
      </c>
      <c r="O33" s="13">
        <v>45655.379288469543</v>
      </c>
      <c r="P33" s="13">
        <v>46344.138250259704</v>
      </c>
      <c r="Q33" s="13">
        <v>47051.978299757051</v>
      </c>
      <c r="R33" s="13">
        <v>47731.760541297859</v>
      </c>
      <c r="S33" s="13">
        <v>48404.655636312149</v>
      </c>
      <c r="T33" s="13">
        <v>49088.519519725691</v>
      </c>
      <c r="U33" s="13">
        <v>49885.615411422114</v>
      </c>
      <c r="V33" s="13">
        <v>50750.735580414577</v>
      </c>
      <c r="W33" s="13">
        <v>51620.19361546103</v>
      </c>
      <c r="X33" s="13">
        <v>52518.055466730795</v>
      </c>
      <c r="Y33" s="13">
        <v>53500.340712589837</v>
      </c>
      <c r="Z33" s="13">
        <v>54520.870143179156</v>
      </c>
      <c r="AA33" s="13">
        <v>55588.293993296858</v>
      </c>
      <c r="AB33" s="13">
        <v>56687.500228138611</v>
      </c>
    </row>
  </sheetData>
  <mergeCells count="1">
    <mergeCell ref="B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/>
  </sheetViews>
  <sheetFormatPr defaultRowHeight="14.5" x14ac:dyDescent="0.35"/>
  <cols>
    <col min="1" max="1" width="22.1796875" style="8" customWidth="1"/>
    <col min="2" max="2" width="8.7265625" style="8"/>
    <col min="3" max="3" width="18.453125" style="8" customWidth="1"/>
    <col min="4" max="16384" width="8.7265625" style="8"/>
  </cols>
  <sheetData>
    <row r="1" spans="1:29" ht="28.5" x14ac:dyDescent="0.35">
      <c r="A1" s="9" t="s">
        <v>10</v>
      </c>
      <c r="B1" s="19" t="s">
        <v>47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/>
      <c r="AC1" s="9"/>
    </row>
    <row r="2" spans="1:29" x14ac:dyDescent="0.35">
      <c r="B2" s="10"/>
      <c r="C2" s="10"/>
      <c r="D2" s="11">
        <v>2006</v>
      </c>
      <c r="E2" s="11">
        <v>2007</v>
      </c>
      <c r="F2" s="11">
        <v>2008</v>
      </c>
      <c r="G2" s="11">
        <v>2009</v>
      </c>
      <c r="H2" s="11">
        <v>2010</v>
      </c>
      <c r="I2" s="11">
        <v>2011</v>
      </c>
      <c r="J2" s="11">
        <v>2012</v>
      </c>
      <c r="K2" s="11">
        <v>2013</v>
      </c>
      <c r="L2" s="11">
        <v>2014</v>
      </c>
      <c r="M2" s="11">
        <v>2015</v>
      </c>
      <c r="N2" s="11">
        <v>2016</v>
      </c>
      <c r="O2" s="11">
        <v>2017</v>
      </c>
      <c r="P2" s="11">
        <v>2018</v>
      </c>
      <c r="Q2" s="11">
        <v>2019</v>
      </c>
      <c r="R2" s="11">
        <v>2020</v>
      </c>
      <c r="S2" s="11">
        <v>2021</v>
      </c>
      <c r="T2" s="11">
        <v>2022</v>
      </c>
      <c r="U2" s="11">
        <v>2023</v>
      </c>
      <c r="V2" s="11">
        <v>2024</v>
      </c>
      <c r="W2" s="11">
        <v>2025</v>
      </c>
      <c r="X2" s="11">
        <v>2026</v>
      </c>
      <c r="Y2" s="11">
        <v>2027</v>
      </c>
      <c r="Z2" s="11">
        <v>2028</v>
      </c>
      <c r="AA2" s="11">
        <v>2029</v>
      </c>
      <c r="AB2" s="11">
        <v>2030</v>
      </c>
    </row>
    <row r="3" spans="1:29" x14ac:dyDescent="0.35">
      <c r="B3" s="12" t="s">
        <v>12</v>
      </c>
      <c r="C3" s="10"/>
      <c r="D3" s="13">
        <v>119.97987588713281</v>
      </c>
      <c r="E3" s="13">
        <v>123.13363971652768</v>
      </c>
      <c r="F3" s="13">
        <v>124.95232347589581</v>
      </c>
      <c r="G3" s="13">
        <v>123.68703258711221</v>
      </c>
      <c r="H3" s="13">
        <v>123.40108730121717</v>
      </c>
      <c r="I3" s="13">
        <v>124.33870921423051</v>
      </c>
      <c r="J3" s="13">
        <v>125.72891969933474</v>
      </c>
      <c r="K3" s="13">
        <v>127.24820780373773</v>
      </c>
      <c r="L3" s="13">
        <v>128.61339084244895</v>
      </c>
      <c r="M3" s="13">
        <v>129.89123570238993</v>
      </c>
      <c r="N3" s="13">
        <v>131.08977256219418</v>
      </c>
      <c r="O3" s="13">
        <v>132.20897089328193</v>
      </c>
      <c r="P3" s="13">
        <v>133.28461407462368</v>
      </c>
      <c r="Q3" s="13">
        <v>134.377088525228</v>
      </c>
      <c r="R3" s="13">
        <v>135.44405479211807</v>
      </c>
      <c r="S3" s="13">
        <v>136.64122046403602</v>
      </c>
      <c r="T3" s="13">
        <v>137.9288050264108</v>
      </c>
      <c r="U3" s="13">
        <v>139.23723332400871</v>
      </c>
      <c r="V3" s="13">
        <v>140.56991118072284</v>
      </c>
      <c r="W3" s="13">
        <v>141.98732944129654</v>
      </c>
      <c r="X3" s="13">
        <v>143.49309480921659</v>
      </c>
      <c r="Y3" s="13">
        <v>145.09855537912711</v>
      </c>
      <c r="Z3" s="13">
        <v>146.82381423623016</v>
      </c>
      <c r="AA3" s="13">
        <v>148.70024317818613</v>
      </c>
      <c r="AB3" s="13">
        <v>150.70747262319779</v>
      </c>
    </row>
    <row r="4" spans="1:29" x14ac:dyDescent="0.35">
      <c r="A4" s="8" t="s">
        <v>13</v>
      </c>
      <c r="B4" s="12"/>
      <c r="C4" s="14" t="s">
        <v>14</v>
      </c>
      <c r="D4" s="15">
        <v>65.638762765964856</v>
      </c>
      <c r="E4" s="15">
        <v>66.887262717351575</v>
      </c>
      <c r="F4" s="15">
        <v>67.538883883076196</v>
      </c>
      <c r="G4" s="15">
        <v>66.518169507202217</v>
      </c>
      <c r="H4" s="15">
        <v>65.864058137999308</v>
      </c>
      <c r="I4" s="15">
        <v>65.783353076348916</v>
      </c>
      <c r="J4" s="15">
        <v>65.793481668554151</v>
      </c>
      <c r="K4" s="15">
        <v>65.766392060816628</v>
      </c>
      <c r="L4" s="15">
        <v>65.694619070360091</v>
      </c>
      <c r="M4" s="15">
        <v>65.603594506484271</v>
      </c>
      <c r="N4" s="15">
        <v>65.483210150829024</v>
      </c>
      <c r="O4" s="15">
        <v>65.341638574955979</v>
      </c>
      <c r="P4" s="15">
        <v>65.211682562270354</v>
      </c>
      <c r="Q4" s="15">
        <v>65.121637935563342</v>
      </c>
      <c r="R4" s="15">
        <v>65.038041103801191</v>
      </c>
      <c r="S4" s="15">
        <v>65.043757943157601</v>
      </c>
      <c r="T4" s="15">
        <v>65.129222018474493</v>
      </c>
      <c r="U4" s="15">
        <v>65.255365431087384</v>
      </c>
      <c r="V4" s="15">
        <v>65.417792377143755</v>
      </c>
      <c r="W4" s="15">
        <v>65.648583980882663</v>
      </c>
      <c r="X4" s="15">
        <v>65.959788311842175</v>
      </c>
      <c r="Y4" s="15">
        <v>66.354071958742438</v>
      </c>
      <c r="Z4" s="15">
        <v>66.831245153363341</v>
      </c>
      <c r="AA4" s="15">
        <v>67.413894129579347</v>
      </c>
      <c r="AB4" s="15">
        <v>68.094237879260362</v>
      </c>
    </row>
    <row r="5" spans="1:29" x14ac:dyDescent="0.35">
      <c r="A5" s="8" t="s">
        <v>13</v>
      </c>
      <c r="B5" s="16"/>
      <c r="C5" s="17" t="s">
        <v>15</v>
      </c>
      <c r="D5" s="15">
        <v>43.730073437482702</v>
      </c>
      <c r="E5" s="15">
        <v>45.466152395762442</v>
      </c>
      <c r="F5" s="15">
        <v>46.502451447507909</v>
      </c>
      <c r="G5" s="15">
        <v>46.423184033077582</v>
      </c>
      <c r="H5" s="15">
        <v>46.927744345733565</v>
      </c>
      <c r="I5" s="15">
        <v>47.989333498232654</v>
      </c>
      <c r="J5" s="15">
        <v>49.085802764088044</v>
      </c>
      <c r="K5" s="15">
        <v>50.396866802313738</v>
      </c>
      <c r="L5" s="15">
        <v>51.611503911609155</v>
      </c>
      <c r="M5" s="15">
        <v>52.764603246029658</v>
      </c>
      <c r="N5" s="15">
        <v>53.869381336344716</v>
      </c>
      <c r="O5" s="15">
        <v>54.920247360991354</v>
      </c>
      <c r="P5" s="15">
        <v>55.922861955094902</v>
      </c>
      <c r="Q5" s="15">
        <v>56.901085083571019</v>
      </c>
      <c r="R5" s="15">
        <v>57.847206907903889</v>
      </c>
      <c r="S5" s="15">
        <v>58.822038079326589</v>
      </c>
      <c r="T5" s="15">
        <v>59.804750611928533</v>
      </c>
      <c r="U5" s="15">
        <v>60.766154923812813</v>
      </c>
      <c r="V5" s="15">
        <v>61.717740796998399</v>
      </c>
      <c r="W5" s="15">
        <v>62.684717786918874</v>
      </c>
      <c r="X5" s="15">
        <v>63.659429103543019</v>
      </c>
      <c r="Y5" s="15">
        <v>64.646543180102952</v>
      </c>
      <c r="Z5" s="15">
        <v>65.667442320619983</v>
      </c>
      <c r="AA5" s="15">
        <v>66.728027372012093</v>
      </c>
      <c r="AB5" s="15">
        <v>67.815038587941501</v>
      </c>
    </row>
    <row r="6" spans="1:29" x14ac:dyDescent="0.35">
      <c r="A6" s="8" t="s">
        <v>13</v>
      </c>
      <c r="B6" s="16"/>
      <c r="C6" s="17" t="s">
        <v>16</v>
      </c>
      <c r="D6" s="15">
        <v>10.611039683685247</v>
      </c>
      <c r="E6" s="15">
        <v>10.780224603413679</v>
      </c>
      <c r="F6" s="15">
        <v>10.910988145311702</v>
      </c>
      <c r="G6" s="15">
        <v>10.745679046832404</v>
      </c>
      <c r="H6" s="15">
        <v>10.609284817484298</v>
      </c>
      <c r="I6" s="15">
        <v>10.566022639648933</v>
      </c>
      <c r="J6" s="15">
        <v>10.849635266692545</v>
      </c>
      <c r="K6" s="15">
        <v>11.084948940607369</v>
      </c>
      <c r="L6" s="15">
        <v>11.307267860479685</v>
      </c>
      <c r="M6" s="15">
        <v>11.523037949875993</v>
      </c>
      <c r="N6" s="15">
        <v>11.737181075020452</v>
      </c>
      <c r="O6" s="15">
        <v>11.947084957334585</v>
      </c>
      <c r="P6" s="15">
        <v>12.150069557258432</v>
      </c>
      <c r="Q6" s="15">
        <v>12.35436550609365</v>
      </c>
      <c r="R6" s="15">
        <v>12.558806780412986</v>
      </c>
      <c r="S6" s="15">
        <v>12.775424441551825</v>
      </c>
      <c r="T6" s="15">
        <v>12.994832396007784</v>
      </c>
      <c r="U6" s="15">
        <v>13.215712969108527</v>
      </c>
      <c r="V6" s="15">
        <v>13.434378006580696</v>
      </c>
      <c r="W6" s="15">
        <v>13.654027673494998</v>
      </c>
      <c r="X6" s="15">
        <v>13.873877393831384</v>
      </c>
      <c r="Y6" s="15">
        <v>14.097940240281726</v>
      </c>
      <c r="Z6" s="15">
        <v>14.325126762246837</v>
      </c>
      <c r="AA6" s="15">
        <v>14.558321676594693</v>
      </c>
      <c r="AB6" s="15">
        <v>14.798196155995937</v>
      </c>
    </row>
    <row r="7" spans="1:29" x14ac:dyDescent="0.35">
      <c r="B7" s="16" t="s">
        <v>17</v>
      </c>
      <c r="C7" s="17"/>
      <c r="D7" s="13">
        <v>120.61081073831161</v>
      </c>
      <c r="E7" s="13">
        <v>128.99107161278988</v>
      </c>
      <c r="F7" s="13">
        <v>136.04730889327124</v>
      </c>
      <c r="G7" s="13">
        <v>138.41288064296833</v>
      </c>
      <c r="H7" s="13">
        <v>140.22672140254062</v>
      </c>
      <c r="I7" s="13">
        <v>140.88346753282323</v>
      </c>
      <c r="J7" s="13">
        <v>141.89818276405811</v>
      </c>
      <c r="K7" s="13">
        <v>143.23357516381972</v>
      </c>
      <c r="L7" s="13">
        <v>144.40043816088703</v>
      </c>
      <c r="M7" s="13">
        <v>145.49813308256012</v>
      </c>
      <c r="N7" s="13">
        <v>146.55422162532818</v>
      </c>
      <c r="O7" s="13">
        <v>147.5496624932739</v>
      </c>
      <c r="P7" s="13">
        <v>148.49463773820457</v>
      </c>
      <c r="Q7" s="13">
        <v>149.39634733265683</v>
      </c>
      <c r="R7" s="13">
        <v>150.27752485690405</v>
      </c>
      <c r="S7" s="13">
        <v>151.20322088770098</v>
      </c>
      <c r="T7" s="13">
        <v>152.1747791905683</v>
      </c>
      <c r="U7" s="13">
        <v>153.23102211151499</v>
      </c>
      <c r="V7" s="13">
        <v>154.39365382114053</v>
      </c>
      <c r="W7" s="13">
        <v>155.61154963236845</v>
      </c>
      <c r="X7" s="13">
        <v>156.87214218191272</v>
      </c>
      <c r="Y7" s="13">
        <v>158.22647910803383</v>
      </c>
      <c r="Z7" s="13">
        <v>159.67631133923132</v>
      </c>
      <c r="AA7" s="13">
        <v>161.2628626194531</v>
      </c>
      <c r="AB7" s="13">
        <v>162.95891882508931</v>
      </c>
    </row>
    <row r="8" spans="1:29" x14ac:dyDescent="0.35">
      <c r="A8" s="8" t="s">
        <v>13</v>
      </c>
      <c r="B8" s="16"/>
      <c r="C8" s="17" t="s">
        <v>18</v>
      </c>
      <c r="D8" s="15">
        <v>53.349741199315858</v>
      </c>
      <c r="E8" s="15">
        <v>58.203770578864905</v>
      </c>
      <c r="F8" s="15">
        <v>62.26822973120327</v>
      </c>
      <c r="G8" s="15">
        <v>63.915475287661998</v>
      </c>
      <c r="H8" s="15">
        <v>65.523301486994498</v>
      </c>
      <c r="I8" s="15">
        <v>66.758146653853089</v>
      </c>
      <c r="J8" s="15">
        <v>68.270295406069962</v>
      </c>
      <c r="K8" s="15">
        <v>70.29610810831484</v>
      </c>
      <c r="L8" s="15">
        <v>72.148513469140653</v>
      </c>
      <c r="M8" s="15">
        <v>73.886778993002324</v>
      </c>
      <c r="N8" s="15">
        <v>75.53185949840281</v>
      </c>
      <c r="O8" s="15">
        <v>77.106027527584132</v>
      </c>
      <c r="P8" s="15">
        <v>78.613097826704831</v>
      </c>
      <c r="Q8" s="15">
        <v>80.041630422447625</v>
      </c>
      <c r="R8" s="15">
        <v>81.398599156976516</v>
      </c>
      <c r="S8" s="15">
        <v>82.728444756963754</v>
      </c>
      <c r="T8" s="15">
        <v>84.020452466358151</v>
      </c>
      <c r="U8" s="15">
        <v>85.313768918287352</v>
      </c>
      <c r="V8" s="15">
        <v>86.646474082298795</v>
      </c>
      <c r="W8" s="15">
        <v>87.962589807424749</v>
      </c>
      <c r="X8" s="15">
        <v>89.262839581118428</v>
      </c>
      <c r="Y8" s="15">
        <v>90.59044821638382</v>
      </c>
      <c r="Z8" s="15">
        <v>91.935721024840348</v>
      </c>
      <c r="AA8" s="15">
        <v>93.330670644979264</v>
      </c>
      <c r="AB8" s="15">
        <v>94.742775175064523</v>
      </c>
    </row>
    <row r="9" spans="1:29" x14ac:dyDescent="0.35">
      <c r="A9" s="8" t="s">
        <v>19</v>
      </c>
      <c r="B9" s="16"/>
      <c r="C9" s="17" t="s">
        <v>20</v>
      </c>
      <c r="D9" s="15">
        <v>27.375216681486126</v>
      </c>
      <c r="E9" s="15">
        <v>29.957037051573888</v>
      </c>
      <c r="F9" s="15">
        <v>32.088162655346125</v>
      </c>
      <c r="G9" s="15">
        <v>32.974932726160219</v>
      </c>
      <c r="H9" s="15">
        <v>33.704591537066726</v>
      </c>
      <c r="I9" s="15">
        <v>34.144852105615215</v>
      </c>
      <c r="J9" s="15">
        <v>34.56606130913157</v>
      </c>
      <c r="K9" s="15">
        <v>34.900227643667584</v>
      </c>
      <c r="L9" s="15">
        <v>35.2135232632425</v>
      </c>
      <c r="M9" s="15">
        <v>35.526107623598421</v>
      </c>
      <c r="N9" s="15">
        <v>35.834689896272828</v>
      </c>
      <c r="O9" s="15">
        <v>36.111943021012983</v>
      </c>
      <c r="P9" s="15">
        <v>36.362062886378475</v>
      </c>
      <c r="Q9" s="15">
        <v>36.586070913126427</v>
      </c>
      <c r="R9" s="15">
        <v>36.789097402167762</v>
      </c>
      <c r="S9" s="15">
        <v>36.986653969065536</v>
      </c>
      <c r="T9" s="15">
        <v>37.185865001406789</v>
      </c>
      <c r="U9" s="15">
        <v>37.390097192292032</v>
      </c>
      <c r="V9" s="15">
        <v>37.602681302138414</v>
      </c>
      <c r="W9" s="15">
        <v>37.824808675994831</v>
      </c>
      <c r="X9" s="15">
        <v>38.05791130873375</v>
      </c>
      <c r="Y9" s="15">
        <v>38.308160942513624</v>
      </c>
      <c r="Z9" s="15">
        <v>38.581986717727723</v>
      </c>
      <c r="AA9" s="15">
        <v>38.884581102992904</v>
      </c>
      <c r="AB9" s="15">
        <v>39.217677979100429</v>
      </c>
    </row>
    <row r="10" spans="1:29" x14ac:dyDescent="0.35">
      <c r="A10" s="8" t="s">
        <v>19</v>
      </c>
      <c r="B10" s="16"/>
      <c r="C10" s="17" t="s">
        <v>21</v>
      </c>
      <c r="D10" s="15">
        <v>25.689669537584081</v>
      </c>
      <c r="E10" s="15">
        <v>26.496814767377792</v>
      </c>
      <c r="F10" s="15">
        <v>27.260914655291604</v>
      </c>
      <c r="G10" s="15">
        <v>27.312734812800336</v>
      </c>
      <c r="H10" s="15">
        <v>27.08139073054318</v>
      </c>
      <c r="I10" s="15">
        <v>26.442822372648898</v>
      </c>
      <c r="J10" s="15">
        <v>25.872458476527868</v>
      </c>
      <c r="K10" s="15">
        <v>25.3550406628794</v>
      </c>
      <c r="L10" s="15">
        <v>24.847317364229145</v>
      </c>
      <c r="M10" s="15">
        <v>24.364677445181673</v>
      </c>
      <c r="N10" s="15">
        <v>23.913315213058656</v>
      </c>
      <c r="O10" s="15">
        <v>23.482705318275734</v>
      </c>
      <c r="P10" s="15">
        <v>23.072907079240963</v>
      </c>
      <c r="Q10" s="15">
        <v>22.694546006063653</v>
      </c>
      <c r="R10" s="15">
        <v>22.353727381477071</v>
      </c>
      <c r="S10" s="15">
        <v>22.056046129037647</v>
      </c>
      <c r="T10" s="15">
        <v>21.802358159341942</v>
      </c>
      <c r="U10" s="15">
        <v>21.591834323571916</v>
      </c>
      <c r="V10" s="15">
        <v>21.415511777574725</v>
      </c>
      <c r="W10" s="15">
        <v>21.27724747843493</v>
      </c>
      <c r="X10" s="15">
        <v>21.168142677341592</v>
      </c>
      <c r="Y10" s="15">
        <v>21.09026696770681</v>
      </c>
      <c r="Z10" s="15">
        <v>21.046011452367207</v>
      </c>
      <c r="AA10" s="15">
        <v>21.037140400579855</v>
      </c>
      <c r="AB10" s="15">
        <v>21.06719624641411</v>
      </c>
    </row>
    <row r="11" spans="1:29" x14ac:dyDescent="0.35">
      <c r="A11" s="8" t="s">
        <v>19</v>
      </c>
      <c r="B11" s="16"/>
      <c r="C11" s="17" t="s">
        <v>22</v>
      </c>
      <c r="D11" s="15">
        <v>14.19618331992555</v>
      </c>
      <c r="E11" s="15">
        <v>14.333449214973289</v>
      </c>
      <c r="F11" s="15">
        <v>14.430001851430227</v>
      </c>
      <c r="G11" s="15">
        <v>14.209737816345774</v>
      </c>
      <c r="H11" s="15">
        <v>13.917437647936238</v>
      </c>
      <c r="I11" s="15">
        <v>13.537646400706036</v>
      </c>
      <c r="J11" s="15">
        <v>13.189367572328699</v>
      </c>
      <c r="K11" s="15">
        <v>12.682198748957921</v>
      </c>
      <c r="L11" s="15">
        <v>12.191084064274717</v>
      </c>
      <c r="M11" s="15">
        <v>11.720569020777688</v>
      </c>
      <c r="N11" s="15">
        <v>11.274357017593884</v>
      </c>
      <c r="O11" s="15">
        <v>10.848986626401038</v>
      </c>
      <c r="P11" s="15">
        <v>10.446569945880313</v>
      </c>
      <c r="Q11" s="15">
        <v>10.074099991019116</v>
      </c>
      <c r="R11" s="15">
        <v>9.736100916282691</v>
      </c>
      <c r="S11" s="15">
        <v>9.4320760326340629</v>
      </c>
      <c r="T11" s="15">
        <v>9.1661035634614247</v>
      </c>
      <c r="U11" s="15">
        <v>8.9353216773636994</v>
      </c>
      <c r="V11" s="15">
        <v>8.7289866591285978</v>
      </c>
      <c r="W11" s="15">
        <v>8.5469036705139345</v>
      </c>
      <c r="X11" s="15">
        <v>8.3832486147189513</v>
      </c>
      <c r="Y11" s="15">
        <v>8.2376029814295659</v>
      </c>
      <c r="Z11" s="15">
        <v>8.1125921442960482</v>
      </c>
      <c r="AA11" s="15">
        <v>8.0104704709010957</v>
      </c>
      <c r="AB11" s="15">
        <v>7.9312694245102424</v>
      </c>
    </row>
    <row r="12" spans="1:29" x14ac:dyDescent="0.35">
      <c r="B12" s="16" t="s">
        <v>23</v>
      </c>
      <c r="C12" s="17"/>
      <c r="D12" s="13">
        <v>443.28572856083986</v>
      </c>
      <c r="E12" s="13">
        <v>455.62468668305837</v>
      </c>
      <c r="F12" s="13">
        <v>474.08692932467522</v>
      </c>
      <c r="G12" s="13">
        <v>476.24086264769198</v>
      </c>
      <c r="H12" s="13">
        <v>484.29916625136775</v>
      </c>
      <c r="I12" s="13">
        <v>480.12481225436625</v>
      </c>
      <c r="J12" s="13">
        <v>480.05368784303198</v>
      </c>
      <c r="K12" s="13">
        <v>471.44580237145863</v>
      </c>
      <c r="L12" s="13">
        <v>463.63085394692757</v>
      </c>
      <c r="M12" s="13">
        <v>455.70393812951988</v>
      </c>
      <c r="N12" s="13">
        <v>446.4208277933198</v>
      </c>
      <c r="O12" s="13">
        <v>440.51028582511822</v>
      </c>
      <c r="P12" s="13">
        <v>438.34540219160095</v>
      </c>
      <c r="Q12" s="13">
        <v>434.5610620446551</v>
      </c>
      <c r="R12" s="13">
        <v>428.25101024657204</v>
      </c>
      <c r="S12" s="13">
        <v>418.62843280480081</v>
      </c>
      <c r="T12" s="13">
        <v>408.35890298429013</v>
      </c>
      <c r="U12" s="13">
        <v>407.00260031548277</v>
      </c>
      <c r="V12" s="13">
        <v>410.36083231647518</v>
      </c>
      <c r="W12" s="13">
        <v>412.16186728011826</v>
      </c>
      <c r="X12" s="13">
        <v>413.15714280490215</v>
      </c>
      <c r="Y12" s="13">
        <v>419.51170100596681</v>
      </c>
      <c r="Z12" s="13">
        <v>426.12064273063226</v>
      </c>
      <c r="AA12" s="13">
        <v>433.64458626903797</v>
      </c>
      <c r="AB12" s="13">
        <v>441.3029974154523</v>
      </c>
    </row>
    <row r="13" spans="1:29" x14ac:dyDescent="0.35">
      <c r="A13" s="8" t="s">
        <v>24</v>
      </c>
      <c r="B13" s="16"/>
      <c r="C13" s="17" t="s">
        <v>25</v>
      </c>
      <c r="D13" s="15">
        <v>178.63809261061752</v>
      </c>
      <c r="E13" s="15">
        <v>189.26767427284025</v>
      </c>
      <c r="F13" s="15">
        <v>207.25342261005147</v>
      </c>
      <c r="G13" s="15">
        <v>213.2551588954922</v>
      </c>
      <c r="H13" s="15">
        <v>220.64185380933395</v>
      </c>
      <c r="I13" s="15">
        <v>222.42052074286656</v>
      </c>
      <c r="J13" s="15">
        <v>224.64718960474048</v>
      </c>
      <c r="K13" s="15">
        <v>223.89707003171253</v>
      </c>
      <c r="L13" s="15">
        <v>223.73954057520106</v>
      </c>
      <c r="M13" s="15">
        <v>223.6260351078522</v>
      </c>
      <c r="N13" s="15">
        <v>223.61052657021511</v>
      </c>
      <c r="O13" s="15">
        <v>223.66804070023846</v>
      </c>
      <c r="P13" s="15">
        <v>223.77599548389585</v>
      </c>
      <c r="Q13" s="15">
        <v>223.99382695686759</v>
      </c>
      <c r="R13" s="15">
        <v>224.27119663299894</v>
      </c>
      <c r="S13" s="15">
        <v>224.67506942087309</v>
      </c>
      <c r="T13" s="15">
        <v>225.21545308089918</v>
      </c>
      <c r="U13" s="15">
        <v>225.87703736561232</v>
      </c>
      <c r="V13" s="15">
        <v>226.6503999715668</v>
      </c>
      <c r="W13" s="15">
        <v>227.64384642219918</v>
      </c>
      <c r="X13" s="15">
        <v>228.24622884452117</v>
      </c>
      <c r="Y13" s="15">
        <v>229.15045286965542</v>
      </c>
      <c r="Z13" s="15">
        <v>230.01704049967242</v>
      </c>
      <c r="AA13" s="15">
        <v>230.93037008270215</v>
      </c>
      <c r="AB13" s="15">
        <v>231.81012690508572</v>
      </c>
    </row>
    <row r="14" spans="1:29" x14ac:dyDescent="0.35">
      <c r="A14" s="8" t="s">
        <v>24</v>
      </c>
      <c r="B14" s="16"/>
      <c r="C14" s="17" t="s">
        <v>26</v>
      </c>
      <c r="D14" s="15">
        <v>23.717887850663313</v>
      </c>
      <c r="E14" s="15">
        <v>31.978855065049274</v>
      </c>
      <c r="F14" s="15">
        <v>39.132604802248736</v>
      </c>
      <c r="G14" s="15">
        <v>42.748293213703768</v>
      </c>
      <c r="H14" s="15">
        <v>48.513228310487811</v>
      </c>
      <c r="I14" s="15">
        <v>54.793468194072958</v>
      </c>
      <c r="J14" s="15">
        <v>62.825484923848506</v>
      </c>
      <c r="K14" s="15">
        <v>67.062617647120902</v>
      </c>
      <c r="L14" s="15">
        <v>71.818654636434303</v>
      </c>
      <c r="M14" s="15">
        <v>76.569092159406551</v>
      </c>
      <c r="N14" s="15">
        <v>81.309089634002603</v>
      </c>
      <c r="O14" s="15">
        <v>86.052147942878179</v>
      </c>
      <c r="P14" s="15">
        <v>90.790705909169887</v>
      </c>
      <c r="Q14" s="15">
        <v>95.522900658415708</v>
      </c>
      <c r="R14" s="15">
        <v>100.2389670866917</v>
      </c>
      <c r="S14" s="15">
        <v>104.97177756481517</v>
      </c>
      <c r="T14" s="15">
        <v>109.74685393385597</v>
      </c>
      <c r="U14" s="15">
        <v>114.57527035830549</v>
      </c>
      <c r="V14" s="15">
        <v>119.465799829406</v>
      </c>
      <c r="W14" s="15">
        <v>124.3949434618162</v>
      </c>
      <c r="X14" s="15">
        <v>129.33181579355437</v>
      </c>
      <c r="Y14" s="15">
        <v>134.32847800106438</v>
      </c>
      <c r="Z14" s="15">
        <v>139.40027400788944</v>
      </c>
      <c r="AA14" s="15">
        <v>144.55290002247966</v>
      </c>
      <c r="AB14" s="15">
        <v>149.74078777251722</v>
      </c>
    </row>
    <row r="15" spans="1:29" x14ac:dyDescent="0.35">
      <c r="A15" s="8" t="s">
        <v>24</v>
      </c>
      <c r="B15" s="16"/>
      <c r="C15" s="17" t="s">
        <v>27</v>
      </c>
      <c r="D15" s="15">
        <v>240.92974809955905</v>
      </c>
      <c r="E15" s="15">
        <v>234.37815734516883</v>
      </c>
      <c r="F15" s="15">
        <v>227.70090191237503</v>
      </c>
      <c r="G15" s="15">
        <v>220.23741053849602</v>
      </c>
      <c r="H15" s="15">
        <v>215.14408413154601</v>
      </c>
      <c r="I15" s="15">
        <v>202.91082331742675</v>
      </c>
      <c r="J15" s="15">
        <v>192.58101331444303</v>
      </c>
      <c r="K15" s="15">
        <v>180.48611469262514</v>
      </c>
      <c r="L15" s="15">
        <v>168.07265873529221</v>
      </c>
      <c r="M15" s="15">
        <v>155.50881086226116</v>
      </c>
      <c r="N15" s="15">
        <v>141.50121158910207</v>
      </c>
      <c r="O15" s="15">
        <v>130.79009718200152</v>
      </c>
      <c r="P15" s="15">
        <v>123.77870079853521</v>
      </c>
      <c r="Q15" s="15">
        <v>115.04433442937182</v>
      </c>
      <c r="R15" s="15">
        <v>103.74084652688137</v>
      </c>
      <c r="S15" s="15">
        <v>88.981585819112553</v>
      </c>
      <c r="T15" s="15">
        <v>73.396595969534985</v>
      </c>
      <c r="U15" s="15">
        <v>66.550292591564968</v>
      </c>
      <c r="V15" s="15">
        <v>64.24463251550236</v>
      </c>
      <c r="W15" s="15">
        <v>60.123077396102872</v>
      </c>
      <c r="X15" s="15">
        <v>55.579098166826604</v>
      </c>
      <c r="Y15" s="15">
        <v>56.03277013524702</v>
      </c>
      <c r="Z15" s="15">
        <v>56.703328223070379</v>
      </c>
      <c r="AA15" s="15">
        <v>58.161316163856164</v>
      </c>
      <c r="AB15" s="15">
        <v>59.752082737849364</v>
      </c>
    </row>
    <row r="16" spans="1:29" x14ac:dyDescent="0.35">
      <c r="B16" s="16" t="s">
        <v>28</v>
      </c>
      <c r="C16" s="17"/>
      <c r="D16" s="13">
        <v>722.24730057544605</v>
      </c>
      <c r="E16" s="13">
        <v>732.36643798253942</v>
      </c>
      <c r="F16" s="13">
        <v>749.51740492295039</v>
      </c>
      <c r="G16" s="13">
        <v>718.27701253315331</v>
      </c>
      <c r="H16" s="13">
        <v>701.13767402034784</v>
      </c>
      <c r="I16" s="13">
        <v>685.67421770217243</v>
      </c>
      <c r="J16" s="13">
        <v>669.82802787998514</v>
      </c>
      <c r="K16" s="13">
        <v>661.36097533161319</v>
      </c>
      <c r="L16" s="13">
        <v>652.82611166132426</v>
      </c>
      <c r="M16" s="13">
        <v>645.16718043490039</v>
      </c>
      <c r="N16" s="13">
        <v>638.41888154980461</v>
      </c>
      <c r="O16" s="13">
        <v>632.67005589766961</v>
      </c>
      <c r="P16" s="13">
        <v>627.79408920779895</v>
      </c>
      <c r="Q16" s="13">
        <v>623.37134870903242</v>
      </c>
      <c r="R16" s="13">
        <v>619.7840385325029</v>
      </c>
      <c r="S16" s="13">
        <v>616.38041569328379</v>
      </c>
      <c r="T16" s="13">
        <v>612.88151767922352</v>
      </c>
      <c r="U16" s="13">
        <v>611.77148552428741</v>
      </c>
      <c r="V16" s="13">
        <v>612.38660483759179</v>
      </c>
      <c r="W16" s="13">
        <v>613.7825291586488</v>
      </c>
      <c r="X16" s="13">
        <v>615.66943512353532</v>
      </c>
      <c r="Y16" s="13">
        <v>618.40181061840485</v>
      </c>
      <c r="Z16" s="13">
        <v>622.29373985146697</v>
      </c>
      <c r="AA16" s="13">
        <v>626.12917095960529</v>
      </c>
      <c r="AB16" s="13">
        <v>629.6982779789987</v>
      </c>
    </row>
    <row r="17" spans="1:28" x14ac:dyDescent="0.35">
      <c r="A17" s="8" t="s">
        <v>24</v>
      </c>
      <c r="B17" s="16"/>
      <c r="C17" s="17" t="s">
        <v>29</v>
      </c>
      <c r="D17" s="15">
        <v>722.24730057544605</v>
      </c>
      <c r="E17" s="15">
        <v>732.36643798253942</v>
      </c>
      <c r="F17" s="15">
        <v>749.51740492295039</v>
      </c>
      <c r="G17" s="15">
        <v>718.27701253315331</v>
      </c>
      <c r="H17" s="15">
        <v>701.13767402034784</v>
      </c>
      <c r="I17" s="15">
        <v>685.67421770217243</v>
      </c>
      <c r="J17" s="15">
        <v>669.82802787998514</v>
      </c>
      <c r="K17" s="15">
        <v>661.36097533161319</v>
      </c>
      <c r="L17" s="15">
        <v>652.82611166132426</v>
      </c>
      <c r="M17" s="15">
        <v>645.16718043490039</v>
      </c>
      <c r="N17" s="15">
        <v>638.41888154980461</v>
      </c>
      <c r="O17" s="15">
        <v>632.67005589766961</v>
      </c>
      <c r="P17" s="15">
        <v>627.79408920779895</v>
      </c>
      <c r="Q17" s="15">
        <v>623.37134870903242</v>
      </c>
      <c r="R17" s="15">
        <v>619.7840385325029</v>
      </c>
      <c r="S17" s="15">
        <v>616.38041569328379</v>
      </c>
      <c r="T17" s="15">
        <v>612.88151767922352</v>
      </c>
      <c r="U17" s="15">
        <v>611.77148552428741</v>
      </c>
      <c r="V17" s="15">
        <v>612.38660483759179</v>
      </c>
      <c r="W17" s="15">
        <v>613.7825291586488</v>
      </c>
      <c r="X17" s="15">
        <v>615.66943512353532</v>
      </c>
      <c r="Y17" s="15">
        <v>618.40181061840485</v>
      </c>
      <c r="Z17" s="15">
        <v>622.29373985146697</v>
      </c>
      <c r="AA17" s="15">
        <v>626.12917095960529</v>
      </c>
      <c r="AB17" s="15">
        <v>629.6982779789987</v>
      </c>
    </row>
    <row r="18" spans="1:28" x14ac:dyDescent="0.35">
      <c r="B18" s="16" t="s">
        <v>30</v>
      </c>
      <c r="C18" s="17"/>
      <c r="D18" s="13">
        <v>8751.4636118179551</v>
      </c>
      <c r="E18" s="13">
        <v>9703.7958387182061</v>
      </c>
      <c r="F18" s="13">
        <v>10293.696497890895</v>
      </c>
      <c r="G18" s="13">
        <v>9973.165501977157</v>
      </c>
      <c r="H18" s="13">
        <v>10124.477780870935</v>
      </c>
      <c r="I18" s="13">
        <v>10400.339611478645</v>
      </c>
      <c r="J18" s="13">
        <v>10918.077201737948</v>
      </c>
      <c r="K18" s="13">
        <v>11308.788869823482</v>
      </c>
      <c r="L18" s="13">
        <v>11700.959482852735</v>
      </c>
      <c r="M18" s="13">
        <v>12087.825127630502</v>
      </c>
      <c r="N18" s="13">
        <v>12470.17992791625</v>
      </c>
      <c r="O18" s="13">
        <v>12859.596075605252</v>
      </c>
      <c r="P18" s="13">
        <v>13250.2108458945</v>
      </c>
      <c r="Q18" s="13">
        <v>13638.436333021558</v>
      </c>
      <c r="R18" s="13">
        <v>14020.672225080449</v>
      </c>
      <c r="S18" s="13">
        <v>14398.923424219443</v>
      </c>
      <c r="T18" s="13">
        <v>14774.881404103342</v>
      </c>
      <c r="U18" s="13">
        <v>15175.378096641249</v>
      </c>
      <c r="V18" s="13">
        <v>15604.912516551212</v>
      </c>
      <c r="W18" s="13">
        <v>16038.491397090131</v>
      </c>
      <c r="X18" s="13">
        <v>16466.141228823792</v>
      </c>
      <c r="Y18" s="13">
        <v>16911.279920074561</v>
      </c>
      <c r="Z18" s="13">
        <v>17365.297931046316</v>
      </c>
      <c r="AA18" s="13">
        <v>17827.153094199497</v>
      </c>
      <c r="AB18" s="13">
        <v>18292.860083246142</v>
      </c>
    </row>
    <row r="19" spans="1:28" x14ac:dyDescent="0.35">
      <c r="A19" s="8" t="s">
        <v>24</v>
      </c>
      <c r="B19" s="16"/>
      <c r="C19" s="17" t="s">
        <v>31</v>
      </c>
      <c r="D19" s="15">
        <v>8751.4636118179551</v>
      </c>
      <c r="E19" s="15">
        <v>9703.7958387182061</v>
      </c>
      <c r="F19" s="15">
        <v>10293.696497890895</v>
      </c>
      <c r="G19" s="15">
        <v>9973.165501977157</v>
      </c>
      <c r="H19" s="15">
        <v>10124.477780870935</v>
      </c>
      <c r="I19" s="15">
        <v>10400.339611478645</v>
      </c>
      <c r="J19" s="15">
        <v>10918.077201737948</v>
      </c>
      <c r="K19" s="15">
        <v>11308.788869823482</v>
      </c>
      <c r="L19" s="15">
        <v>11700.959482852735</v>
      </c>
      <c r="M19" s="15">
        <v>12087.825127630502</v>
      </c>
      <c r="N19" s="15">
        <v>12470.17992791625</v>
      </c>
      <c r="O19" s="15">
        <v>12859.596075605252</v>
      </c>
      <c r="P19" s="15">
        <v>13250.2108458945</v>
      </c>
      <c r="Q19" s="15">
        <v>13638.436333021558</v>
      </c>
      <c r="R19" s="15">
        <v>14020.672225080449</v>
      </c>
      <c r="S19" s="15">
        <v>14398.923424219443</v>
      </c>
      <c r="T19" s="15">
        <v>14774.881404103342</v>
      </c>
      <c r="U19" s="15">
        <v>15175.378096641249</v>
      </c>
      <c r="V19" s="15">
        <v>15604.912516551212</v>
      </c>
      <c r="W19" s="15">
        <v>16038.491397090131</v>
      </c>
      <c r="X19" s="15">
        <v>16466.141228823792</v>
      </c>
      <c r="Y19" s="15">
        <v>16911.279920074561</v>
      </c>
      <c r="Z19" s="15">
        <v>17365.297931046316</v>
      </c>
      <c r="AA19" s="15">
        <v>17827.153094199497</v>
      </c>
      <c r="AB19" s="15">
        <v>18292.860083246142</v>
      </c>
    </row>
    <row r="20" spans="1:28" x14ac:dyDescent="0.35">
      <c r="A20" s="8" t="s">
        <v>32</v>
      </c>
      <c r="B20" s="16" t="s">
        <v>33</v>
      </c>
      <c r="C20" s="17"/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</row>
    <row r="21" spans="1:28" x14ac:dyDescent="0.35">
      <c r="B21" s="16" t="s">
        <v>34</v>
      </c>
      <c r="C21" s="17"/>
      <c r="D21" s="13">
        <v>4728.1369652118037</v>
      </c>
      <c r="E21" s="13">
        <v>4704.7010651640985</v>
      </c>
      <c r="F21" s="13">
        <v>4780.6269033887929</v>
      </c>
      <c r="G21" s="13">
        <v>4443.1866035356352</v>
      </c>
      <c r="H21" s="13">
        <v>4186.2877989911231</v>
      </c>
      <c r="I21" s="13">
        <v>4010.3895369750931</v>
      </c>
      <c r="J21" s="13">
        <v>3835.791874528451</v>
      </c>
      <c r="K21" s="13">
        <v>3756.093757853143</v>
      </c>
      <c r="L21" s="13">
        <v>3691.433058912357</v>
      </c>
      <c r="M21" s="13">
        <v>3641.0833611361395</v>
      </c>
      <c r="N21" s="13">
        <v>3602.9021618554407</v>
      </c>
      <c r="O21" s="13">
        <v>3576.2094282561015</v>
      </c>
      <c r="P21" s="13">
        <v>3559.7195896825051</v>
      </c>
      <c r="Q21" s="13">
        <v>3552.0033385539855</v>
      </c>
      <c r="R21" s="13">
        <v>3552.2140572141111</v>
      </c>
      <c r="S21" s="13">
        <v>3560.9072707569826</v>
      </c>
      <c r="T21" s="13">
        <v>3576.1737200369603</v>
      </c>
      <c r="U21" s="13">
        <v>3601.2623528990562</v>
      </c>
      <c r="V21" s="13">
        <v>3636.1019906065376</v>
      </c>
      <c r="W21" s="13">
        <v>3676.8549113075915</v>
      </c>
      <c r="X21" s="13">
        <v>3723.7248113714036</v>
      </c>
      <c r="Y21" s="13">
        <v>3777.6832083602935</v>
      </c>
      <c r="Z21" s="13">
        <v>3838.9016720389554</v>
      </c>
      <c r="AA21" s="13">
        <v>3902.3085865345233</v>
      </c>
      <c r="AB21" s="13">
        <v>3967.9983972572695</v>
      </c>
    </row>
    <row r="22" spans="1:28" x14ac:dyDescent="0.35">
      <c r="A22" s="8" t="s">
        <v>35</v>
      </c>
      <c r="B22" s="16"/>
      <c r="C22" s="17" t="s">
        <v>36</v>
      </c>
      <c r="D22" s="15">
        <v>4726.1209555123587</v>
      </c>
      <c r="E22" s="15">
        <v>4702.6467094034897</v>
      </c>
      <c r="F22" s="15">
        <v>4778.5525339269025</v>
      </c>
      <c r="G22" s="15">
        <v>4441.1435839955811</v>
      </c>
      <c r="H22" s="15">
        <v>4184.2648696357292</v>
      </c>
      <c r="I22" s="15">
        <v>4008.3690863712814</v>
      </c>
      <c r="J22" s="15">
        <v>3833.7711128380306</v>
      </c>
      <c r="K22" s="15">
        <v>3754.0738281849858</v>
      </c>
      <c r="L22" s="15">
        <v>3689.4153336587683</v>
      </c>
      <c r="M22" s="15">
        <v>3639.0684315842968</v>
      </c>
      <c r="N22" s="15">
        <v>3600.8909297533737</v>
      </c>
      <c r="O22" s="15">
        <v>3574.2025443418752</v>
      </c>
      <c r="P22" s="15">
        <v>3557.7166971991196</v>
      </c>
      <c r="Q22" s="15">
        <v>3550.0032116748434</v>
      </c>
      <c r="R22" s="15">
        <v>3550.2164979035301</v>
      </c>
      <c r="S22" s="15">
        <v>3558.9095358610753</v>
      </c>
      <c r="T22" s="15">
        <v>3574.1733602225208</v>
      </c>
      <c r="U22" s="15">
        <v>3599.2581187528558</v>
      </c>
      <c r="V22" s="15">
        <v>3634.0927677267764</v>
      </c>
      <c r="W22" s="15">
        <v>3674.8385999622333</v>
      </c>
      <c r="X22" s="15">
        <v>3721.6989417875398</v>
      </c>
      <c r="Y22" s="15">
        <v>3775.6452288641922</v>
      </c>
      <c r="Z22" s="15">
        <v>3836.8490367853697</v>
      </c>
      <c r="AA22" s="15">
        <v>3900.2380559712469</v>
      </c>
      <c r="AB22" s="15">
        <v>3965.9069708156962</v>
      </c>
    </row>
    <row r="23" spans="1:28" x14ac:dyDescent="0.35">
      <c r="A23" s="8" t="s">
        <v>35</v>
      </c>
      <c r="B23" s="16"/>
      <c r="C23" s="17" t="s">
        <v>37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</row>
    <row r="24" spans="1:28" x14ac:dyDescent="0.35">
      <c r="A24" s="8" t="s">
        <v>13</v>
      </c>
      <c r="B24" s="16"/>
      <c r="C24" s="17" t="s">
        <v>38</v>
      </c>
      <c r="D24" s="15">
        <v>2.0160096994449646</v>
      </c>
      <c r="E24" s="15">
        <v>2.0543557606089538</v>
      </c>
      <c r="F24" s="15">
        <v>2.0743694618901367</v>
      </c>
      <c r="G24" s="15">
        <v>2.0430195400541344</v>
      </c>
      <c r="H24" s="15">
        <v>2.0229293553940106</v>
      </c>
      <c r="I24" s="15">
        <v>2.0204506038114802</v>
      </c>
      <c r="J24" s="15">
        <v>2.0207616904204748</v>
      </c>
      <c r="K24" s="15">
        <v>2.0199296681572307</v>
      </c>
      <c r="L24" s="15">
        <v>2.0177252535884431</v>
      </c>
      <c r="M24" s="15">
        <v>2.0149295518425747</v>
      </c>
      <c r="N24" s="15">
        <v>2.0112321020669337</v>
      </c>
      <c r="O24" s="15">
        <v>2.0068839142264148</v>
      </c>
      <c r="P24" s="15">
        <v>2.0028924833853177</v>
      </c>
      <c r="Q24" s="15">
        <v>2.0001268791421127</v>
      </c>
      <c r="R24" s="15">
        <v>1.997559310580892</v>
      </c>
      <c r="S24" s="15">
        <v>1.9977348959074146</v>
      </c>
      <c r="T24" s="15">
        <v>2.0003598144392774</v>
      </c>
      <c r="U24" s="15">
        <v>2.0042341462004556</v>
      </c>
      <c r="V24" s="15">
        <v>2.0092228797612686</v>
      </c>
      <c r="W24" s="15">
        <v>2.0163113453581456</v>
      </c>
      <c r="X24" s="15">
        <v>2.0258695838636553</v>
      </c>
      <c r="Y24" s="15">
        <v>2.0379794961013009</v>
      </c>
      <c r="Z24" s="15">
        <v>2.0526352535856534</v>
      </c>
      <c r="AA24" s="15">
        <v>2.0705305632765323</v>
      </c>
      <c r="AB24" s="15">
        <v>2.0914264415733879</v>
      </c>
    </row>
    <row r="25" spans="1:28" x14ac:dyDescent="0.35">
      <c r="B25" s="16" t="s">
        <v>39</v>
      </c>
      <c r="C25" s="17"/>
      <c r="D25" s="13">
        <v>0</v>
      </c>
      <c r="E25" s="13">
        <v>0</v>
      </c>
      <c r="F25" s="13">
        <v>0</v>
      </c>
      <c r="G25" s="13">
        <v>56.180943549904285</v>
      </c>
      <c r="H25" s="13">
        <v>158.41194276738611</v>
      </c>
      <c r="I25" s="13">
        <v>259.71658056768007</v>
      </c>
      <c r="J25" s="13">
        <v>427.55740541250657</v>
      </c>
      <c r="K25" s="13">
        <v>712.43994506703552</v>
      </c>
      <c r="L25" s="13">
        <v>986.53704615733648</v>
      </c>
      <c r="M25" s="13">
        <v>1250.5076833665526</v>
      </c>
      <c r="N25" s="13">
        <v>1504.9226095345166</v>
      </c>
      <c r="O25" s="13">
        <v>1750.3414640455094</v>
      </c>
      <c r="P25" s="13">
        <v>1987.195899888902</v>
      </c>
      <c r="Q25" s="13">
        <v>2215.9451888101389</v>
      </c>
      <c r="R25" s="13">
        <v>2437.2107820994725</v>
      </c>
      <c r="S25" s="13">
        <v>2651.5454209722734</v>
      </c>
      <c r="T25" s="13">
        <v>2859.4296385036682</v>
      </c>
      <c r="U25" s="13">
        <v>3061.2477565931272</v>
      </c>
      <c r="V25" s="13">
        <v>3257.2511827971566</v>
      </c>
      <c r="W25" s="13">
        <v>3447.7582590587535</v>
      </c>
      <c r="X25" s="13">
        <v>3633.059416953733</v>
      </c>
      <c r="Y25" s="13">
        <v>3813.5462347133953</v>
      </c>
      <c r="Z25" s="13">
        <v>3989.6794093124195</v>
      </c>
      <c r="AA25" s="13">
        <v>4161.6670334567589</v>
      </c>
      <c r="AB25" s="13">
        <v>4329.7398885584407</v>
      </c>
    </row>
    <row r="26" spans="1:28" x14ac:dyDescent="0.35">
      <c r="A26" s="8" t="s">
        <v>13</v>
      </c>
      <c r="B26" s="16"/>
      <c r="C26" s="17" t="s">
        <v>40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</row>
    <row r="27" spans="1:28" x14ac:dyDescent="0.35">
      <c r="A27" s="8" t="s">
        <v>19</v>
      </c>
      <c r="B27" s="16"/>
      <c r="C27" s="17" t="s">
        <v>41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</row>
    <row r="28" spans="1:28" x14ac:dyDescent="0.35">
      <c r="A28" s="8" t="s">
        <v>24</v>
      </c>
      <c r="B28" s="16"/>
      <c r="C28" s="17" t="s">
        <v>42</v>
      </c>
      <c r="D28" s="15">
        <v>0</v>
      </c>
      <c r="E28" s="15">
        <v>0</v>
      </c>
      <c r="F28" s="15">
        <v>0</v>
      </c>
      <c r="G28" s="15">
        <v>56.180943549904285</v>
      </c>
      <c r="H28" s="15">
        <v>158.41194276738611</v>
      </c>
      <c r="I28" s="15">
        <v>259.71658056768007</v>
      </c>
      <c r="J28" s="15">
        <v>427.55740541250657</v>
      </c>
      <c r="K28" s="15">
        <v>712.43994506703552</v>
      </c>
      <c r="L28" s="15">
        <v>986.53704615733648</v>
      </c>
      <c r="M28" s="15">
        <v>1250.5076833665526</v>
      </c>
      <c r="N28" s="15">
        <v>1504.9226095345166</v>
      </c>
      <c r="O28" s="15">
        <v>1750.3414640455094</v>
      </c>
      <c r="P28" s="15">
        <v>1987.195899888902</v>
      </c>
      <c r="Q28" s="15">
        <v>2215.9451888101389</v>
      </c>
      <c r="R28" s="15">
        <v>2437.2107820994725</v>
      </c>
      <c r="S28" s="15">
        <v>2651.5454209722734</v>
      </c>
      <c r="T28" s="15">
        <v>2859.4296385036682</v>
      </c>
      <c r="U28" s="15">
        <v>3061.2477565931272</v>
      </c>
      <c r="V28" s="15">
        <v>3257.2511827971566</v>
      </c>
      <c r="W28" s="15">
        <v>3447.7582590587535</v>
      </c>
      <c r="X28" s="15">
        <v>3633.059416953733</v>
      </c>
      <c r="Y28" s="15">
        <v>3813.5462347133953</v>
      </c>
      <c r="Z28" s="15">
        <v>3989.6794093124195</v>
      </c>
      <c r="AA28" s="15">
        <v>4161.6670334567589</v>
      </c>
      <c r="AB28" s="15">
        <v>4329.7398885584407</v>
      </c>
    </row>
    <row r="29" spans="1:28" x14ac:dyDescent="0.35">
      <c r="B29" s="16" t="s">
        <v>43</v>
      </c>
      <c r="C29" s="17"/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</row>
    <row r="30" spans="1:28" x14ac:dyDescent="0.35">
      <c r="A30" s="8" t="s">
        <v>13</v>
      </c>
      <c r="B30" s="16"/>
      <c r="C30" s="17" t="s">
        <v>44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x14ac:dyDescent="0.35">
      <c r="A31" s="8" t="s">
        <v>13</v>
      </c>
      <c r="B31" s="16"/>
      <c r="C31" s="17" t="s">
        <v>45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</row>
    <row r="32" spans="1:28" x14ac:dyDescent="0.35">
      <c r="A32" s="8" t="s">
        <v>13</v>
      </c>
      <c r="B32" s="16"/>
      <c r="C32" s="17" t="s">
        <v>46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3" spans="4:28" x14ac:dyDescent="0.35">
      <c r="D33" s="13">
        <v>14885.724292791489</v>
      </c>
      <c r="E33" s="13">
        <v>15848.612739877219</v>
      </c>
      <c r="F33" s="13">
        <v>16558.927367896482</v>
      </c>
      <c r="G33" s="13">
        <v>15929.15083747362</v>
      </c>
      <c r="H33" s="13">
        <v>15918.242171604919</v>
      </c>
      <c r="I33" s="13">
        <v>16101.46693572501</v>
      </c>
      <c r="J33" s="13">
        <v>16598.935299865316</v>
      </c>
      <c r="K33" s="13">
        <v>17180.611133414288</v>
      </c>
      <c r="L33" s="13">
        <v>17768.400382534015</v>
      </c>
      <c r="M33" s="13">
        <v>18355.676659482564</v>
      </c>
      <c r="N33" s="13">
        <v>18940.488402836854</v>
      </c>
      <c r="O33" s="13">
        <v>19539.085943016205</v>
      </c>
      <c r="P33" s="13">
        <v>20145.045078678137</v>
      </c>
      <c r="Q33" s="13">
        <v>20748.090706997256</v>
      </c>
      <c r="R33" s="13">
        <v>21343.853692822129</v>
      </c>
      <c r="S33" s="13">
        <v>21934.22940579852</v>
      </c>
      <c r="T33" s="13">
        <v>22521.828767524465</v>
      </c>
      <c r="U33" s="13">
        <v>23149.130547408724</v>
      </c>
      <c r="V33" s="13">
        <v>23815.976692110838</v>
      </c>
      <c r="W33" s="13">
        <v>24486.647842968909</v>
      </c>
      <c r="X33" s="13">
        <v>25152.117272068495</v>
      </c>
      <c r="Y33" s="13">
        <v>25843.747909259782</v>
      </c>
      <c r="Z33" s="13">
        <v>26548.793520555249</v>
      </c>
      <c r="AA33" s="13">
        <v>27260.86557721706</v>
      </c>
      <c r="AB33" s="13">
        <v>27975.266035904591</v>
      </c>
    </row>
  </sheetData>
  <mergeCells count="1">
    <mergeCell ref="B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0.1796875" customWidth="1"/>
    <col min="2" max="2" width="9.36328125" bestFit="1" customWidth="1"/>
  </cols>
  <sheetData>
    <row r="1" spans="1:2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 x14ac:dyDescent="0.25">
      <c r="A2" s="1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</row>
    <row r="3" spans="1:20" x14ac:dyDescent="0.25">
      <c r="A3" s="1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 spans="1:20" x14ac:dyDescent="0.25">
      <c r="A4" s="1" t="s">
        <v>4</v>
      </c>
      <c r="B4" s="6">
        <f>SUMIFS('MX Road Veh Gas'!J3:J33,'MX Road Veh Gas'!$A3:$A33,"Passenger LDVs")/(SUMIFS('MX Road Veh Gas'!J3:J33,'MX Road Veh Gas'!$A3:$A33,"Passenger LDVs")+SUMIFS('MX Road Veh Dies'!J3:J33,'MX Road Veh Gas'!$A3:$A33,"Passenger LDVs"))</f>
        <v>0.99173971162986196</v>
      </c>
      <c r="C4" s="6">
        <f>SUMIFS('MX Road Veh Gas'!K3:K33,'MX Road Veh Gas'!$A3:$A33,"Passenger LDVs")/(SUMIFS('MX Road Veh Gas'!K3:K33,'MX Road Veh Gas'!$A3:$A33,"Passenger LDVs")+SUMIFS('MX Road Veh Dies'!K3:K33,'MX Road Veh Gas'!$A3:$A33,"Passenger LDVs"))</f>
        <v>0.99175503230132334</v>
      </c>
      <c r="D4" s="6">
        <f>SUMIFS('MX Road Veh Gas'!L3:L33,'MX Road Veh Gas'!$A3:$A33,"Passenger LDVs")/(SUMIFS('MX Road Veh Gas'!L3:L33,'MX Road Veh Gas'!$A3:$A33,"Passenger LDVs")+SUMIFS('MX Road Veh Dies'!L3:L33,'MX Road Veh Gas'!$A3:$A33,"Passenger LDVs"))</f>
        <v>0.99176780123551278</v>
      </c>
      <c r="E4" s="6">
        <f>SUMIFS('MX Road Veh Gas'!M3:M33,'MX Road Veh Gas'!$A3:$A33,"Passenger LDVs")/(SUMIFS('MX Road Veh Gas'!M3:M33,'MX Road Veh Gas'!$A3:$A33,"Passenger LDVs")+SUMIFS('MX Road Veh Dies'!M3:M33,'MX Road Veh Gas'!$A3:$A33,"Passenger LDVs"))</f>
        <v>0.99178228901775656</v>
      </c>
      <c r="F4" s="6">
        <f>SUMIFS('MX Road Veh Gas'!N3:N33,'MX Road Veh Gas'!$A3:$A33,"Passenger LDVs")/(SUMIFS('MX Road Veh Gas'!N3:N33,'MX Road Veh Gas'!$A3:$A33,"Passenger LDVs")+SUMIFS('MX Road Veh Dies'!N3:N33,'MX Road Veh Gas'!$A3:$A33,"Passenger LDVs"))</f>
        <v>0.99179459742159404</v>
      </c>
      <c r="G4" s="6">
        <f>SUMIFS('MX Road Veh Gas'!O3:O33,'MX Road Veh Gas'!$A3:$A33,"Passenger LDVs")/(SUMIFS('MX Road Veh Gas'!O3:O33,'MX Road Veh Gas'!$A3:$A33,"Passenger LDVs")+SUMIFS('MX Road Veh Dies'!O3:O33,'MX Road Veh Gas'!$A3:$A33,"Passenger LDVs"))</f>
        <v>0.99181241816024202</v>
      </c>
      <c r="H4" s="6">
        <f>SUMIFS('MX Road Veh Gas'!P3:P33,'MX Road Veh Gas'!$A3:$A33,"Passenger LDVs")/(SUMIFS('MX Road Veh Gas'!P3:P33,'MX Road Veh Gas'!$A3:$A33,"Passenger LDVs")+SUMIFS('MX Road Veh Dies'!P3:P33,'MX Road Veh Gas'!$A3:$A33,"Passenger LDVs"))</f>
        <v>0.9918291415231959</v>
      </c>
      <c r="I4" s="6">
        <f>SUMIFS('MX Road Veh Gas'!Q3:Q33,'MX Road Veh Gas'!$A3:$A33,"Passenger LDVs")/(SUMIFS('MX Road Veh Gas'!Q3:Q33,'MX Road Veh Gas'!$A3:$A33,"Passenger LDVs")+SUMIFS('MX Road Veh Dies'!Q3:Q33,'MX Road Veh Gas'!$A3:$A33,"Passenger LDVs"))</f>
        <v>0.99185042418755953</v>
      </c>
      <c r="J4" s="6">
        <f>SUMIFS('MX Road Veh Gas'!R3:R33,'MX Road Veh Gas'!$A3:$A33,"Passenger LDVs")/(SUMIFS('MX Road Veh Gas'!R3:R33,'MX Road Veh Gas'!$A3:$A33,"Passenger LDVs")+SUMIFS('MX Road Veh Dies'!R3:R33,'MX Road Veh Gas'!$A3:$A33,"Passenger LDVs"))</f>
        <v>0.99187307680849046</v>
      </c>
      <c r="K4" s="6">
        <f>SUMIFS('MX Road Veh Gas'!S3:S33,'MX Road Veh Gas'!$A3:$A33,"Passenger LDVs")/(SUMIFS('MX Road Veh Gas'!S3:S33,'MX Road Veh Gas'!$A3:$A33,"Passenger LDVs")+SUMIFS('MX Road Veh Dies'!S3:S33,'MX Road Veh Gas'!$A3:$A33,"Passenger LDVs"))</f>
        <v>0.99189684143591295</v>
      </c>
      <c r="L4" s="6">
        <f>SUMIFS('MX Road Veh Gas'!T3:T33,'MX Road Veh Gas'!$A3:$A33,"Passenger LDVs")/(SUMIFS('MX Road Veh Gas'!T3:T33,'MX Road Veh Gas'!$A3:$A33,"Passenger LDVs")+SUMIFS('MX Road Veh Dies'!T3:T33,'MX Road Veh Gas'!$A3:$A33,"Passenger LDVs"))</f>
        <v>0.99191924882591587</v>
      </c>
      <c r="M4" s="6">
        <f>SUMIFS('MX Road Veh Gas'!U3:U33,'MX Road Veh Gas'!$A3:$A33,"Passenger LDVs")/(SUMIFS('MX Road Veh Gas'!U3:U33,'MX Road Veh Gas'!$A3:$A33,"Passenger LDVs")+SUMIFS('MX Road Veh Dies'!U3:U33,'MX Road Veh Gas'!$A3:$A33,"Passenger LDVs"))</f>
        <v>0.99194194565101057</v>
      </c>
      <c r="N4" s="6">
        <f>SUMIFS('MX Road Veh Gas'!V3:V33,'MX Road Veh Gas'!$A3:$A33,"Passenger LDVs")/(SUMIFS('MX Road Veh Gas'!V3:V33,'MX Road Veh Gas'!$A3:$A33,"Passenger LDVs")+SUMIFS('MX Road Veh Dies'!V3:V33,'MX Road Veh Gas'!$A3:$A33,"Passenger LDVs"))</f>
        <v>0.99196243347793922</v>
      </c>
      <c r="O4" s="6">
        <f>SUMIFS('MX Road Veh Gas'!W3:W33,'MX Road Veh Gas'!$A3:$A33,"Passenger LDVs")/(SUMIFS('MX Road Veh Gas'!W3:W33,'MX Road Veh Gas'!$A3:$A33,"Passenger LDVs")+SUMIFS('MX Road Veh Dies'!W3:W33,'MX Road Veh Gas'!$A3:$A33,"Passenger LDVs"))</f>
        <v>0.99198143160585328</v>
      </c>
      <c r="P4" s="6">
        <f>SUMIFS('MX Road Veh Gas'!X3:X33,'MX Road Veh Gas'!$A3:$A33,"Passenger LDVs")/(SUMIFS('MX Road Veh Gas'!X3:X33,'MX Road Veh Gas'!$A3:$A33,"Passenger LDVs")+SUMIFS('MX Road Veh Dies'!X3:X33,'MX Road Veh Gas'!$A3:$A33,"Passenger LDVs"))</f>
        <v>0.99200209479068546</v>
      </c>
      <c r="Q4" s="6">
        <f>SUMIFS('MX Road Veh Gas'!Y3:Y33,'MX Road Veh Gas'!$A3:$A33,"Passenger LDVs")/(SUMIFS('MX Road Veh Gas'!Y3:Y33,'MX Road Veh Gas'!$A3:$A33,"Passenger LDVs")+SUMIFS('MX Road Veh Dies'!Y3:Y33,'MX Road Veh Gas'!$A3:$A33,"Passenger LDVs"))</f>
        <v>0.99202213692225971</v>
      </c>
      <c r="R4" s="6">
        <f>SUMIFS('MX Road Veh Gas'!Z3:Z33,'MX Road Veh Gas'!$A3:$A33,"Passenger LDVs")/(SUMIFS('MX Road Veh Gas'!Z3:Z33,'MX Road Veh Gas'!$A3:$A33,"Passenger LDVs")+SUMIFS('MX Road Veh Dies'!Z3:Z33,'MX Road Veh Gas'!$A3:$A33,"Passenger LDVs"))</f>
        <v>0.99204190614470944</v>
      </c>
      <c r="S4" s="6">
        <f>SUMIFS('MX Road Veh Gas'!AA3:AA33,'MX Road Veh Gas'!$A3:$A33,"Passenger LDVs")/(SUMIFS('MX Road Veh Gas'!AA3:AA33,'MX Road Veh Gas'!$A3:$A33,"Passenger LDVs")+SUMIFS('MX Road Veh Dies'!AA3:AA33,'MX Road Veh Gas'!$A3:$A33,"Passenger LDVs"))</f>
        <v>0.99206039839810745</v>
      </c>
      <c r="T4" s="6">
        <f>SUMIFS('MX Road Veh Gas'!AB3:AB33,'MX Road Veh Gas'!$A3:$A33,"Passenger LDVs")/(SUMIFS('MX Road Veh Gas'!AB3:AB33,'MX Road Veh Gas'!$A3:$A33,"Passenger LDVs")+SUMIFS('MX Road Veh Dies'!AB3:AB33,'MX Road Veh Gas'!$A3:$A33,"Passenger LDVs"))</f>
        <v>0.99207762762281282</v>
      </c>
    </row>
    <row r="5" spans="1:20" x14ac:dyDescent="0.25">
      <c r="A5" s="1" t="s">
        <v>5</v>
      </c>
      <c r="B5" s="6">
        <f>SUMIFS('MX Road Veh Dies'!J3:J33,'MX Road Veh Gas'!$A3:$A33,"Passenger LDVs")/(SUMIFS('MX Road Veh Gas'!J3:J33,'MX Road Veh Gas'!$A3:$A33,"Passenger LDVs")+SUMIFS('MX Road Veh Dies'!J3:J33,'MX Road Veh Gas'!$A3:$A33,"Passenger LDVs"))</f>
        <v>8.2602883701379613E-3</v>
      </c>
      <c r="C5" s="6">
        <f>SUMIFS('MX Road Veh Dies'!K3:K33,'MX Road Veh Gas'!$A3:$A33,"Passenger LDVs")/(SUMIFS('MX Road Veh Gas'!K3:K33,'MX Road Veh Gas'!$A3:$A33,"Passenger LDVs")+SUMIFS('MX Road Veh Dies'!K3:K33,'MX Road Veh Gas'!$A3:$A33,"Passenger LDVs"))</f>
        <v>8.2449676986766883E-3</v>
      </c>
      <c r="D5" s="6">
        <f>SUMIFS('MX Road Veh Dies'!L3:L33,'MX Road Veh Gas'!$A3:$A33,"Passenger LDVs")/(SUMIFS('MX Road Veh Gas'!L3:L33,'MX Road Veh Gas'!$A3:$A33,"Passenger LDVs")+SUMIFS('MX Road Veh Dies'!L3:L33,'MX Road Veh Gas'!$A3:$A33,"Passenger LDVs"))</f>
        <v>8.2321987644871572E-3</v>
      </c>
      <c r="E5" s="6">
        <f>SUMIFS('MX Road Veh Dies'!M3:M33,'MX Road Veh Gas'!$A3:$A33,"Passenger LDVs")/(SUMIFS('MX Road Veh Gas'!M3:M33,'MX Road Veh Gas'!$A3:$A33,"Passenger LDVs")+SUMIFS('MX Road Veh Dies'!M3:M33,'MX Road Veh Gas'!$A3:$A33,"Passenger LDVs"))</f>
        <v>8.2177109822434424E-3</v>
      </c>
      <c r="F5" s="6">
        <f>SUMIFS('MX Road Veh Dies'!N3:N33,'MX Road Veh Gas'!$A3:$A33,"Passenger LDVs")/(SUMIFS('MX Road Veh Gas'!N3:N33,'MX Road Veh Gas'!$A3:$A33,"Passenger LDVs")+SUMIFS('MX Road Veh Dies'!N3:N33,'MX Road Veh Gas'!$A3:$A33,"Passenger LDVs"))</f>
        <v>8.205402578405973E-3</v>
      </c>
      <c r="G5" s="6">
        <f>SUMIFS('MX Road Veh Dies'!O3:O33,'MX Road Veh Gas'!$A3:$A33,"Passenger LDVs")/(SUMIFS('MX Road Veh Gas'!O3:O33,'MX Road Veh Gas'!$A3:$A33,"Passenger LDVs")+SUMIFS('MX Road Veh Dies'!O3:O33,'MX Road Veh Gas'!$A3:$A33,"Passenger LDVs"))</f>
        <v>8.1875818397580367E-3</v>
      </c>
      <c r="H5" s="6">
        <f>SUMIFS('MX Road Veh Dies'!P3:P33,'MX Road Veh Gas'!$A3:$A33,"Passenger LDVs")/(SUMIFS('MX Road Veh Gas'!P3:P33,'MX Road Veh Gas'!$A3:$A33,"Passenger LDVs")+SUMIFS('MX Road Veh Dies'!P3:P33,'MX Road Veh Gas'!$A3:$A33,"Passenger LDVs"))</f>
        <v>8.170858476804101E-3</v>
      </c>
      <c r="I5" s="6">
        <f>SUMIFS('MX Road Veh Dies'!Q3:Q33,'MX Road Veh Gas'!$A3:$A33,"Passenger LDVs")/(SUMIFS('MX Road Veh Gas'!Q3:Q33,'MX Road Veh Gas'!$A3:$A33,"Passenger LDVs")+SUMIFS('MX Road Veh Dies'!Q3:Q33,'MX Road Veh Gas'!$A3:$A33,"Passenger LDVs"))</f>
        <v>8.1495758124404266E-3</v>
      </c>
      <c r="J5" s="6">
        <f>SUMIFS('MX Road Veh Dies'!R3:R33,'MX Road Veh Gas'!$A3:$A33,"Passenger LDVs")/(SUMIFS('MX Road Veh Gas'!R3:R33,'MX Road Veh Gas'!$A3:$A33,"Passenger LDVs")+SUMIFS('MX Road Veh Dies'!R3:R33,'MX Road Veh Gas'!$A3:$A33,"Passenger LDVs"))</f>
        <v>8.1269231915096045E-3</v>
      </c>
      <c r="K5" s="6">
        <f>SUMIFS('MX Road Veh Dies'!S3:S33,'MX Road Veh Gas'!$A3:$A33,"Passenger LDVs")/(SUMIFS('MX Road Veh Gas'!S3:S33,'MX Road Veh Gas'!$A3:$A33,"Passenger LDVs")+SUMIFS('MX Road Veh Dies'!S3:S33,'MX Road Veh Gas'!$A3:$A33,"Passenger LDVs"))</f>
        <v>8.1031585640870592E-3</v>
      </c>
      <c r="L5" s="6">
        <f>SUMIFS('MX Road Veh Dies'!T3:T33,'MX Road Veh Gas'!$A3:$A33,"Passenger LDVs")/(SUMIFS('MX Road Veh Gas'!T3:T33,'MX Road Veh Gas'!$A3:$A33,"Passenger LDVs")+SUMIFS('MX Road Veh Dies'!T3:T33,'MX Road Veh Gas'!$A3:$A33,"Passenger LDVs"))</f>
        <v>8.0807511740841817E-3</v>
      </c>
      <c r="M5" s="6">
        <f>SUMIFS('MX Road Veh Dies'!U3:U33,'MX Road Veh Gas'!$A3:$A33,"Passenger LDVs")/(SUMIFS('MX Road Veh Gas'!U3:U33,'MX Road Veh Gas'!$A3:$A33,"Passenger LDVs")+SUMIFS('MX Road Veh Dies'!U3:U33,'MX Road Veh Gas'!$A3:$A33,"Passenger LDVs"))</f>
        <v>8.0580543489894678E-3</v>
      </c>
      <c r="N5" s="6">
        <f>SUMIFS('MX Road Veh Dies'!V3:V33,'MX Road Veh Gas'!$A3:$A33,"Passenger LDVs")/(SUMIFS('MX Road Veh Gas'!V3:V33,'MX Road Veh Gas'!$A3:$A33,"Passenger LDVs")+SUMIFS('MX Road Veh Dies'!V3:V33,'MX Road Veh Gas'!$A3:$A33,"Passenger LDVs"))</f>
        <v>8.0375665220607725E-3</v>
      </c>
      <c r="O5" s="6">
        <f>SUMIFS('MX Road Veh Dies'!W3:W33,'MX Road Veh Gas'!$A3:$A33,"Passenger LDVs")/(SUMIFS('MX Road Veh Gas'!W3:W33,'MX Road Veh Gas'!$A3:$A33,"Passenger LDVs")+SUMIFS('MX Road Veh Dies'!W3:W33,'MX Road Veh Gas'!$A3:$A33,"Passenger LDVs"))</f>
        <v>8.0185683941466947E-3</v>
      </c>
      <c r="P5" s="6">
        <f>SUMIFS('MX Road Veh Dies'!X3:X33,'MX Road Veh Gas'!$A3:$A33,"Passenger LDVs")/(SUMIFS('MX Road Veh Gas'!X3:X33,'MX Road Veh Gas'!$A3:$A33,"Passenger LDVs")+SUMIFS('MX Road Veh Dies'!X3:X33,'MX Road Veh Gas'!$A3:$A33,"Passenger LDVs"))</f>
        <v>7.9979052093146052E-3</v>
      </c>
      <c r="Q5" s="6">
        <f>SUMIFS('MX Road Veh Dies'!Y3:Y33,'MX Road Veh Gas'!$A3:$A33,"Passenger LDVs")/(SUMIFS('MX Road Veh Gas'!Y3:Y33,'MX Road Veh Gas'!$A3:$A33,"Passenger LDVs")+SUMIFS('MX Road Veh Dies'!Y3:Y33,'MX Road Veh Gas'!$A3:$A33,"Passenger LDVs"))</f>
        <v>7.9778630777402656E-3</v>
      </c>
      <c r="R5" s="6">
        <f>SUMIFS('MX Road Veh Dies'!Z3:Z33,'MX Road Veh Gas'!$A3:$A33,"Passenger LDVs")/(SUMIFS('MX Road Veh Gas'!Z3:Z33,'MX Road Veh Gas'!$A3:$A33,"Passenger LDVs")+SUMIFS('MX Road Veh Dies'!Z3:Z33,'MX Road Veh Gas'!$A3:$A33,"Passenger LDVs"))</f>
        <v>7.9580938552906155E-3</v>
      </c>
      <c r="S5" s="6">
        <f>SUMIFS('MX Road Veh Dies'!AA3:AA33,'MX Road Veh Gas'!$A3:$A33,"Passenger LDVs")/(SUMIFS('MX Road Veh Gas'!AA3:AA33,'MX Road Veh Gas'!$A3:$A33,"Passenger LDVs")+SUMIFS('MX Road Veh Dies'!AA3:AA33,'MX Road Veh Gas'!$A3:$A33,"Passenger LDVs"))</f>
        <v>7.9396016018926461E-3</v>
      </c>
      <c r="T5" s="6">
        <f>SUMIFS('MX Road Veh Dies'!AB3:AB33,'MX Road Veh Gas'!$A3:$A33,"Passenger LDVs")/(SUMIFS('MX Road Veh Gas'!AB3:AB33,'MX Road Veh Gas'!$A3:$A33,"Passenger LDVs")+SUMIFS('MX Road Veh Dies'!AB3:AB33,'MX Road Veh Gas'!$A3:$A33,"Passenger LDVs"))</f>
        <v>7.9223723771871587E-3</v>
      </c>
    </row>
    <row r="6" spans="1:20" x14ac:dyDescent="0.25">
      <c r="A6" s="1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 spans="1:20" x14ac:dyDescent="0.25">
      <c r="A7" s="1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 spans="1:20" x14ac:dyDescent="0.25">
      <c r="A8" s="1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</sheetData>
  <pageMargins left="0.7" right="0.7" top="0.75" bottom="0.75" header="0.3" footer="0.3"/>
  <ignoredErrors>
    <ignoredError sqref="B4:T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8" customWidth="1"/>
    <col min="2" max="16384" width="9.1796875" style="8"/>
  </cols>
  <sheetData>
    <row r="1" spans="1:2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 x14ac:dyDescent="0.25">
      <c r="A2" s="1" t="s">
        <v>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5">
      <c r="A3" s="1" t="s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5">
      <c r="A4" s="1" t="s">
        <v>4</v>
      </c>
      <c r="B4" s="6">
        <f>SUMIFS('MX Road Veh Gas'!J3:J33,'MX Road Veh Gas'!$A3:$A33,"Freight LDVs")/(SUMIFS('MX Road Veh Gas'!J3:J33,'MX Road Veh Gas'!$A3:$A33,"Freight LDVs")+SUMIFS('MX Road Veh Dies'!J3:J33,'MX Road Veh Gas'!$A3:$A33,"Freight LDVs"))</f>
        <v>0.99500934398923568</v>
      </c>
      <c r="C4" s="6">
        <f>SUMIFS('MX Road Veh Gas'!K3:K33,'MX Road Veh Gas'!$A3:$A33,"Freight LDVs")/(SUMIFS('MX Road Veh Gas'!K3:K33,'MX Road Veh Gas'!$A3:$A33,"Freight LDVs")+SUMIFS('MX Road Veh Dies'!K3:K33,'MX Road Veh Gas'!$A3:$A33,"Freight LDVs"))</f>
        <v>0.99516748600511828</v>
      </c>
      <c r="D4" s="6">
        <f>SUMIFS('MX Road Veh Gas'!L3:L33,'MX Road Veh Gas'!$A3:$A33,"Freight LDVs")/(SUMIFS('MX Road Veh Gas'!L3:L33,'MX Road Veh Gas'!$A3:$A33,"Freight LDVs")+SUMIFS('MX Road Veh Dies'!L3:L33,'MX Road Veh Gas'!$A3:$A33,"Freight LDVs"))</f>
        <v>0.99531268908845039</v>
      </c>
      <c r="E4" s="6">
        <f>SUMIFS('MX Road Veh Gas'!M3:M33,'MX Road Veh Gas'!$A3:$A33,"Freight LDVs")/(SUMIFS('MX Road Veh Gas'!M3:M33,'MX Road Veh Gas'!$A3:$A33,"Freight LDVs")+SUMIFS('MX Road Veh Dies'!M3:M33,'MX Road Veh Gas'!$A3:$A33,"Freight LDVs"))</f>
        <v>0.99545388877117513</v>
      </c>
      <c r="F4" s="6">
        <f>SUMIFS('MX Road Veh Gas'!N3:N33,'MX Road Veh Gas'!$A3:$A33,"Freight LDVs")/(SUMIFS('MX Road Veh Gas'!N3:N33,'MX Road Veh Gas'!$A3:$A33,"Freight LDVs")+SUMIFS('MX Road Veh Dies'!N3:N33,'MX Road Veh Gas'!$A3:$A33,"Freight LDVs"))</f>
        <v>0.99558152863629601</v>
      </c>
      <c r="G4" s="6">
        <f>SUMIFS('MX Road Veh Gas'!O3:O33,'MX Road Veh Gas'!$A3:$A33,"Freight LDVs")/(SUMIFS('MX Road Veh Gas'!O3:O33,'MX Road Veh Gas'!$A3:$A33,"Freight LDVs")+SUMIFS('MX Road Veh Dies'!O3:O33,'MX Road Veh Gas'!$A3:$A33,"Freight LDVs"))</f>
        <v>0.99570949127943942</v>
      </c>
      <c r="H4" s="6">
        <f>SUMIFS('MX Road Veh Gas'!P3:P33,'MX Road Veh Gas'!$A3:$A33,"Freight LDVs")/(SUMIFS('MX Road Veh Gas'!P3:P33,'MX Road Veh Gas'!$A3:$A33,"Freight LDVs")+SUMIFS('MX Road Veh Dies'!P3:P33,'MX Road Veh Gas'!$A3:$A33,"Freight LDVs"))</f>
        <v>0.9958284542582122</v>
      </c>
      <c r="I4" s="6">
        <f>SUMIFS('MX Road Veh Gas'!Q3:Q33,'MX Road Veh Gas'!$A3:$A33,"Freight LDVs")/(SUMIFS('MX Road Veh Gas'!Q3:Q33,'MX Road Veh Gas'!$A3:$A33,"Freight LDVs")+SUMIFS('MX Road Veh Dies'!Q3:Q33,'MX Road Veh Gas'!$A3:$A33,"Freight LDVs"))</f>
        <v>0.99594788759332609</v>
      </c>
      <c r="J4" s="6">
        <f>SUMIFS('MX Road Veh Gas'!R3:R33,'MX Road Veh Gas'!$A3:$A33,"Freight LDVs")/(SUMIFS('MX Road Veh Gas'!R3:R33,'MX Road Veh Gas'!$A3:$A33,"Freight LDVs")+SUMIFS('MX Road Veh Dies'!R3:R33,'MX Road Veh Gas'!$A3:$A33,"Freight LDVs"))</f>
        <v>0.99606097132590377</v>
      </c>
      <c r="K4" s="6">
        <f>SUMIFS('MX Road Veh Gas'!S3:S33,'MX Road Veh Gas'!$A3:$A33,"Freight LDVs")/(SUMIFS('MX Road Veh Gas'!S3:S33,'MX Road Veh Gas'!$A3:$A33,"Freight LDVs")+SUMIFS('MX Road Veh Dies'!S3:S33,'MX Road Veh Gas'!$A3:$A33,"Freight LDVs"))</f>
        <v>0.99616793800822623</v>
      </c>
      <c r="L4" s="6">
        <f>SUMIFS('MX Road Veh Gas'!T3:T33,'MX Road Veh Gas'!$A3:$A33,"Freight LDVs")/(SUMIFS('MX Road Veh Gas'!T3:T33,'MX Road Veh Gas'!$A3:$A33,"Freight LDVs")+SUMIFS('MX Road Veh Dies'!T3:T33,'MX Road Veh Gas'!$A3:$A33,"Freight LDVs"))</f>
        <v>0.9962687967158752</v>
      </c>
      <c r="M4" s="6">
        <f>SUMIFS('MX Road Veh Gas'!U3:U33,'MX Road Veh Gas'!$A3:$A33,"Freight LDVs")/(SUMIFS('MX Road Veh Gas'!U3:U33,'MX Road Veh Gas'!$A3:$A33,"Freight LDVs")+SUMIFS('MX Road Veh Dies'!U3:U33,'MX Road Veh Gas'!$A3:$A33,"Freight LDVs"))</f>
        <v>0.99636351987905258</v>
      </c>
      <c r="N4" s="6">
        <f>SUMIFS('MX Road Veh Gas'!V3:V33,'MX Road Veh Gas'!$A3:$A33,"Freight LDVs")/(SUMIFS('MX Road Veh Gas'!V3:V33,'MX Road Veh Gas'!$A3:$A33,"Freight LDVs")+SUMIFS('MX Road Veh Dies'!V3:V33,'MX Road Veh Gas'!$A3:$A33,"Freight LDVs"))</f>
        <v>0.99645383746623251</v>
      </c>
      <c r="O4" s="6">
        <f>SUMIFS('MX Road Veh Gas'!W3:W33,'MX Road Veh Gas'!$A3:$A33,"Freight LDVs")/(SUMIFS('MX Road Veh Gas'!W3:W33,'MX Road Veh Gas'!$A3:$A33,"Freight LDVs")+SUMIFS('MX Road Veh Dies'!W3:W33,'MX Road Veh Gas'!$A3:$A33,"Freight LDVs"))</f>
        <v>0.99653967395246501</v>
      </c>
      <c r="P4" s="6">
        <f>SUMIFS('MX Road Veh Gas'!X3:X33,'MX Road Veh Gas'!$A3:$A33,"Freight LDVs")/(SUMIFS('MX Road Veh Gas'!X3:X33,'MX Road Veh Gas'!$A3:$A33,"Freight LDVs")+SUMIFS('MX Road Veh Dies'!X3:X33,'MX Road Veh Gas'!$A3:$A33,"Freight LDVs"))</f>
        <v>0.99662133341196002</v>
      </c>
      <c r="Q4" s="6">
        <f>SUMIFS('MX Road Veh Gas'!Y3:Y33,'MX Road Veh Gas'!$A3:$A33,"Freight LDVs")/(SUMIFS('MX Road Veh Gas'!Y3:Y33,'MX Road Veh Gas'!$A3:$A33,"Freight LDVs")+SUMIFS('MX Road Veh Dies'!Y3:Y33,'MX Road Veh Gas'!$A3:$A33,"Freight LDVs"))</f>
        <v>0.99669845406342095</v>
      </c>
      <c r="R4" s="6">
        <f>SUMIFS('MX Road Veh Gas'!Z3:Z33,'MX Road Veh Gas'!$A3:$A33,"Freight LDVs")/(SUMIFS('MX Road Veh Gas'!Z3:Z33,'MX Road Veh Gas'!$A3:$A33,"Freight LDVs")+SUMIFS('MX Road Veh Dies'!Z3:Z33,'MX Road Veh Gas'!$A3:$A33,"Freight LDVs"))</f>
        <v>0.99677089875198277</v>
      </c>
      <c r="S4" s="6">
        <f>SUMIFS('MX Road Veh Gas'!AA3:AA33,'MX Road Veh Gas'!$A3:$A33,"Freight LDVs")/(SUMIFS('MX Road Veh Gas'!AA3:AA33,'MX Road Veh Gas'!$A3:$A33,"Freight LDVs")+SUMIFS('MX Road Veh Dies'!AA3:AA33,'MX Road Veh Gas'!$A3:$A33,"Freight LDVs"))</f>
        <v>0.99683831072202</v>
      </c>
      <c r="T4" s="6">
        <f>SUMIFS('MX Road Veh Gas'!AB3:AB33,'MX Road Veh Gas'!$A3:$A33,"Freight LDVs")/(SUMIFS('MX Road Veh Gas'!AB3:AB33,'MX Road Veh Gas'!$A3:$A33,"Freight LDVs")+SUMIFS('MX Road Veh Dies'!AB3:AB33,'MX Road Veh Gas'!$A3:$A33,"Freight LDVs"))</f>
        <v>0.99690044221634655</v>
      </c>
    </row>
    <row r="5" spans="1:20" x14ac:dyDescent="0.25">
      <c r="A5" s="1" t="s">
        <v>5</v>
      </c>
      <c r="B5" s="6">
        <f>SUMIFS('MX Road Veh Dies'!J3:J33,'MX Road Veh Gas'!$A3:$A33,"Freight LDVs")/(SUMIFS('MX Road Veh Gas'!J3:J33,'MX Road Veh Gas'!$A3:$A33,"Freight LDVs")+SUMIFS('MX Road Veh Dies'!J3:J33,'MX Road Veh Gas'!$A3:$A33,"Freight LDVs"))</f>
        <v>4.9906560107642935E-3</v>
      </c>
      <c r="C5" s="6">
        <f>SUMIFS('MX Road Veh Dies'!K3:K33,'MX Road Veh Gas'!$A3:$A33,"Freight LDVs")/(SUMIFS('MX Road Veh Gas'!K3:K33,'MX Road Veh Gas'!$A3:$A33,"Freight LDVs")+SUMIFS('MX Road Veh Dies'!K3:K33,'MX Road Veh Gas'!$A3:$A33,"Freight LDVs"))</f>
        <v>4.8325139948817795E-3</v>
      </c>
      <c r="D5" s="6">
        <f>SUMIFS('MX Road Veh Dies'!L3:L33,'MX Road Veh Gas'!$A3:$A33,"Freight LDVs")/(SUMIFS('MX Road Veh Gas'!L3:L33,'MX Road Veh Gas'!$A3:$A33,"Freight LDVs")+SUMIFS('MX Road Veh Dies'!L3:L33,'MX Road Veh Gas'!$A3:$A33,"Freight LDVs"))</f>
        <v>4.6873109115496015E-3</v>
      </c>
      <c r="E5" s="6">
        <f>SUMIFS('MX Road Veh Dies'!M3:M33,'MX Road Veh Gas'!$A3:$A33,"Freight LDVs")/(SUMIFS('MX Road Veh Gas'!M3:M33,'MX Road Veh Gas'!$A3:$A33,"Freight LDVs")+SUMIFS('MX Road Veh Dies'!M3:M33,'MX Road Veh Gas'!$A3:$A33,"Freight LDVs"))</f>
        <v>4.5461112288247832E-3</v>
      </c>
      <c r="F5" s="6">
        <f>SUMIFS('MX Road Veh Dies'!N3:N33,'MX Road Veh Gas'!$A3:$A33,"Freight LDVs")/(SUMIFS('MX Road Veh Gas'!N3:N33,'MX Road Veh Gas'!$A3:$A33,"Freight LDVs")+SUMIFS('MX Road Veh Dies'!N3:N33,'MX Road Veh Gas'!$A3:$A33,"Freight LDVs"))</f>
        <v>4.4184713637039951E-3</v>
      </c>
      <c r="G5" s="6">
        <f>SUMIFS('MX Road Veh Dies'!O3:O33,'MX Road Veh Gas'!$A3:$A33,"Freight LDVs")/(SUMIFS('MX Road Veh Gas'!O3:O33,'MX Road Veh Gas'!$A3:$A33,"Freight LDVs")+SUMIFS('MX Road Veh Dies'!O3:O33,'MX Road Veh Gas'!$A3:$A33,"Freight LDVs"))</f>
        <v>4.2905087205605853E-3</v>
      </c>
      <c r="H5" s="6">
        <f>SUMIFS('MX Road Veh Dies'!P3:P33,'MX Road Veh Gas'!$A3:$A33,"Freight LDVs")/(SUMIFS('MX Road Veh Gas'!P3:P33,'MX Road Veh Gas'!$A3:$A33,"Freight LDVs")+SUMIFS('MX Road Veh Dies'!P3:P33,'MX Road Veh Gas'!$A3:$A33,"Freight LDVs"))</f>
        <v>4.1715457417877064E-3</v>
      </c>
      <c r="I5" s="6">
        <f>SUMIFS('MX Road Veh Dies'!Q3:Q33,'MX Road Veh Gas'!$A3:$A33,"Freight LDVs")/(SUMIFS('MX Road Veh Gas'!Q3:Q33,'MX Road Veh Gas'!$A3:$A33,"Freight LDVs")+SUMIFS('MX Road Veh Dies'!Q3:Q33,'MX Road Veh Gas'!$A3:$A33,"Freight LDVs"))</f>
        <v>4.0521124066739316E-3</v>
      </c>
      <c r="J5" s="6">
        <f>SUMIFS('MX Road Veh Dies'!R3:R33,'MX Road Veh Gas'!$A3:$A33,"Freight LDVs")/(SUMIFS('MX Road Veh Gas'!R3:R33,'MX Road Veh Gas'!$A3:$A33,"Freight LDVs")+SUMIFS('MX Road Veh Dies'!R3:R33,'MX Road Veh Gas'!$A3:$A33,"Freight LDVs"))</f>
        <v>3.9390286740962647E-3</v>
      </c>
      <c r="K5" s="6">
        <f>SUMIFS('MX Road Veh Dies'!S3:S33,'MX Road Veh Gas'!$A3:$A33,"Freight LDVs")/(SUMIFS('MX Road Veh Gas'!S3:S33,'MX Road Veh Gas'!$A3:$A33,"Freight LDVs")+SUMIFS('MX Road Veh Dies'!S3:S33,'MX Road Veh Gas'!$A3:$A33,"Freight LDVs"))</f>
        <v>3.8320619917737672E-3</v>
      </c>
      <c r="L5" s="6">
        <f>SUMIFS('MX Road Veh Dies'!T3:T33,'MX Road Veh Gas'!$A3:$A33,"Freight LDVs")/(SUMIFS('MX Road Veh Gas'!T3:T33,'MX Road Veh Gas'!$A3:$A33,"Freight LDVs")+SUMIFS('MX Road Veh Dies'!T3:T33,'MX Road Veh Gas'!$A3:$A33,"Freight LDVs"))</f>
        <v>3.7312032841249135E-3</v>
      </c>
      <c r="M5" s="6">
        <f>SUMIFS('MX Road Veh Dies'!U3:U33,'MX Road Veh Gas'!$A3:$A33,"Freight LDVs")/(SUMIFS('MX Road Veh Gas'!U3:U33,'MX Road Veh Gas'!$A3:$A33,"Freight LDVs")+SUMIFS('MX Road Veh Dies'!U3:U33,'MX Road Veh Gas'!$A3:$A33,"Freight LDVs"))</f>
        <v>3.6364801209474349E-3</v>
      </c>
      <c r="N5" s="6">
        <f>SUMIFS('MX Road Veh Dies'!V3:V33,'MX Road Veh Gas'!$A3:$A33,"Freight LDVs")/(SUMIFS('MX Road Veh Gas'!V3:V33,'MX Road Veh Gas'!$A3:$A33,"Freight LDVs")+SUMIFS('MX Road Veh Dies'!V3:V33,'MX Road Veh Gas'!$A3:$A33,"Freight LDVs"))</f>
        <v>3.5461625337674463E-3</v>
      </c>
      <c r="O5" s="6">
        <f>SUMIFS('MX Road Veh Dies'!W3:W33,'MX Road Veh Gas'!$A3:$A33,"Freight LDVs")/(SUMIFS('MX Road Veh Gas'!W3:W33,'MX Road Veh Gas'!$A3:$A33,"Freight LDVs")+SUMIFS('MX Road Veh Dies'!W3:W33,'MX Road Veh Gas'!$A3:$A33,"Freight LDVs"))</f>
        <v>3.4603260475350385E-3</v>
      </c>
      <c r="P5" s="6">
        <f>SUMIFS('MX Road Veh Dies'!X3:X33,'MX Road Veh Gas'!$A3:$A33,"Freight LDVs")/(SUMIFS('MX Road Veh Gas'!X3:X33,'MX Road Veh Gas'!$A3:$A33,"Freight LDVs")+SUMIFS('MX Road Veh Dies'!X3:X33,'MX Road Veh Gas'!$A3:$A33,"Freight LDVs"))</f>
        <v>3.3786665880399937E-3</v>
      </c>
      <c r="Q5" s="6">
        <f>SUMIFS('MX Road Veh Dies'!Y3:Y33,'MX Road Veh Gas'!$A3:$A33,"Freight LDVs")/(SUMIFS('MX Road Veh Gas'!Y3:Y33,'MX Road Veh Gas'!$A3:$A33,"Freight LDVs")+SUMIFS('MX Road Veh Dies'!Y3:Y33,'MX Road Veh Gas'!$A3:$A33,"Freight LDVs"))</f>
        <v>3.3015459365791323E-3</v>
      </c>
      <c r="R5" s="6">
        <f>SUMIFS('MX Road Veh Dies'!Z3:Z33,'MX Road Veh Gas'!$A3:$A33,"Freight LDVs")/(SUMIFS('MX Road Veh Gas'!Z3:Z33,'MX Road Veh Gas'!$A3:$A33,"Freight LDVs")+SUMIFS('MX Road Veh Dies'!Z3:Z33,'MX Road Veh Gas'!$A3:$A33,"Freight LDVs"))</f>
        <v>3.2291012480172138E-3</v>
      </c>
      <c r="S5" s="6">
        <f>SUMIFS('MX Road Veh Dies'!AA3:AA33,'MX Road Veh Gas'!$A3:$A33,"Freight LDVs")/(SUMIFS('MX Road Veh Gas'!AA3:AA33,'MX Road Veh Gas'!$A3:$A33,"Freight LDVs")+SUMIFS('MX Road Veh Dies'!AA3:AA33,'MX Road Veh Gas'!$A3:$A33,"Freight LDVs"))</f>
        <v>3.1616892779800887E-3</v>
      </c>
      <c r="T5" s="6">
        <f>SUMIFS('MX Road Veh Dies'!AB3:AB33,'MX Road Veh Gas'!$A3:$A33,"Freight LDVs")/(SUMIFS('MX Road Veh Gas'!AB3:AB33,'MX Road Veh Gas'!$A3:$A33,"Freight LDVs")+SUMIFS('MX Road Veh Dies'!AB3:AB33,'MX Road Veh Gas'!$A3:$A33,"Freight LDVs"))</f>
        <v>3.0995577836534188E-3</v>
      </c>
    </row>
    <row r="6" spans="1:20" x14ac:dyDescent="0.25">
      <c r="A6" s="1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5">
      <c r="A7" s="1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 spans="1:20" x14ac:dyDescent="0.25">
      <c r="A8" s="1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</sheetData>
  <pageMargins left="0.7" right="0.7" top="0.75" bottom="0.75" header="0.3" footer="0.3"/>
  <ignoredErrors>
    <ignoredError sqref="B4:T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8" customWidth="1"/>
    <col min="2" max="20" width="10.54296875" style="8" bestFit="1" customWidth="1"/>
    <col min="21" max="16384" width="9.1796875" style="8"/>
  </cols>
  <sheetData>
    <row r="1" spans="1:2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 x14ac:dyDescent="0.25">
      <c r="A2" s="1" t="s">
        <v>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5">
      <c r="A3" s="1" t="s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5">
      <c r="A4" s="1" t="s">
        <v>4</v>
      </c>
      <c r="B4" s="5">
        <f>SUMIFS('MX Road Veh Gas'!J3:J33,'MX Road Veh Gas'!$A3:$A33,"Passenger HDVs")/(SUMIFS('MX Road Veh Gas'!J3:J33,'MX Road Veh Gas'!$A3:$A33,"Passenger HDVs")+SUMIFS('MX Road Veh Dies'!J3:J33,'MX Road Veh Gas'!$A3:$A33,"Passenger HDVs"))</f>
        <v>0.35095475104271978</v>
      </c>
      <c r="C4" s="5">
        <f>SUMIFS('MX Road Veh Gas'!K3:K33,'MX Road Veh Gas'!$A3:$A33,"Passenger HDVs")/(SUMIFS('MX Road Veh Gas'!K3:K33,'MX Road Veh Gas'!$A3:$A33,"Passenger HDVs")+SUMIFS('MX Road Veh Dies'!K3:K33,'MX Road Veh Gas'!$A3:$A33,"Passenger HDVs"))</f>
        <v>0.34381836713267944</v>
      </c>
      <c r="D4" s="5">
        <f>SUMIFS('MX Road Veh Gas'!L3:L33,'MX Road Veh Gas'!$A3:$A33,"Passenger HDVs")/(SUMIFS('MX Road Veh Gas'!L3:L33,'MX Road Veh Gas'!$A3:$A33,"Passenger HDVs")+SUMIFS('MX Road Veh Dies'!L3:L33,'MX Road Veh Gas'!$A3:$A33,"Passenger HDVs"))</f>
        <v>0.3349864262428276</v>
      </c>
      <c r="E4" s="5">
        <f>SUMIFS('MX Road Veh Gas'!M3:M33,'MX Road Veh Gas'!$A3:$A33,"Passenger HDVs")/(SUMIFS('MX Road Veh Gas'!M3:M33,'MX Road Veh Gas'!$A3:$A33,"Passenger HDVs")+SUMIFS('MX Road Veh Dies'!M3:M33,'MX Road Veh Gas'!$A3:$A33,"Passenger HDVs"))</f>
        <v>0.32468812428300448</v>
      </c>
      <c r="F4" s="5">
        <f>SUMIFS('MX Road Veh Gas'!N3:N33,'MX Road Veh Gas'!$A3:$A33,"Passenger HDVs")/(SUMIFS('MX Road Veh Gas'!N3:N33,'MX Road Veh Gas'!$A3:$A33,"Passenger HDVs")+SUMIFS('MX Road Veh Dies'!N3:N33,'MX Road Veh Gas'!$A3:$A33,"Passenger HDVs"))</f>
        <v>0.31153174003330514</v>
      </c>
      <c r="G4" s="5">
        <f>SUMIFS('MX Road Veh Gas'!O3:O33,'MX Road Veh Gas'!$A3:$A33,"Passenger HDVs")/(SUMIFS('MX Road Veh Gas'!O3:O33,'MX Road Veh Gas'!$A3:$A33,"Passenger HDVs")+SUMIFS('MX Road Veh Dies'!O3:O33,'MX Road Veh Gas'!$A3:$A33,"Passenger HDVs"))</f>
        <v>0.30056423010464889</v>
      </c>
      <c r="H4" s="5">
        <f>SUMIFS('MX Road Veh Gas'!P3:P33,'MX Road Veh Gas'!$A3:$A33,"Passenger HDVs")/(SUMIFS('MX Road Veh Gas'!P3:P33,'MX Road Veh Gas'!$A3:$A33,"Passenger HDVs")+SUMIFS('MX Road Veh Dies'!P3:P33,'MX Road Veh Gas'!$A3:$A33,"Passenger HDVs"))</f>
        <v>0.29280878132613086</v>
      </c>
      <c r="I4" s="5">
        <f>SUMIFS('MX Road Veh Gas'!Q3:Q33,'MX Road Veh Gas'!$A3:$A33,"Passenger HDVs")/(SUMIFS('MX Road Veh Gas'!Q3:Q33,'MX Road Veh Gas'!$A3:$A33,"Passenger HDVs")+SUMIFS('MX Road Veh Dies'!Q3:Q33,'MX Road Veh Gas'!$A3:$A33,"Passenger HDVs"))</f>
        <v>0.28242572165201568</v>
      </c>
      <c r="J4" s="5">
        <f>SUMIFS('MX Road Veh Gas'!R3:R33,'MX Road Veh Gas'!$A3:$A33,"Passenger HDVs")/(SUMIFS('MX Road Veh Gas'!R3:R33,'MX Road Veh Gas'!$A3:$A33,"Passenger HDVs")+SUMIFS('MX Road Veh Dies'!R3:R33,'MX Road Veh Gas'!$A3:$A33,"Passenger HDVs"))</f>
        <v>0.26815854570547376</v>
      </c>
      <c r="K4" s="5">
        <f>SUMIFS('MX Road Veh Gas'!S3:S33,'MX Road Veh Gas'!$A3:$A33,"Passenger HDVs")/(SUMIFS('MX Road Veh Gas'!S3:S33,'MX Road Veh Gas'!$A3:$A33,"Passenger HDVs")+SUMIFS('MX Road Veh Dies'!S3:S33,'MX Road Veh Gas'!$A3:$A33,"Passenger HDVs"))</f>
        <v>0.24856970693957259</v>
      </c>
      <c r="L4" s="5">
        <f>SUMIFS('MX Road Veh Gas'!T3:T33,'MX Road Veh Gas'!$A3:$A33,"Passenger HDVs")/(SUMIFS('MX Road Veh Gas'!T3:T33,'MX Road Veh Gas'!$A3:$A33,"Passenger HDVs")+SUMIFS('MX Road Veh Dies'!T3:T33,'MX Road Veh Gas'!$A3:$A33,"Passenger HDVs"))</f>
        <v>0.22702870580455597</v>
      </c>
      <c r="M4" s="5">
        <f>SUMIFS('MX Road Veh Gas'!U3:U33,'MX Road Veh Gas'!$A3:$A33,"Passenger HDVs")/(SUMIFS('MX Road Veh Gas'!U3:U33,'MX Road Veh Gas'!$A3:$A33,"Passenger HDVs")+SUMIFS('MX Road Veh Dies'!U3:U33,'MX Road Veh Gas'!$A3:$A33,"Passenger HDVs"))</f>
        <v>0.21669372294687964</v>
      </c>
      <c r="N4" s="5">
        <f>SUMIFS('MX Road Veh Gas'!V3:V33,'MX Road Veh Gas'!$A3:$A33,"Passenger HDVs")/(SUMIFS('MX Road Veh Gas'!V3:V33,'MX Road Veh Gas'!$A3:$A33,"Passenger HDVs")+SUMIFS('MX Road Veh Dies'!V3:V33,'MX Road Veh Gas'!$A3:$A33,"Passenger HDVs"))</f>
        <v>0.21237655084050872</v>
      </c>
      <c r="O4" s="5">
        <f>SUMIFS('MX Road Veh Gas'!W3:W33,'MX Road Veh Gas'!$A3:$A33,"Passenger HDVs")/(SUMIFS('MX Road Veh Gas'!W3:W33,'MX Road Veh Gas'!$A3:$A33,"Passenger HDVs")+SUMIFS('MX Road Veh Dies'!W3:W33,'MX Road Veh Gas'!$A3:$A33,"Passenger HDVs"))</f>
        <v>0.20548389781125639</v>
      </c>
      <c r="P4" s="5">
        <f>SUMIFS('MX Road Veh Gas'!X3:X33,'MX Road Veh Gas'!$A3:$A33,"Passenger HDVs")/(SUMIFS('MX Road Veh Gas'!X3:X33,'MX Road Veh Gas'!$A3:$A33,"Passenger HDVs")+SUMIFS('MX Road Veh Dies'!X3:X33,'MX Road Veh Gas'!$A3:$A33,"Passenger HDVs"))</f>
        <v>0.19807714711612465</v>
      </c>
      <c r="Q4" s="5">
        <f>SUMIFS('MX Road Veh Gas'!Y3:Y33,'MX Road Veh Gas'!$A3:$A33,"Passenger HDVs")/(SUMIFS('MX Road Veh Gas'!Y3:Y33,'MX Road Veh Gas'!$A3:$A33,"Passenger HDVs")+SUMIFS('MX Road Veh Dies'!Y3:Y33,'MX Road Veh Gas'!$A3:$A33,"Passenger HDVs"))</f>
        <v>0.19758634407830256</v>
      </c>
      <c r="R4" s="5">
        <f>SUMIFS('MX Road Veh Gas'!Z3:Z33,'MX Road Veh Gas'!$A3:$A33,"Passenger HDVs")/(SUMIFS('MX Road Veh Gas'!Z3:Z33,'MX Road Veh Gas'!$A3:$A33,"Passenger HDVs")+SUMIFS('MX Road Veh Dies'!Z3:Z33,'MX Road Veh Gas'!$A3:$A33,"Passenger HDVs"))</f>
        <v>0.1972868416417036</v>
      </c>
      <c r="S4" s="5">
        <f>SUMIFS('MX Road Veh Gas'!AA3:AA33,'MX Road Veh Gas'!$A3:$A33,"Passenger HDVs")/(SUMIFS('MX Road Veh Gas'!AA3:AA33,'MX Road Veh Gas'!$A3:$A33,"Passenger HDVs")+SUMIFS('MX Road Veh Dies'!AA3:AA33,'MX Road Veh Gas'!$A3:$A33,"Passenger HDVs"))</f>
        <v>0.19799725916960845</v>
      </c>
      <c r="T4" s="5">
        <f>SUMIFS('MX Road Veh Gas'!AB3:AB33,'MX Road Veh Gas'!$A3:$A33,"Passenger HDVs")/(SUMIFS('MX Road Veh Gas'!AB3:AB33,'MX Road Veh Gas'!$A3:$A33,"Passenger HDVs")+SUMIFS('MX Road Veh Dies'!AB3:AB33,'MX Road Veh Gas'!$A3:$A33,"Passenger HDVs"))</f>
        <v>0.19879827401671163</v>
      </c>
    </row>
    <row r="5" spans="1:20" x14ac:dyDescent="0.25">
      <c r="A5" s="1" t="s">
        <v>5</v>
      </c>
      <c r="B5" s="5">
        <f>SUMIFS('MX Road Veh Dies'!J3:J33,'MX Road Veh Gas'!$A3:$A33,"Passenger HDVs")/(SUMIFS('MX Road Veh Gas'!J3:J33,'MX Road Veh Gas'!$A3:$A33,"Passenger HDVs")+SUMIFS('MX Road Veh Dies'!J3:J33,'MX Road Veh Gas'!$A3:$A33,"Passenger HDVs"))</f>
        <v>0.64904524895728022</v>
      </c>
      <c r="C5" s="5">
        <f>SUMIFS('MX Road Veh Dies'!K3:K33,'MX Road Veh Gas'!$A3:$A33,"Passenger HDVs")/(SUMIFS('MX Road Veh Gas'!K3:K33,'MX Road Veh Gas'!$A3:$A33,"Passenger HDVs")+SUMIFS('MX Road Veh Dies'!K3:K33,'MX Road Veh Gas'!$A3:$A33,"Passenger HDVs"))</f>
        <v>0.65618163286732056</v>
      </c>
      <c r="D5" s="5">
        <f>SUMIFS('MX Road Veh Dies'!L3:L33,'MX Road Veh Gas'!$A3:$A33,"Passenger HDVs")/(SUMIFS('MX Road Veh Gas'!L3:L33,'MX Road Veh Gas'!$A3:$A33,"Passenger HDVs")+SUMIFS('MX Road Veh Dies'!L3:L33,'MX Road Veh Gas'!$A3:$A33,"Passenger HDVs"))</f>
        <v>0.6650135737571724</v>
      </c>
      <c r="E5" s="5">
        <f>SUMIFS('MX Road Veh Dies'!M3:M33,'MX Road Veh Gas'!$A3:$A33,"Passenger HDVs")/(SUMIFS('MX Road Veh Gas'!M3:M33,'MX Road Veh Gas'!$A3:$A33,"Passenger HDVs")+SUMIFS('MX Road Veh Dies'!M3:M33,'MX Road Veh Gas'!$A3:$A33,"Passenger HDVs"))</f>
        <v>0.67531187571699558</v>
      </c>
      <c r="F5" s="5">
        <f>SUMIFS('MX Road Veh Dies'!N3:N33,'MX Road Veh Gas'!$A3:$A33,"Passenger HDVs")/(SUMIFS('MX Road Veh Gas'!N3:N33,'MX Road Veh Gas'!$A3:$A33,"Passenger HDVs")+SUMIFS('MX Road Veh Dies'!N3:N33,'MX Road Veh Gas'!$A3:$A33,"Passenger HDVs"))</f>
        <v>0.68846825996669481</v>
      </c>
      <c r="G5" s="5">
        <f>SUMIFS('MX Road Veh Dies'!O3:O33,'MX Road Veh Gas'!$A3:$A33,"Passenger HDVs")/(SUMIFS('MX Road Veh Gas'!O3:O33,'MX Road Veh Gas'!$A3:$A33,"Passenger HDVs")+SUMIFS('MX Road Veh Dies'!O3:O33,'MX Road Veh Gas'!$A3:$A33,"Passenger HDVs"))</f>
        <v>0.69943576989535117</v>
      </c>
      <c r="H5" s="5">
        <f>SUMIFS('MX Road Veh Dies'!P3:P33,'MX Road Veh Gas'!$A3:$A33,"Passenger HDVs")/(SUMIFS('MX Road Veh Gas'!P3:P33,'MX Road Veh Gas'!$A3:$A33,"Passenger HDVs")+SUMIFS('MX Road Veh Dies'!P3:P33,'MX Road Veh Gas'!$A3:$A33,"Passenger HDVs"))</f>
        <v>0.70719121867386914</v>
      </c>
      <c r="I5" s="5">
        <f>SUMIFS('MX Road Veh Dies'!Q3:Q33,'MX Road Veh Gas'!$A3:$A33,"Passenger HDVs")/(SUMIFS('MX Road Veh Gas'!Q3:Q33,'MX Road Veh Gas'!$A3:$A33,"Passenger HDVs")+SUMIFS('MX Road Veh Dies'!Q3:Q33,'MX Road Veh Gas'!$A3:$A33,"Passenger HDVs"))</f>
        <v>0.71757427834798426</v>
      </c>
      <c r="J5" s="5">
        <f>SUMIFS('MX Road Veh Dies'!R3:R33,'MX Road Veh Gas'!$A3:$A33,"Passenger HDVs")/(SUMIFS('MX Road Veh Gas'!R3:R33,'MX Road Veh Gas'!$A3:$A33,"Passenger HDVs")+SUMIFS('MX Road Veh Dies'!R3:R33,'MX Road Veh Gas'!$A3:$A33,"Passenger HDVs"))</f>
        <v>0.73184145429452618</v>
      </c>
      <c r="K5" s="5">
        <f>SUMIFS('MX Road Veh Dies'!S3:S33,'MX Road Veh Gas'!$A3:$A33,"Passenger HDVs")/(SUMIFS('MX Road Veh Gas'!S3:S33,'MX Road Veh Gas'!$A3:$A33,"Passenger HDVs")+SUMIFS('MX Road Veh Dies'!S3:S33,'MX Road Veh Gas'!$A3:$A33,"Passenger HDVs"))</f>
        <v>0.75143029306042741</v>
      </c>
      <c r="L5" s="5">
        <f>SUMIFS('MX Road Veh Dies'!T3:T33,'MX Road Veh Gas'!$A3:$A33,"Passenger HDVs")/(SUMIFS('MX Road Veh Gas'!T3:T33,'MX Road Veh Gas'!$A3:$A33,"Passenger HDVs")+SUMIFS('MX Road Veh Dies'!T3:T33,'MX Road Veh Gas'!$A3:$A33,"Passenger HDVs"))</f>
        <v>0.77297129419544408</v>
      </c>
      <c r="M5" s="5">
        <f>SUMIFS('MX Road Veh Dies'!U3:U33,'MX Road Veh Gas'!$A3:$A33,"Passenger HDVs")/(SUMIFS('MX Road Veh Gas'!U3:U33,'MX Road Veh Gas'!$A3:$A33,"Passenger HDVs")+SUMIFS('MX Road Veh Dies'!U3:U33,'MX Road Veh Gas'!$A3:$A33,"Passenger HDVs"))</f>
        <v>0.7833062770531205</v>
      </c>
      <c r="N5" s="5">
        <f>SUMIFS('MX Road Veh Dies'!V3:V33,'MX Road Veh Gas'!$A3:$A33,"Passenger HDVs")/(SUMIFS('MX Road Veh Gas'!V3:V33,'MX Road Veh Gas'!$A3:$A33,"Passenger HDVs")+SUMIFS('MX Road Veh Dies'!V3:V33,'MX Road Veh Gas'!$A3:$A33,"Passenger HDVs"))</f>
        <v>0.78762344915949134</v>
      </c>
      <c r="O5" s="5">
        <f>SUMIFS('MX Road Veh Dies'!W3:W33,'MX Road Veh Gas'!$A3:$A33,"Passenger HDVs")/(SUMIFS('MX Road Veh Gas'!W3:W33,'MX Road Veh Gas'!$A3:$A33,"Passenger HDVs")+SUMIFS('MX Road Veh Dies'!W3:W33,'MX Road Veh Gas'!$A3:$A33,"Passenger HDVs"))</f>
        <v>0.79451610218874347</v>
      </c>
      <c r="P5" s="5">
        <f>SUMIFS('MX Road Veh Dies'!X3:X33,'MX Road Veh Gas'!$A3:$A33,"Passenger HDVs")/(SUMIFS('MX Road Veh Gas'!X3:X33,'MX Road Veh Gas'!$A3:$A33,"Passenger HDVs")+SUMIFS('MX Road Veh Dies'!X3:X33,'MX Road Veh Gas'!$A3:$A33,"Passenger HDVs"))</f>
        <v>0.80192285288387544</v>
      </c>
      <c r="Q5" s="5">
        <f>SUMIFS('MX Road Veh Dies'!Y3:Y33,'MX Road Veh Gas'!$A3:$A33,"Passenger HDVs")/(SUMIFS('MX Road Veh Gas'!Y3:Y33,'MX Road Veh Gas'!$A3:$A33,"Passenger HDVs")+SUMIFS('MX Road Veh Dies'!Y3:Y33,'MX Road Veh Gas'!$A3:$A33,"Passenger HDVs"))</f>
        <v>0.80241365592169744</v>
      </c>
      <c r="R5" s="5">
        <f>SUMIFS('MX Road Veh Dies'!Z3:Z33,'MX Road Veh Gas'!$A3:$A33,"Passenger HDVs")/(SUMIFS('MX Road Veh Gas'!Z3:Z33,'MX Road Veh Gas'!$A3:$A33,"Passenger HDVs")+SUMIFS('MX Road Veh Dies'!Z3:Z33,'MX Road Veh Gas'!$A3:$A33,"Passenger HDVs"))</f>
        <v>0.80271315835829626</v>
      </c>
      <c r="S5" s="5">
        <f>SUMIFS('MX Road Veh Dies'!AA3:AA33,'MX Road Veh Gas'!$A3:$A33,"Passenger HDVs")/(SUMIFS('MX Road Veh Gas'!AA3:AA33,'MX Road Veh Gas'!$A3:$A33,"Passenger HDVs")+SUMIFS('MX Road Veh Dies'!AA3:AA33,'MX Road Veh Gas'!$A3:$A33,"Passenger HDVs"))</f>
        <v>0.80200274083039158</v>
      </c>
      <c r="T5" s="5">
        <f>SUMIFS('MX Road Veh Dies'!AB3:AB33,'MX Road Veh Gas'!$A3:$A33,"Passenger HDVs")/(SUMIFS('MX Road Veh Gas'!AB3:AB33,'MX Road Veh Gas'!$A3:$A33,"Passenger HDVs")+SUMIFS('MX Road Veh Dies'!AB3:AB33,'MX Road Veh Gas'!$A3:$A33,"Passenger HDVs"))</f>
        <v>0.80120172598328832</v>
      </c>
    </row>
    <row r="6" spans="1:20" x14ac:dyDescent="0.25">
      <c r="A6" s="1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5">
      <c r="A7" s="1" t="s">
        <v>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5">
      <c r="A8" s="1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</sheetData>
  <pageMargins left="0.7" right="0.7" top="0.75" bottom="0.75" header="0.3" footer="0.3"/>
  <ignoredErrors>
    <ignoredError sqref="B4:T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8" customWidth="1"/>
    <col min="2" max="20" width="10.54296875" style="8" bestFit="1" customWidth="1"/>
    <col min="21" max="16384" width="9.1796875" style="8"/>
  </cols>
  <sheetData>
    <row r="1" spans="1:2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 x14ac:dyDescent="0.25">
      <c r="A2" s="1" t="s">
        <v>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5">
      <c r="A3" s="1" t="s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5">
      <c r="A4" s="1" t="s">
        <v>4</v>
      </c>
      <c r="B4" s="5">
        <f>SUMIFS('MX Road Veh Gas'!J3:J33,'MX Road Veh Gas'!$A3:$A33,"Freight HDVs")/(SUMIFS('MX Road Veh Gas'!J3:J33,'MX Road Veh Gas'!$A3:$A33,"Freight HDVs")+SUMIFS('MX Road Veh Dies'!J3:J33,'MX Road Veh Gas'!$A3:$A33,"Freight HDVs"))</f>
        <v>8.8195689893964729E-2</v>
      </c>
      <c r="C4" s="5">
        <f>SUMIFS('MX Road Veh Gas'!K3:K33,'MX Road Veh Gas'!$A3:$A33,"Freight HDVs")/(SUMIFS('MX Road Veh Gas'!K3:K33,'MX Road Veh Gas'!$A3:$A33,"Freight HDVs")+SUMIFS('MX Road Veh Dies'!K3:K33,'MX Road Veh Gas'!$A3:$A33,"Freight HDVs"))</f>
        <v>8.2395885849010725E-2</v>
      </c>
      <c r="D4" s="5">
        <f>SUMIFS('MX Road Veh Gas'!L3:L33,'MX Road Veh Gas'!$A3:$A33,"Freight HDVs")/(SUMIFS('MX Road Veh Gas'!L3:L33,'MX Road Veh Gas'!$A3:$A33,"Freight HDVs")+SUMIFS('MX Road Veh Dies'!L3:L33,'MX Road Veh Gas'!$A3:$A33,"Freight HDVs"))</f>
        <v>7.7186284809528091E-2</v>
      </c>
      <c r="E4" s="5">
        <f>SUMIFS('MX Road Veh Gas'!M3:M33,'MX Road Veh Gas'!$A3:$A33,"Freight HDVs")/(SUMIFS('MX Road Veh Gas'!M3:M33,'MX Road Veh Gas'!$A3:$A33,"Freight HDVs")+SUMIFS('MX Road Veh Dies'!M3:M33,'MX Road Veh Gas'!$A3:$A33,"Freight HDVs"))</f>
        <v>7.2467267717611694E-2</v>
      </c>
      <c r="F4" s="5">
        <f>SUMIFS('MX Road Veh Gas'!N3:N33,'MX Road Veh Gas'!$A3:$A33,"Freight HDVs")/(SUMIFS('MX Road Veh Gas'!N3:N33,'MX Road Veh Gas'!$A3:$A33,"Freight HDVs")+SUMIFS('MX Road Veh Dies'!N3:N33,'MX Road Veh Gas'!$A3:$A33,"Freight HDVs"))</f>
        <v>6.7996101015203633E-2</v>
      </c>
      <c r="G4" s="5">
        <f>SUMIFS('MX Road Veh Gas'!O3:O33,'MX Road Veh Gas'!$A3:$A33,"Freight HDVs")/(SUMIFS('MX Road Veh Gas'!O3:O33,'MX Road Veh Gas'!$A3:$A33,"Freight HDVs")+SUMIFS('MX Road Veh Dies'!O3:O33,'MX Road Veh Gas'!$A3:$A33,"Freight HDVs"))</f>
        <v>6.4305350980620957E-2</v>
      </c>
      <c r="H4" s="5">
        <f>SUMIFS('MX Road Veh Gas'!P3:P33,'MX Road Veh Gas'!$A3:$A33,"Freight HDVs")/(SUMIFS('MX Road Veh Gas'!P3:P33,'MX Road Veh Gas'!$A3:$A33,"Freight HDVs")+SUMIFS('MX Road Veh Dies'!P3:P33,'MX Road Veh Gas'!$A3:$A33,"Freight HDVs"))</f>
        <v>6.1385863474115364E-2</v>
      </c>
      <c r="I4" s="5">
        <f>SUMIFS('MX Road Veh Gas'!Q3:Q33,'MX Road Veh Gas'!$A3:$A33,"Freight HDVs")/(SUMIFS('MX Road Veh Gas'!Q3:Q33,'MX Road Veh Gas'!$A3:$A33,"Freight HDVs")+SUMIFS('MX Road Veh Dies'!Q3:Q33,'MX Road Veh Gas'!$A3:$A33,"Freight HDVs"))</f>
        <v>5.8504418678154202E-2</v>
      </c>
      <c r="J4" s="5">
        <f>SUMIFS('MX Road Veh Gas'!R3:R33,'MX Road Veh Gas'!$A3:$A33,"Freight HDVs")/(SUMIFS('MX Road Veh Gas'!R3:R33,'MX Road Veh Gas'!$A3:$A33,"Freight HDVs")+SUMIFS('MX Road Veh Dies'!R3:R33,'MX Road Veh Gas'!$A3:$A33,"Freight HDVs"))</f>
        <v>5.5561193341140833E-2</v>
      </c>
      <c r="K4" s="5">
        <f>SUMIFS('MX Road Veh Gas'!S3:S33,'MX Road Veh Gas'!$A3:$A33,"Freight HDVs")/(SUMIFS('MX Road Veh Gas'!S3:S33,'MX Road Veh Gas'!$A3:$A33,"Freight HDVs")+SUMIFS('MX Road Veh Dies'!S3:S33,'MX Road Veh Gas'!$A3:$A33,"Freight HDVs"))</f>
        <v>5.2436339656033844E-2</v>
      </c>
      <c r="L4" s="5">
        <f>SUMIFS('MX Road Veh Gas'!T3:T33,'MX Road Veh Gas'!$A3:$A33,"Freight HDVs")/(SUMIFS('MX Road Veh Gas'!T3:T33,'MX Road Veh Gas'!$A3:$A33,"Freight HDVs")+SUMIFS('MX Road Veh Dies'!T3:T33,'MX Road Veh Gas'!$A3:$A33,"Freight HDVs"))</f>
        <v>4.9425839599014462E-2</v>
      </c>
      <c r="M4" s="5">
        <f>SUMIFS('MX Road Veh Gas'!U3:U33,'MX Road Veh Gas'!$A3:$A33,"Freight HDVs")/(SUMIFS('MX Road Veh Gas'!U3:U33,'MX Road Veh Gas'!$A3:$A33,"Freight HDVs")+SUMIFS('MX Road Veh Dies'!U3:U33,'MX Road Veh Gas'!$A3:$A33,"Freight HDVs"))</f>
        <v>4.7561183814313061E-2</v>
      </c>
      <c r="N4" s="5">
        <f>SUMIFS('MX Road Veh Gas'!V3:V33,'MX Road Veh Gas'!$A3:$A33,"Freight HDVs")/(SUMIFS('MX Road Veh Gas'!V3:V33,'MX Road Veh Gas'!$A3:$A33,"Freight HDVs")+SUMIFS('MX Road Veh Dies'!V3:V33,'MX Road Veh Gas'!$A3:$A33,"Freight HDVs"))</f>
        <v>4.6284397107295969E-2</v>
      </c>
      <c r="O4" s="5">
        <f>SUMIFS('MX Road Veh Gas'!W3:W33,'MX Road Veh Gas'!$A3:$A33,"Freight HDVs")/(SUMIFS('MX Road Veh Gas'!W3:W33,'MX Road Veh Gas'!$A3:$A33,"Freight HDVs")+SUMIFS('MX Road Veh Dies'!W3:W33,'MX Road Veh Gas'!$A3:$A33,"Freight HDVs"))</f>
        <v>4.4927019293304088E-2</v>
      </c>
      <c r="P4" s="5">
        <f>SUMIFS('MX Road Veh Gas'!X3:X33,'MX Road Veh Gas'!$A3:$A33,"Freight HDVs")/(SUMIFS('MX Road Veh Gas'!X3:X33,'MX Road Veh Gas'!$A3:$A33,"Freight HDVs")+SUMIFS('MX Road Veh Dies'!X3:X33,'MX Road Veh Gas'!$A3:$A33,"Freight HDVs"))</f>
        <v>4.3609327126725453E-2</v>
      </c>
      <c r="Q4" s="5">
        <f>SUMIFS('MX Road Veh Gas'!Y3:Y33,'MX Road Veh Gas'!$A3:$A33,"Freight HDVs")/(SUMIFS('MX Road Veh Gas'!Y3:Y33,'MX Road Veh Gas'!$A3:$A33,"Freight HDVs")+SUMIFS('MX Road Veh Dies'!Y3:Y33,'MX Road Veh Gas'!$A3:$A33,"Freight HDVs"))</f>
        <v>4.2872927861820773E-2</v>
      </c>
      <c r="R4" s="5">
        <f>SUMIFS('MX Road Veh Gas'!Z3:Z33,'MX Road Veh Gas'!$A3:$A33,"Freight HDVs")/(SUMIFS('MX Road Veh Gas'!Z3:Z33,'MX Road Veh Gas'!$A3:$A33,"Freight HDVs")+SUMIFS('MX Road Veh Dies'!Z3:Z33,'MX Road Veh Gas'!$A3:$A33,"Freight HDVs"))</f>
        <v>4.2211639451592987E-2</v>
      </c>
      <c r="S4" s="5">
        <f>SUMIFS('MX Road Veh Gas'!AA3:AA33,'MX Road Veh Gas'!$A3:$A33,"Freight HDVs")/(SUMIFS('MX Road Veh Gas'!AA3:AA33,'MX Road Veh Gas'!$A3:$A33,"Freight HDVs")+SUMIFS('MX Road Veh Dies'!AA3:AA33,'MX Road Veh Gas'!$A3:$A33,"Freight HDVs"))</f>
        <v>4.1660619104480559E-2</v>
      </c>
      <c r="T4" s="5">
        <f>SUMIFS('MX Road Veh Gas'!AB3:AB33,'MX Road Veh Gas'!$A3:$A33,"Freight HDVs")/(SUMIFS('MX Road Veh Gas'!AB3:AB33,'MX Road Veh Gas'!$A3:$A33,"Freight HDVs")+SUMIFS('MX Road Veh Dies'!AB3:AB33,'MX Road Veh Gas'!$A3:$A33,"Freight HDVs"))</f>
        <v>4.1147163959344799E-2</v>
      </c>
    </row>
    <row r="5" spans="1:20" x14ac:dyDescent="0.25">
      <c r="A5" s="1" t="s">
        <v>5</v>
      </c>
      <c r="B5" s="5">
        <f>SUMIFS('MX Road Veh Dies'!J3:J33,'MX Road Veh Gas'!$A3:$A33,"Freight HDVs")/(SUMIFS('MX Road Veh Gas'!J3:J33,'MX Road Veh Gas'!$A3:$A33,"Freight HDVs")+SUMIFS('MX Road Veh Dies'!J3:J33,'MX Road Veh Gas'!$A3:$A33,"Freight HDVs"))</f>
        <v>0.91180431010603524</v>
      </c>
      <c r="C5" s="5">
        <f>SUMIFS('MX Road Veh Dies'!K3:K33,'MX Road Veh Gas'!$A3:$A33,"Freight HDVs")/(SUMIFS('MX Road Veh Gas'!K3:K33,'MX Road Veh Gas'!$A3:$A33,"Freight HDVs")+SUMIFS('MX Road Veh Dies'!K3:K33,'MX Road Veh Gas'!$A3:$A33,"Freight HDVs"))</f>
        <v>0.9176041141509893</v>
      </c>
      <c r="D5" s="5">
        <f>SUMIFS('MX Road Veh Dies'!L3:L33,'MX Road Veh Gas'!$A3:$A33,"Freight HDVs")/(SUMIFS('MX Road Veh Gas'!L3:L33,'MX Road Veh Gas'!$A3:$A33,"Freight HDVs")+SUMIFS('MX Road Veh Dies'!L3:L33,'MX Road Veh Gas'!$A3:$A33,"Freight HDVs"))</f>
        <v>0.92281371519047184</v>
      </c>
      <c r="E5" s="5">
        <f>SUMIFS('MX Road Veh Dies'!M3:M33,'MX Road Veh Gas'!$A3:$A33,"Freight HDVs")/(SUMIFS('MX Road Veh Gas'!M3:M33,'MX Road Veh Gas'!$A3:$A33,"Freight HDVs")+SUMIFS('MX Road Veh Dies'!M3:M33,'MX Road Veh Gas'!$A3:$A33,"Freight HDVs"))</f>
        <v>0.92753273228238831</v>
      </c>
      <c r="F5" s="5">
        <f>SUMIFS('MX Road Veh Dies'!N3:N33,'MX Road Veh Gas'!$A3:$A33,"Freight HDVs")/(SUMIFS('MX Road Veh Gas'!N3:N33,'MX Road Veh Gas'!$A3:$A33,"Freight HDVs")+SUMIFS('MX Road Veh Dies'!N3:N33,'MX Road Veh Gas'!$A3:$A33,"Freight HDVs"))</f>
        <v>0.93200389898479641</v>
      </c>
      <c r="G5" s="5">
        <f>SUMIFS('MX Road Veh Dies'!O3:O33,'MX Road Veh Gas'!$A3:$A33,"Freight HDVs")/(SUMIFS('MX Road Veh Gas'!O3:O33,'MX Road Veh Gas'!$A3:$A33,"Freight HDVs")+SUMIFS('MX Road Veh Dies'!O3:O33,'MX Road Veh Gas'!$A3:$A33,"Freight HDVs"))</f>
        <v>0.93569464901937893</v>
      </c>
      <c r="H5" s="5">
        <f>SUMIFS('MX Road Veh Dies'!P3:P33,'MX Road Veh Gas'!$A3:$A33,"Freight HDVs")/(SUMIFS('MX Road Veh Gas'!P3:P33,'MX Road Veh Gas'!$A3:$A33,"Freight HDVs")+SUMIFS('MX Road Veh Dies'!P3:P33,'MX Road Veh Gas'!$A3:$A33,"Freight HDVs"))</f>
        <v>0.93861413652588466</v>
      </c>
      <c r="I5" s="5">
        <f>SUMIFS('MX Road Veh Dies'!Q3:Q33,'MX Road Veh Gas'!$A3:$A33,"Freight HDVs")/(SUMIFS('MX Road Veh Gas'!Q3:Q33,'MX Road Veh Gas'!$A3:$A33,"Freight HDVs")+SUMIFS('MX Road Veh Dies'!Q3:Q33,'MX Road Veh Gas'!$A3:$A33,"Freight HDVs"))</f>
        <v>0.94149558132184574</v>
      </c>
      <c r="J5" s="5">
        <f>SUMIFS('MX Road Veh Dies'!R3:R33,'MX Road Veh Gas'!$A3:$A33,"Freight HDVs")/(SUMIFS('MX Road Veh Gas'!R3:R33,'MX Road Veh Gas'!$A3:$A33,"Freight HDVs")+SUMIFS('MX Road Veh Dies'!R3:R33,'MX Road Veh Gas'!$A3:$A33,"Freight HDVs"))</f>
        <v>0.94443880665885915</v>
      </c>
      <c r="K5" s="5">
        <f>SUMIFS('MX Road Veh Dies'!S3:S33,'MX Road Veh Gas'!$A3:$A33,"Freight HDVs")/(SUMIFS('MX Road Veh Gas'!S3:S33,'MX Road Veh Gas'!$A3:$A33,"Freight HDVs")+SUMIFS('MX Road Veh Dies'!S3:S33,'MX Road Veh Gas'!$A3:$A33,"Freight HDVs"))</f>
        <v>0.94756366034396611</v>
      </c>
      <c r="L5" s="5">
        <f>SUMIFS('MX Road Veh Dies'!T3:T33,'MX Road Veh Gas'!$A3:$A33,"Freight HDVs")/(SUMIFS('MX Road Veh Gas'!T3:T33,'MX Road Veh Gas'!$A3:$A33,"Freight HDVs")+SUMIFS('MX Road Veh Dies'!T3:T33,'MX Road Veh Gas'!$A3:$A33,"Freight HDVs"))</f>
        <v>0.95057416040098563</v>
      </c>
      <c r="M5" s="5">
        <f>SUMIFS('MX Road Veh Dies'!U3:U33,'MX Road Veh Gas'!$A3:$A33,"Freight HDVs")/(SUMIFS('MX Road Veh Gas'!U3:U33,'MX Road Veh Gas'!$A3:$A33,"Freight HDVs")+SUMIFS('MX Road Veh Dies'!U3:U33,'MX Road Veh Gas'!$A3:$A33,"Freight HDVs"))</f>
        <v>0.95243881618568682</v>
      </c>
      <c r="N5" s="5">
        <f>SUMIFS('MX Road Veh Dies'!V3:V33,'MX Road Veh Gas'!$A3:$A33,"Freight HDVs")/(SUMIFS('MX Road Veh Gas'!V3:V33,'MX Road Veh Gas'!$A3:$A33,"Freight HDVs")+SUMIFS('MX Road Veh Dies'!V3:V33,'MX Road Veh Gas'!$A3:$A33,"Freight HDVs"))</f>
        <v>0.95371560289270407</v>
      </c>
      <c r="O5" s="5">
        <f>SUMIFS('MX Road Veh Dies'!W3:W33,'MX Road Veh Gas'!$A3:$A33,"Freight HDVs")/(SUMIFS('MX Road Veh Gas'!W3:W33,'MX Road Veh Gas'!$A3:$A33,"Freight HDVs")+SUMIFS('MX Road Veh Dies'!W3:W33,'MX Road Veh Gas'!$A3:$A33,"Freight HDVs"))</f>
        <v>0.955072980706696</v>
      </c>
      <c r="P5" s="5">
        <f>SUMIFS('MX Road Veh Dies'!X3:X33,'MX Road Veh Gas'!$A3:$A33,"Freight HDVs")/(SUMIFS('MX Road Veh Gas'!X3:X33,'MX Road Veh Gas'!$A3:$A33,"Freight HDVs")+SUMIFS('MX Road Veh Dies'!X3:X33,'MX Road Veh Gas'!$A3:$A33,"Freight HDVs"))</f>
        <v>0.95639067287327451</v>
      </c>
      <c r="Q5" s="5">
        <f>SUMIFS('MX Road Veh Dies'!Y3:Y33,'MX Road Veh Gas'!$A3:$A33,"Freight HDVs")/(SUMIFS('MX Road Veh Gas'!Y3:Y33,'MX Road Veh Gas'!$A3:$A33,"Freight HDVs")+SUMIFS('MX Road Veh Dies'!Y3:Y33,'MX Road Veh Gas'!$A3:$A33,"Freight HDVs"))</f>
        <v>0.95712707213817916</v>
      </c>
      <c r="R5" s="5">
        <f>SUMIFS('MX Road Veh Dies'!Z3:Z33,'MX Road Veh Gas'!$A3:$A33,"Freight HDVs")/(SUMIFS('MX Road Veh Gas'!Z3:Z33,'MX Road Veh Gas'!$A3:$A33,"Freight HDVs")+SUMIFS('MX Road Veh Dies'!Z3:Z33,'MX Road Veh Gas'!$A3:$A33,"Freight HDVs"))</f>
        <v>0.95778836054840699</v>
      </c>
      <c r="S5" s="5">
        <f>SUMIFS('MX Road Veh Dies'!AA3:AA33,'MX Road Veh Gas'!$A3:$A33,"Freight HDVs")/(SUMIFS('MX Road Veh Gas'!AA3:AA33,'MX Road Veh Gas'!$A3:$A33,"Freight HDVs")+SUMIFS('MX Road Veh Dies'!AA3:AA33,'MX Road Veh Gas'!$A3:$A33,"Freight HDVs"))</f>
        <v>0.9583393808955194</v>
      </c>
      <c r="T5" s="5">
        <f>SUMIFS('MX Road Veh Dies'!AB3:AB33,'MX Road Veh Gas'!$A3:$A33,"Freight HDVs")/(SUMIFS('MX Road Veh Gas'!AB3:AB33,'MX Road Veh Gas'!$A3:$A33,"Freight HDVs")+SUMIFS('MX Road Veh Dies'!AB3:AB33,'MX Road Veh Gas'!$A3:$A33,"Freight HDVs"))</f>
        <v>0.95885283604065519</v>
      </c>
    </row>
    <row r="6" spans="1:20" x14ac:dyDescent="0.25">
      <c r="A6" s="1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5">
      <c r="A7" s="1" t="s">
        <v>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5">
      <c r="A8" s="1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</sheetData>
  <pageMargins left="0.7" right="0.7" top="0.75" bottom="0.75" header="0.3" footer="0.3"/>
  <ignoredErrors>
    <ignoredError sqref="B4:T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8" customWidth="1"/>
    <col min="2" max="29" width="10.54296875" style="8" bestFit="1" customWidth="1"/>
    <col min="30" max="16384" width="9.1796875" style="8"/>
  </cols>
  <sheetData>
    <row r="1" spans="1:3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</row>
    <row r="3" spans="1:30" x14ac:dyDescent="0.25">
      <c r="A3" s="1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x14ac:dyDescent="0.25">
      <c r="A4" s="1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</row>
    <row r="5" spans="1:30" x14ac:dyDescent="0.25">
      <c r="A5" s="1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</row>
    <row r="6" spans="1:30" x14ac:dyDescent="0.25">
      <c r="A6" s="1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5">
      <c r="A7" s="1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1" t="s">
        <v>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8" customWidth="1"/>
    <col min="2" max="29" width="10.54296875" style="8" bestFit="1" customWidth="1"/>
    <col min="30" max="16384" width="9.1796875" style="8"/>
  </cols>
  <sheetData>
    <row r="1" spans="1:30" x14ac:dyDescent="0.25">
      <c r="A1" s="1" t="s">
        <v>1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</row>
    <row r="3" spans="1:30" x14ac:dyDescent="0.25">
      <c r="A3" s="1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x14ac:dyDescent="0.25">
      <c r="A4" s="1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</row>
    <row r="5" spans="1:30" x14ac:dyDescent="0.25">
      <c r="A5" s="1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</row>
    <row r="6" spans="1:30" x14ac:dyDescent="0.25">
      <c r="A6" s="1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5">
      <c r="A7" s="1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1" t="s">
        <v>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MX Road Veh Gas</vt:lpstr>
      <vt:lpstr>MX Road Veh Dies</vt:lpstr>
      <vt:lpstr>BFoEToFU-LDVs-passengers</vt:lpstr>
      <vt:lpstr>BFoEToFU-LDVs-freight</vt:lpstr>
      <vt:lpstr>BFoEToFU-HDVs-passengers</vt:lpstr>
      <vt:lpstr>BFoEToFU-HDVs-freight</vt:lpstr>
      <vt:lpstr>BFoEToFU-aircraft-passengers</vt:lpstr>
      <vt:lpstr>BFoEToFU-aircraft-freight</vt:lpstr>
      <vt:lpstr>BFoEToFU-rail-passengers</vt:lpstr>
      <vt:lpstr>BFoEToFU-rail-freight</vt:lpstr>
      <vt:lpstr>BFoEToFU-ships-passengers</vt:lpstr>
      <vt:lpstr>BFoEToFU-ships-freight</vt:lpstr>
      <vt:lpstr>BFoEToFU-motorbikes-passengers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2015-11-23T23:26:04Z</dcterms:modified>
</cp:coreProperties>
</file>