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3460" windowWidth="19420" windowHeight="11020"/>
  </bookViews>
  <sheets>
    <sheet name="About" sheetId="1" r:id="rId1"/>
    <sheet name="Source Data" sheetId="2" r:id="rId2"/>
    <sheet name="Calculations" sheetId="3" r:id="rId3"/>
    <sheet name="Mexico+OECD scaling" sheetId="8" r:id="rId4"/>
    <sheet name="SCoHIbP-transportation" sheetId="4" r:id="rId5"/>
    <sheet name="SCoHIbP-elec-distheat" sheetId="5" r:id="rId6"/>
    <sheet name="SCoHIbP-bldgs-indst" sheetId="6" r:id="rId7"/>
    <sheet name="SCoHIbP-LULUCF" sheetId="7" r:id="rId8"/>
  </sheets>
  <calcPr calcId="179017" concurrentCalc="0"/>
</workbook>
</file>

<file path=xl/calcChain.xml><?xml version="1.0" encoding="utf-8"?>
<calcChain xmlns="http://schemas.openxmlformats.org/spreadsheetml/2006/main">
  <c r="A131" i="3" l="1"/>
  <c r="C11" i="8"/>
  <c r="A134" i="3"/>
  <c r="M88" i="3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B70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B31" i="3"/>
  <c r="G61" i="3"/>
  <c r="G87" i="3"/>
  <c r="C31" i="3"/>
  <c r="H61" i="3"/>
  <c r="H87" i="3"/>
  <c r="D31" i="3"/>
  <c r="C61" i="3"/>
  <c r="C87" i="3"/>
  <c r="E31" i="3"/>
  <c r="F31" i="3"/>
  <c r="E61" i="3"/>
  <c r="E87" i="3"/>
  <c r="B32" i="3"/>
  <c r="G62" i="3"/>
  <c r="G88" i="3"/>
  <c r="C32" i="3"/>
  <c r="H62" i="3"/>
  <c r="H88" i="3"/>
  <c r="D32" i="3"/>
  <c r="C62" i="3"/>
  <c r="C88" i="3"/>
  <c r="E32" i="3"/>
  <c r="F32" i="3"/>
  <c r="E62" i="3"/>
  <c r="E88" i="3"/>
  <c r="F30" i="3"/>
  <c r="E60" i="3"/>
  <c r="E86" i="3"/>
  <c r="E30" i="3"/>
  <c r="D30" i="3"/>
  <c r="C60" i="3"/>
  <c r="C86" i="3"/>
  <c r="C30" i="3"/>
  <c r="H60" i="3"/>
  <c r="H86" i="3"/>
  <c r="B30" i="3"/>
  <c r="G60" i="3"/>
  <c r="G86" i="3"/>
  <c r="B25" i="3"/>
  <c r="G55" i="3"/>
  <c r="C25" i="3"/>
  <c r="H55" i="3"/>
  <c r="D25" i="3"/>
  <c r="C55" i="3"/>
  <c r="E25" i="3"/>
  <c r="F25" i="3"/>
  <c r="E55" i="3"/>
  <c r="B26" i="3"/>
  <c r="G56" i="3"/>
  <c r="C26" i="3"/>
  <c r="H56" i="3"/>
  <c r="D26" i="3"/>
  <c r="C56" i="3"/>
  <c r="E26" i="3"/>
  <c r="F26" i="3"/>
  <c r="E56" i="3"/>
  <c r="F24" i="3"/>
  <c r="E54" i="3"/>
  <c r="E24" i="3"/>
  <c r="D24" i="3"/>
  <c r="C54" i="3"/>
  <c r="C24" i="3"/>
  <c r="H54" i="3"/>
  <c r="B24" i="3"/>
  <c r="G54" i="3"/>
  <c r="B19" i="3"/>
  <c r="G49" i="3"/>
  <c r="C19" i="3"/>
  <c r="H49" i="3"/>
  <c r="D19" i="3"/>
  <c r="C49" i="3"/>
  <c r="E19" i="3"/>
  <c r="F19" i="3"/>
  <c r="E49" i="3"/>
  <c r="B20" i="3"/>
  <c r="G50" i="3"/>
  <c r="C20" i="3"/>
  <c r="H50" i="3"/>
  <c r="D20" i="3"/>
  <c r="C50" i="3"/>
  <c r="E20" i="3"/>
  <c r="F20" i="3"/>
  <c r="E50" i="3"/>
  <c r="F18" i="3"/>
  <c r="E48" i="3"/>
  <c r="E18" i="3"/>
  <c r="D18" i="3"/>
  <c r="C48" i="3"/>
  <c r="C18" i="3"/>
  <c r="H48" i="3"/>
  <c r="B18" i="3"/>
  <c r="G48" i="3"/>
  <c r="D13" i="3"/>
  <c r="E13" i="3"/>
  <c r="F13" i="3"/>
  <c r="D14" i="3"/>
  <c r="E14" i="3"/>
  <c r="F14" i="3"/>
  <c r="F12" i="3"/>
  <c r="E12" i="3"/>
  <c r="D12" i="3"/>
  <c r="C13" i="3"/>
  <c r="C14" i="3"/>
  <c r="C12" i="3"/>
  <c r="B13" i="3"/>
  <c r="B14" i="3"/>
  <c r="B12" i="3"/>
  <c r="C74" i="3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E81" i="3"/>
  <c r="G81" i="3"/>
  <c r="E74" i="3"/>
  <c r="G82" i="3"/>
  <c r="B92" i="3"/>
  <c r="G43" i="3"/>
  <c r="H43" i="3"/>
  <c r="C43" i="3"/>
  <c r="E43" i="3"/>
  <c r="G44" i="3"/>
  <c r="H44" i="3"/>
  <c r="C44" i="3"/>
  <c r="E44" i="3"/>
  <c r="E42" i="3"/>
  <c r="C42" i="3"/>
  <c r="H42" i="3"/>
  <c r="G42" i="3"/>
  <c r="B104" i="3"/>
  <c r="B146" i="3"/>
  <c r="D115" i="3"/>
  <c r="D157" i="3"/>
  <c r="F108" i="3"/>
  <c r="F150" i="3"/>
  <c r="L98" i="3"/>
  <c r="L140" i="3"/>
  <c r="I110" i="3"/>
  <c r="I152" i="3"/>
  <c r="K96" i="3"/>
  <c r="K138" i="3"/>
  <c r="I103" i="3"/>
  <c r="I145" i="3"/>
  <c r="M109" i="3"/>
  <c r="M151" i="3"/>
  <c r="I116" i="3"/>
  <c r="I158" i="3"/>
  <c r="I98" i="3"/>
  <c r="I140" i="3"/>
  <c r="J102" i="3"/>
  <c r="J144" i="3"/>
  <c r="J104" i="3"/>
  <c r="J146" i="3"/>
  <c r="J109" i="3"/>
  <c r="J151" i="3"/>
  <c r="J114" i="3"/>
  <c r="J156" i="3"/>
  <c r="J116" i="3"/>
  <c r="J158" i="3"/>
  <c r="K103" i="3"/>
  <c r="K145" i="3"/>
  <c r="I96" i="3"/>
  <c r="I138" i="3"/>
  <c r="D104" i="3"/>
  <c r="D146" i="3"/>
  <c r="D110" i="3"/>
  <c r="D152" i="3"/>
  <c r="K115" i="3"/>
  <c r="K157" i="3"/>
  <c r="F96" i="3"/>
  <c r="F138" i="3"/>
  <c r="D97" i="3"/>
  <c r="D139" i="3"/>
  <c r="L103" i="3"/>
  <c r="L145" i="3"/>
  <c r="L108" i="3"/>
  <c r="L150" i="3"/>
  <c r="L110" i="3"/>
  <c r="L152" i="3"/>
  <c r="L115" i="3"/>
  <c r="L157" i="3"/>
  <c r="D96" i="3"/>
  <c r="D138" i="3"/>
  <c r="M103" i="3"/>
  <c r="M145" i="3"/>
  <c r="M114" i="3"/>
  <c r="M156" i="3"/>
  <c r="I104" i="3"/>
  <c r="I146" i="3"/>
  <c r="M110" i="3"/>
  <c r="M152" i="3"/>
  <c r="B96" i="3"/>
  <c r="B138" i="3"/>
  <c r="M97" i="3"/>
  <c r="M139" i="3"/>
  <c r="B103" i="3"/>
  <c r="B145" i="3"/>
  <c r="B110" i="3"/>
  <c r="B152" i="3"/>
  <c r="B115" i="3"/>
  <c r="B157" i="3"/>
  <c r="D108" i="3"/>
  <c r="D150" i="3"/>
  <c r="L97" i="3"/>
  <c r="L139" i="3"/>
  <c r="K110" i="3"/>
  <c r="K152" i="3"/>
  <c r="D116" i="3"/>
  <c r="D158" i="3"/>
  <c r="F102" i="3"/>
  <c r="F144" i="3"/>
  <c r="F109" i="3"/>
  <c r="F151" i="3"/>
  <c r="F114" i="3"/>
  <c r="F156" i="3"/>
  <c r="B98" i="3"/>
  <c r="B140" i="3"/>
  <c r="I108" i="3"/>
  <c r="I150" i="3"/>
  <c r="J98" i="3"/>
  <c r="J140" i="3"/>
  <c r="B108" i="3"/>
  <c r="B150" i="3"/>
  <c r="M96" i="3"/>
  <c r="M138" i="3"/>
  <c r="K104" i="3"/>
  <c r="K146" i="3"/>
  <c r="K98" i="3"/>
  <c r="K140" i="3"/>
  <c r="F104" i="3"/>
  <c r="F146" i="3"/>
  <c r="F116" i="3"/>
  <c r="F158" i="3"/>
  <c r="M115" i="3"/>
  <c r="M157" i="3"/>
  <c r="J97" i="3"/>
  <c r="J139" i="3"/>
  <c r="M104" i="3"/>
  <c r="M146" i="3"/>
  <c r="I114" i="3"/>
  <c r="I156" i="3"/>
  <c r="J96" i="3"/>
  <c r="J138" i="3"/>
  <c r="I97" i="3"/>
  <c r="I139" i="3"/>
  <c r="J103" i="3"/>
  <c r="J145" i="3"/>
  <c r="J108" i="3"/>
  <c r="J150" i="3"/>
  <c r="J110" i="3"/>
  <c r="J152" i="3"/>
  <c r="J115" i="3"/>
  <c r="J157" i="3"/>
  <c r="F97" i="3"/>
  <c r="F139" i="3"/>
  <c r="K109" i="3"/>
  <c r="K151" i="3"/>
  <c r="D102" i="3"/>
  <c r="D144" i="3"/>
  <c r="K108" i="3"/>
  <c r="K150" i="3"/>
  <c r="D114" i="3"/>
  <c r="D156" i="3"/>
  <c r="K116" i="3"/>
  <c r="K158" i="3"/>
  <c r="D98" i="3"/>
  <c r="D140" i="3"/>
  <c r="L102" i="3"/>
  <c r="L144" i="3"/>
  <c r="L104" i="3"/>
  <c r="L146" i="3"/>
  <c r="L109" i="3"/>
  <c r="L151" i="3"/>
  <c r="L114" i="3"/>
  <c r="L156" i="3"/>
  <c r="L116" i="3"/>
  <c r="L158" i="3"/>
  <c r="B97" i="3"/>
  <c r="B139" i="3"/>
  <c r="I109" i="3"/>
  <c r="I151" i="3"/>
  <c r="M116" i="3"/>
  <c r="M158" i="3"/>
  <c r="F98" i="3"/>
  <c r="F140" i="3"/>
  <c r="I102" i="3"/>
  <c r="I144" i="3"/>
  <c r="M108" i="3"/>
  <c r="M150" i="3"/>
  <c r="I115" i="3"/>
  <c r="I157" i="3"/>
  <c r="M98" i="3"/>
  <c r="M140" i="3"/>
  <c r="B102" i="3"/>
  <c r="B144" i="3"/>
  <c r="B109" i="3"/>
  <c r="B151" i="3"/>
  <c r="B114" i="3"/>
  <c r="B156" i="3"/>
  <c r="B116" i="3"/>
  <c r="B158" i="3"/>
  <c r="K102" i="3"/>
  <c r="K144" i="3"/>
  <c r="K114" i="3"/>
  <c r="K156" i="3"/>
  <c r="D103" i="3"/>
  <c r="D145" i="3"/>
  <c r="D109" i="3"/>
  <c r="D151" i="3"/>
  <c r="L96" i="3"/>
  <c r="L138" i="3"/>
  <c r="K97" i="3"/>
  <c r="K139" i="3"/>
  <c r="F103" i="3"/>
  <c r="F145" i="3"/>
  <c r="F110" i="3"/>
  <c r="F152" i="3"/>
  <c r="F115" i="3"/>
  <c r="F157" i="3"/>
  <c r="M102" i="3"/>
  <c r="M144" i="3"/>
  <c r="G114" i="3"/>
  <c r="G156" i="3"/>
  <c r="H116" i="3"/>
  <c r="H158" i="3"/>
  <c r="E116" i="3"/>
  <c r="E158" i="3"/>
  <c r="C114" i="3"/>
  <c r="C156" i="3"/>
  <c r="E114" i="3"/>
  <c r="E156" i="3"/>
  <c r="G116" i="3"/>
  <c r="G158" i="3"/>
  <c r="G115" i="3"/>
  <c r="G157" i="3"/>
  <c r="C115" i="3"/>
  <c r="C157" i="3"/>
  <c r="H115" i="3"/>
  <c r="H157" i="3"/>
  <c r="C116" i="3"/>
  <c r="C158" i="3"/>
  <c r="H114" i="3"/>
  <c r="H156" i="3"/>
  <c r="E115" i="3"/>
  <c r="E157" i="3"/>
  <c r="E109" i="3"/>
  <c r="E151" i="3"/>
  <c r="E104" i="3"/>
  <c r="E146" i="3"/>
  <c r="E108" i="3"/>
  <c r="E150" i="3"/>
  <c r="H110" i="3"/>
  <c r="H152" i="3"/>
  <c r="C102" i="3"/>
  <c r="C144" i="3"/>
  <c r="G110" i="3"/>
  <c r="G152" i="3"/>
  <c r="C108" i="3"/>
  <c r="C150" i="3"/>
  <c r="H102" i="3"/>
  <c r="H144" i="3"/>
  <c r="C103" i="3"/>
  <c r="C145" i="3"/>
  <c r="C110" i="3"/>
  <c r="C152" i="3"/>
  <c r="G108" i="3"/>
  <c r="G150" i="3"/>
  <c r="H109" i="3"/>
  <c r="H151" i="3"/>
  <c r="E102" i="3"/>
  <c r="E144" i="3"/>
  <c r="H103" i="3"/>
  <c r="H145" i="3"/>
  <c r="H104" i="3"/>
  <c r="H146" i="3"/>
  <c r="E103" i="3"/>
  <c r="E145" i="3"/>
  <c r="C104" i="3"/>
  <c r="C146" i="3"/>
  <c r="G109" i="3"/>
  <c r="G151" i="3"/>
  <c r="G104" i="3"/>
  <c r="G146" i="3"/>
  <c r="E110" i="3"/>
  <c r="E152" i="3"/>
  <c r="G102" i="3"/>
  <c r="G144" i="3"/>
  <c r="C109" i="3"/>
  <c r="C151" i="3"/>
  <c r="G103" i="3"/>
  <c r="G145" i="3"/>
  <c r="H108" i="3"/>
  <c r="H150" i="3"/>
  <c r="G68" i="3"/>
  <c r="E70" i="3"/>
  <c r="E69" i="3"/>
  <c r="H68" i="3"/>
  <c r="C70" i="3"/>
  <c r="C69" i="3"/>
  <c r="C68" i="3"/>
  <c r="H70" i="3"/>
  <c r="H69" i="3"/>
  <c r="E68" i="3"/>
  <c r="G70" i="3"/>
  <c r="G69" i="3"/>
  <c r="G97" i="3"/>
  <c r="G139" i="3"/>
  <c r="H98" i="3"/>
  <c r="H140" i="3"/>
  <c r="C97" i="3"/>
  <c r="C139" i="3"/>
  <c r="H97" i="3"/>
  <c r="H139" i="3"/>
  <c r="H35" i="4"/>
  <c r="G98" i="3"/>
  <c r="G140" i="3"/>
  <c r="C96" i="3"/>
  <c r="C138" i="3"/>
  <c r="C98" i="3"/>
  <c r="C140" i="3"/>
  <c r="E97" i="3"/>
  <c r="E139" i="3"/>
  <c r="H96" i="3"/>
  <c r="H138" i="3"/>
  <c r="E98" i="3"/>
  <c r="E140" i="3"/>
  <c r="E96" i="3"/>
  <c r="E138" i="3"/>
  <c r="G96" i="3"/>
  <c r="G138" i="3"/>
  <c r="H21" i="4"/>
  <c r="H34" i="4"/>
  <c r="D18" i="5"/>
  <c r="D19" i="5"/>
  <c r="D20" i="5"/>
  <c r="D21" i="5"/>
  <c r="D22" i="5"/>
  <c r="D23" i="5"/>
  <c r="D24" i="5"/>
  <c r="D25" i="5"/>
  <c r="D26" i="5"/>
  <c r="D28" i="5"/>
  <c r="D32" i="5"/>
  <c r="D33" i="5"/>
  <c r="D34" i="5"/>
  <c r="D35" i="5"/>
  <c r="D36" i="5"/>
  <c r="D37" i="5"/>
  <c r="D27" i="5"/>
  <c r="D31" i="5"/>
  <c r="D30" i="5"/>
  <c r="D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L18" i="5"/>
  <c r="L19" i="5"/>
  <c r="L20" i="5"/>
  <c r="L21" i="5"/>
  <c r="L22" i="5"/>
  <c r="L23" i="5"/>
  <c r="L24" i="5"/>
  <c r="L25" i="5"/>
  <c r="L26" i="5"/>
  <c r="L30" i="5"/>
  <c r="L32" i="5"/>
  <c r="L33" i="5"/>
  <c r="L34" i="5"/>
  <c r="L35" i="5"/>
  <c r="L36" i="5"/>
  <c r="L37" i="5"/>
  <c r="L29" i="5"/>
  <c r="L31" i="5"/>
  <c r="L28" i="5"/>
  <c r="L2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G18" i="6"/>
  <c r="G19" i="6"/>
  <c r="G20" i="6"/>
  <c r="G21" i="6"/>
  <c r="G22" i="6"/>
  <c r="G23" i="6"/>
  <c r="G26" i="6"/>
  <c r="G27" i="6"/>
  <c r="G28" i="6"/>
  <c r="G29" i="6"/>
  <c r="G30" i="6"/>
  <c r="G31" i="6"/>
  <c r="G32" i="6"/>
  <c r="G33" i="6"/>
  <c r="G34" i="6"/>
  <c r="G35" i="6"/>
  <c r="G36" i="6"/>
  <c r="G37" i="6"/>
  <c r="G24" i="6"/>
  <c r="G25" i="6"/>
  <c r="K18" i="6"/>
  <c r="K19" i="6"/>
  <c r="K20" i="6"/>
  <c r="K21" i="6"/>
  <c r="K22" i="6"/>
  <c r="K23" i="6"/>
  <c r="K24" i="6"/>
  <c r="K26" i="6"/>
  <c r="K27" i="6"/>
  <c r="K28" i="6"/>
  <c r="K29" i="6"/>
  <c r="K30" i="6"/>
  <c r="K31" i="6"/>
  <c r="K32" i="6"/>
  <c r="K33" i="6"/>
  <c r="K34" i="6"/>
  <c r="K35" i="6"/>
  <c r="K36" i="6"/>
  <c r="K37" i="6"/>
  <c r="K25" i="6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F30" i="4"/>
  <c r="F32" i="4"/>
  <c r="F34" i="4"/>
  <c r="F35" i="4"/>
  <c r="F36" i="4"/>
  <c r="F18" i="4"/>
  <c r="F19" i="4"/>
  <c r="F20" i="4"/>
  <c r="F21" i="4"/>
  <c r="F22" i="4"/>
  <c r="F23" i="4"/>
  <c r="F24" i="4"/>
  <c r="F25" i="4"/>
  <c r="F26" i="4"/>
  <c r="F27" i="4"/>
  <c r="F28" i="4"/>
  <c r="F29" i="4"/>
  <c r="F31" i="4"/>
  <c r="F33" i="4"/>
  <c r="F37" i="4"/>
  <c r="B37" i="4"/>
  <c r="B31" i="4"/>
  <c r="B33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2" i="4"/>
  <c r="B34" i="4"/>
  <c r="B35" i="4"/>
  <c r="B36" i="4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L18" i="6"/>
  <c r="L19" i="6"/>
  <c r="L20" i="6"/>
  <c r="L21" i="6"/>
  <c r="L22" i="6"/>
  <c r="L23" i="6"/>
  <c r="L24" i="6"/>
  <c r="L26" i="6"/>
  <c r="L27" i="6"/>
  <c r="L28" i="6"/>
  <c r="L29" i="6"/>
  <c r="L30" i="6"/>
  <c r="L31" i="6"/>
  <c r="L32" i="6"/>
  <c r="L33" i="6"/>
  <c r="L34" i="6"/>
  <c r="L35" i="6"/>
  <c r="L36" i="6"/>
  <c r="L37" i="6"/>
  <c r="L25" i="6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5" i="4"/>
  <c r="L37" i="4"/>
  <c r="L34" i="4"/>
  <c r="L36" i="4"/>
  <c r="D18" i="6"/>
  <c r="D19" i="6"/>
  <c r="D20" i="6"/>
  <c r="D21" i="6"/>
  <c r="D22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3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I18" i="6"/>
  <c r="I19" i="6"/>
  <c r="I20" i="6"/>
  <c r="I21" i="6"/>
  <c r="I22" i="6"/>
  <c r="I24" i="6"/>
  <c r="I25" i="6"/>
  <c r="I23" i="6"/>
  <c r="I26" i="6"/>
  <c r="I27" i="6"/>
  <c r="I28" i="6"/>
  <c r="I29" i="6"/>
  <c r="I30" i="6"/>
  <c r="I31" i="6"/>
  <c r="I32" i="6"/>
  <c r="I33" i="6"/>
  <c r="I34" i="6"/>
  <c r="I35" i="6"/>
  <c r="I36" i="6"/>
  <c r="I37" i="6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H18" i="5"/>
  <c r="H19" i="5"/>
  <c r="H20" i="5"/>
  <c r="H21" i="5"/>
  <c r="H22" i="5"/>
  <c r="H23" i="5"/>
  <c r="H24" i="5"/>
  <c r="H25" i="5"/>
  <c r="H26" i="5"/>
  <c r="H29" i="5"/>
  <c r="H32" i="5"/>
  <c r="H33" i="5"/>
  <c r="H34" i="5"/>
  <c r="H35" i="5"/>
  <c r="H36" i="5"/>
  <c r="H37" i="5"/>
  <c r="H28" i="5"/>
  <c r="H27" i="5"/>
  <c r="H30" i="5"/>
  <c r="H31" i="5"/>
  <c r="H18" i="6"/>
  <c r="H19" i="6"/>
  <c r="H20" i="6"/>
  <c r="H21" i="6"/>
  <c r="H22" i="6"/>
  <c r="H25" i="6"/>
  <c r="H23" i="6"/>
  <c r="H26" i="6"/>
  <c r="H27" i="6"/>
  <c r="H28" i="6"/>
  <c r="H29" i="6"/>
  <c r="H30" i="6"/>
  <c r="H31" i="6"/>
  <c r="H32" i="6"/>
  <c r="H33" i="6"/>
  <c r="H34" i="6"/>
  <c r="H35" i="6"/>
  <c r="H36" i="6"/>
  <c r="H37" i="6"/>
  <c r="H24" i="6"/>
  <c r="C18" i="6"/>
  <c r="C19" i="6"/>
  <c r="C20" i="6"/>
  <c r="C21" i="6"/>
  <c r="C22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3" i="6"/>
  <c r="C24" i="6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M18" i="6"/>
  <c r="M19" i="6"/>
  <c r="M20" i="6"/>
  <c r="M21" i="6"/>
  <c r="M22" i="6"/>
  <c r="M25" i="6"/>
  <c r="M23" i="6"/>
  <c r="M24" i="6"/>
  <c r="M26" i="6"/>
  <c r="M27" i="6"/>
  <c r="M28" i="6"/>
  <c r="M29" i="6"/>
  <c r="M30" i="6"/>
  <c r="M31" i="6"/>
  <c r="M32" i="6"/>
  <c r="M33" i="6"/>
  <c r="M34" i="6"/>
  <c r="M35" i="6"/>
  <c r="M36" i="6"/>
  <c r="M37" i="6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5" i="4"/>
  <c r="D37" i="4"/>
  <c r="D33" i="4"/>
  <c r="D34" i="4"/>
  <c r="D36" i="4"/>
  <c r="J35" i="4"/>
  <c r="J31" i="4"/>
  <c r="J33" i="4"/>
  <c r="J3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2" i="4"/>
  <c r="J36" i="4"/>
  <c r="J34" i="4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H5" i="4"/>
  <c r="H2" i="4"/>
  <c r="H6" i="4"/>
  <c r="H4" i="4"/>
  <c r="H3" i="4"/>
  <c r="H7" i="4"/>
  <c r="C8" i="4"/>
  <c r="C10" i="4"/>
  <c r="C12" i="4"/>
  <c r="C14" i="4"/>
  <c r="C16" i="4"/>
  <c r="C11" i="4"/>
  <c r="C17" i="4"/>
  <c r="C15" i="4"/>
  <c r="C9" i="4"/>
  <c r="C13" i="4"/>
  <c r="C3" i="4"/>
  <c r="C5" i="4"/>
  <c r="C2" i="4"/>
  <c r="C6" i="4"/>
  <c r="C4" i="4"/>
  <c r="C7" i="4"/>
  <c r="G5" i="4"/>
  <c r="G7" i="4"/>
  <c r="G4" i="4"/>
  <c r="G2" i="4"/>
  <c r="G6" i="4"/>
  <c r="G3" i="4"/>
  <c r="G13" i="4"/>
  <c r="H16" i="4"/>
  <c r="H10" i="4"/>
  <c r="H8" i="4"/>
  <c r="H14" i="4"/>
  <c r="H9" i="4"/>
  <c r="H12" i="4"/>
  <c r="H11" i="4"/>
  <c r="H13" i="4"/>
  <c r="H15" i="4"/>
  <c r="H17" i="4"/>
  <c r="E16" i="4"/>
  <c r="E13" i="4"/>
  <c r="E11" i="4"/>
  <c r="E14" i="4"/>
  <c r="E15" i="4"/>
  <c r="E17" i="4"/>
  <c r="E9" i="4"/>
  <c r="E8" i="4"/>
  <c r="E2" i="4"/>
  <c r="E10" i="4"/>
  <c r="E12" i="4"/>
  <c r="G8" i="4"/>
  <c r="G10" i="4"/>
  <c r="G15" i="4"/>
  <c r="E4" i="6"/>
  <c r="E5" i="6"/>
  <c r="E6" i="6"/>
  <c r="E7" i="6"/>
  <c r="E2" i="6"/>
  <c r="E3" i="6"/>
  <c r="E6" i="5"/>
  <c r="E7" i="5"/>
  <c r="E4" i="5"/>
  <c r="E5" i="5"/>
  <c r="E2" i="5"/>
  <c r="E3" i="5"/>
  <c r="E14" i="6"/>
  <c r="E9" i="6"/>
  <c r="E10" i="6"/>
  <c r="E17" i="6"/>
  <c r="E8" i="6"/>
  <c r="E11" i="6"/>
  <c r="E15" i="6"/>
  <c r="E16" i="6"/>
  <c r="E13" i="6"/>
  <c r="E12" i="6"/>
  <c r="G8" i="6"/>
  <c r="G9" i="6"/>
  <c r="G16" i="6"/>
  <c r="G11" i="6"/>
  <c r="G17" i="6"/>
  <c r="G15" i="6"/>
  <c r="G14" i="6"/>
  <c r="G12" i="6"/>
  <c r="G10" i="6"/>
  <c r="G13" i="6"/>
  <c r="G6" i="6"/>
  <c r="G4" i="6"/>
  <c r="G5" i="6"/>
  <c r="G3" i="6"/>
  <c r="G2" i="6"/>
  <c r="G7" i="6"/>
  <c r="B4" i="6"/>
  <c r="B7" i="6"/>
  <c r="B6" i="6"/>
  <c r="B3" i="6"/>
  <c r="B2" i="6"/>
  <c r="B5" i="6"/>
  <c r="D6" i="6"/>
  <c r="D2" i="6"/>
  <c r="D5" i="6"/>
  <c r="D7" i="6"/>
  <c r="D3" i="6"/>
  <c r="D4" i="6"/>
  <c r="F9" i="4"/>
  <c r="F10" i="4"/>
  <c r="F14" i="4"/>
  <c r="F12" i="4"/>
  <c r="F11" i="4"/>
  <c r="F13" i="4"/>
  <c r="F15" i="4"/>
  <c r="F8" i="4"/>
  <c r="F16" i="4"/>
  <c r="F17" i="4"/>
  <c r="D5" i="4"/>
  <c r="D6" i="4"/>
  <c r="D7" i="4"/>
  <c r="D4" i="4"/>
  <c r="D3" i="4"/>
  <c r="D2" i="4"/>
  <c r="M9" i="5"/>
  <c r="M8" i="5"/>
  <c r="M16" i="5"/>
  <c r="M14" i="5"/>
  <c r="M12" i="5"/>
  <c r="M10" i="5"/>
  <c r="M15" i="5"/>
  <c r="M11" i="5"/>
  <c r="M17" i="5"/>
  <c r="M13" i="5"/>
  <c r="L9" i="6"/>
  <c r="L11" i="6"/>
  <c r="L14" i="6"/>
  <c r="L15" i="6"/>
  <c r="L10" i="6"/>
  <c r="L12" i="6"/>
  <c r="L8" i="6"/>
  <c r="L17" i="6"/>
  <c r="L13" i="6"/>
  <c r="L16" i="6"/>
  <c r="J5" i="7"/>
  <c r="J2" i="7"/>
  <c r="J4" i="7"/>
  <c r="J6" i="7"/>
  <c r="J7" i="7"/>
  <c r="J3" i="7"/>
  <c r="G8" i="7"/>
  <c r="G16" i="7"/>
  <c r="G12" i="7"/>
  <c r="G13" i="7"/>
  <c r="G15" i="7"/>
  <c r="G11" i="7"/>
  <c r="G17" i="7"/>
  <c r="G9" i="7"/>
  <c r="G10" i="7"/>
  <c r="G14" i="7"/>
  <c r="L3" i="7"/>
  <c r="L7" i="7"/>
  <c r="L2" i="7"/>
  <c r="L4" i="7"/>
  <c r="L6" i="7"/>
  <c r="L5" i="7"/>
  <c r="M8" i="7"/>
  <c r="M11" i="7"/>
  <c r="M15" i="7"/>
  <c r="M10" i="7"/>
  <c r="M12" i="7"/>
  <c r="M14" i="7"/>
  <c r="M16" i="7"/>
  <c r="M9" i="7"/>
  <c r="M13" i="7"/>
  <c r="M17" i="7"/>
  <c r="B9" i="7"/>
  <c r="B8" i="7"/>
  <c r="B15" i="7"/>
  <c r="B11" i="7"/>
  <c r="B16" i="7"/>
  <c r="B14" i="7"/>
  <c r="B10" i="7"/>
  <c r="B17" i="7"/>
  <c r="B13" i="7"/>
  <c r="B12" i="7"/>
  <c r="G11" i="4"/>
  <c r="E4" i="4"/>
  <c r="B11" i="6"/>
  <c r="B8" i="6"/>
  <c r="B10" i="6"/>
  <c r="B14" i="6"/>
  <c r="B13" i="6"/>
  <c r="B16" i="6"/>
  <c r="B12" i="6"/>
  <c r="B9" i="6"/>
  <c r="B15" i="6"/>
  <c r="B17" i="6"/>
  <c r="D8" i="6"/>
  <c r="D14" i="6"/>
  <c r="D10" i="6"/>
  <c r="D17" i="6"/>
  <c r="D9" i="6"/>
  <c r="D13" i="6"/>
  <c r="D15" i="6"/>
  <c r="D11" i="6"/>
  <c r="D12" i="6"/>
  <c r="D16" i="6"/>
  <c r="J11" i="6"/>
  <c r="J8" i="6"/>
  <c r="J16" i="6"/>
  <c r="J12" i="6"/>
  <c r="J10" i="6"/>
  <c r="J13" i="6"/>
  <c r="J15" i="6"/>
  <c r="J17" i="6"/>
  <c r="J14" i="6"/>
  <c r="J9" i="6"/>
  <c r="M10" i="4"/>
  <c r="M16" i="4"/>
  <c r="M12" i="4"/>
  <c r="M9" i="4"/>
  <c r="M15" i="4"/>
  <c r="M14" i="4"/>
  <c r="M13" i="4"/>
  <c r="M11" i="4"/>
  <c r="M17" i="4"/>
  <c r="M8" i="4"/>
  <c r="F9" i="5"/>
  <c r="F12" i="5"/>
  <c r="F16" i="5"/>
  <c r="F17" i="5"/>
  <c r="F13" i="5"/>
  <c r="F11" i="5"/>
  <c r="F8" i="5"/>
  <c r="F15" i="5"/>
  <c r="F14" i="5"/>
  <c r="F10" i="5"/>
  <c r="I2" i="5"/>
  <c r="I4" i="5"/>
  <c r="I5" i="5"/>
  <c r="I6" i="5"/>
  <c r="I3" i="5"/>
  <c r="I7" i="5"/>
  <c r="I10" i="6"/>
  <c r="I12" i="6"/>
  <c r="I17" i="6"/>
  <c r="I15" i="6"/>
  <c r="I11" i="6"/>
  <c r="I13" i="6"/>
  <c r="I14" i="6"/>
  <c r="I9" i="6"/>
  <c r="I8" i="6"/>
  <c r="I16" i="6"/>
  <c r="C8" i="7"/>
  <c r="C15" i="7"/>
  <c r="C11" i="7"/>
  <c r="C16" i="7"/>
  <c r="C14" i="7"/>
  <c r="C10" i="7"/>
  <c r="C12" i="7"/>
  <c r="C9" i="7"/>
  <c r="C13" i="7"/>
  <c r="C17" i="7"/>
  <c r="F2" i="6"/>
  <c r="F7" i="6"/>
  <c r="F3" i="6"/>
  <c r="F6" i="6"/>
  <c r="F5" i="6"/>
  <c r="F4" i="6"/>
  <c r="F9" i="7"/>
  <c r="F16" i="7"/>
  <c r="F12" i="7"/>
  <c r="F15" i="7"/>
  <c r="F11" i="7"/>
  <c r="F17" i="7"/>
  <c r="F10" i="7"/>
  <c r="F8" i="7"/>
  <c r="F14" i="7"/>
  <c r="F13" i="7"/>
  <c r="K8" i="7"/>
  <c r="K17" i="7"/>
  <c r="K13" i="7"/>
  <c r="K9" i="7"/>
  <c r="K10" i="7"/>
  <c r="K16" i="7"/>
  <c r="K12" i="7"/>
  <c r="K14" i="7"/>
  <c r="K11" i="7"/>
  <c r="K15" i="7"/>
  <c r="D8" i="7"/>
  <c r="D9" i="7"/>
  <c r="D11" i="7"/>
  <c r="D13" i="7"/>
  <c r="D15" i="7"/>
  <c r="D17" i="7"/>
  <c r="D10" i="7"/>
  <c r="D14" i="7"/>
  <c r="D12" i="7"/>
  <c r="D16" i="7"/>
  <c r="J9" i="7"/>
  <c r="J17" i="7"/>
  <c r="J13" i="7"/>
  <c r="J16" i="7"/>
  <c r="J12" i="7"/>
  <c r="J8" i="7"/>
  <c r="J10" i="7"/>
  <c r="J14" i="7"/>
  <c r="J11" i="7"/>
  <c r="J15" i="7"/>
  <c r="G16" i="4"/>
  <c r="E3" i="4"/>
  <c r="G14" i="4"/>
  <c r="G9" i="4"/>
  <c r="G12" i="4"/>
  <c r="E6" i="4"/>
  <c r="C5" i="5"/>
  <c r="C3" i="5"/>
  <c r="C7" i="5"/>
  <c r="C6" i="5"/>
  <c r="C4" i="5"/>
  <c r="C2" i="5"/>
  <c r="H13" i="6"/>
  <c r="H16" i="6"/>
  <c r="H15" i="6"/>
  <c r="H17" i="6"/>
  <c r="H14" i="6"/>
  <c r="H11" i="6"/>
  <c r="H12" i="6"/>
  <c r="H9" i="6"/>
  <c r="H10" i="6"/>
  <c r="H8" i="6"/>
  <c r="H5" i="6"/>
  <c r="H6" i="6"/>
  <c r="H2" i="6"/>
  <c r="H3" i="6"/>
  <c r="H4" i="6"/>
  <c r="H7" i="6"/>
  <c r="G15" i="5"/>
  <c r="G10" i="5"/>
  <c r="G11" i="5"/>
  <c r="G17" i="5"/>
  <c r="G13" i="5"/>
  <c r="G9" i="5"/>
  <c r="G14" i="5"/>
  <c r="G16" i="5"/>
  <c r="G8" i="5"/>
  <c r="G12" i="5"/>
  <c r="C14" i="5"/>
  <c r="C10" i="5"/>
  <c r="C16" i="5"/>
  <c r="C13" i="5"/>
  <c r="C17" i="5"/>
  <c r="C12" i="5"/>
  <c r="C9" i="5"/>
  <c r="C15" i="5"/>
  <c r="C8" i="5"/>
  <c r="C11" i="5"/>
  <c r="D9" i="5"/>
  <c r="D12" i="5"/>
  <c r="D17" i="5"/>
  <c r="D14" i="5"/>
  <c r="D11" i="5"/>
  <c r="D10" i="5"/>
  <c r="D13" i="5"/>
  <c r="D16" i="5"/>
  <c r="D8" i="5"/>
  <c r="D15" i="5"/>
  <c r="I7" i="4"/>
  <c r="I2" i="4"/>
  <c r="I6" i="4"/>
  <c r="I3" i="4"/>
  <c r="I4" i="4"/>
  <c r="I5" i="4"/>
  <c r="M7" i="4"/>
  <c r="M2" i="4"/>
  <c r="M4" i="4"/>
  <c r="M5" i="4"/>
  <c r="M3" i="4"/>
  <c r="M6" i="4"/>
  <c r="D8" i="4"/>
  <c r="D9" i="4"/>
  <c r="D13" i="4"/>
  <c r="D17" i="4"/>
  <c r="D10" i="4"/>
  <c r="D14" i="4"/>
  <c r="D15" i="4"/>
  <c r="D16" i="4"/>
  <c r="D11" i="4"/>
  <c r="D12" i="4"/>
  <c r="K6" i="4"/>
  <c r="K5" i="4"/>
  <c r="K2" i="4"/>
  <c r="K4" i="4"/>
  <c r="K7" i="4"/>
  <c r="K3" i="4"/>
  <c r="J11" i="4"/>
  <c r="J9" i="4"/>
  <c r="J13" i="4"/>
  <c r="J17" i="4"/>
  <c r="J8" i="4"/>
  <c r="J16" i="4"/>
  <c r="J12" i="4"/>
  <c r="J14" i="4"/>
  <c r="J15" i="4"/>
  <c r="J10" i="4"/>
  <c r="I9" i="5"/>
  <c r="I16" i="5"/>
  <c r="I14" i="5"/>
  <c r="I12" i="5"/>
  <c r="I10" i="5"/>
  <c r="I8" i="5"/>
  <c r="I17" i="5"/>
  <c r="I13" i="5"/>
  <c r="I15" i="5"/>
  <c r="I11" i="5"/>
  <c r="I2" i="6"/>
  <c r="I5" i="6"/>
  <c r="I7" i="6"/>
  <c r="I6" i="6"/>
  <c r="I4" i="6"/>
  <c r="I3" i="6"/>
  <c r="G7" i="7"/>
  <c r="G3" i="7"/>
  <c r="G4" i="7"/>
  <c r="G6" i="7"/>
  <c r="G2" i="7"/>
  <c r="G5" i="7"/>
  <c r="L8" i="5"/>
  <c r="L15" i="5"/>
  <c r="L11" i="5"/>
  <c r="L16" i="5"/>
  <c r="L12" i="5"/>
  <c r="L17" i="5"/>
  <c r="L14" i="5"/>
  <c r="L13" i="5"/>
  <c r="L9" i="5"/>
  <c r="L10" i="5"/>
  <c r="F9" i="6"/>
  <c r="F10" i="6"/>
  <c r="F15" i="6"/>
  <c r="F11" i="6"/>
  <c r="F14" i="6"/>
  <c r="F8" i="6"/>
  <c r="F17" i="6"/>
  <c r="F13" i="6"/>
  <c r="F16" i="6"/>
  <c r="F12" i="6"/>
  <c r="B7" i="7"/>
  <c r="B3" i="7"/>
  <c r="B6" i="7"/>
  <c r="B2" i="7"/>
  <c r="B4" i="7"/>
  <c r="B5" i="7"/>
  <c r="C6" i="7"/>
  <c r="C2" i="7"/>
  <c r="C7" i="7"/>
  <c r="C5" i="7"/>
  <c r="C3" i="7"/>
  <c r="C4" i="7"/>
  <c r="D5" i="7"/>
  <c r="D2" i="7"/>
  <c r="D4" i="7"/>
  <c r="D6" i="7"/>
  <c r="D3" i="7"/>
  <c r="D7" i="7"/>
  <c r="E13" i="7"/>
  <c r="E17" i="7"/>
  <c r="E8" i="7"/>
  <c r="E10" i="7"/>
  <c r="E12" i="7"/>
  <c r="E14" i="7"/>
  <c r="E16" i="7"/>
  <c r="E9" i="7"/>
  <c r="E11" i="7"/>
  <c r="E15" i="7"/>
  <c r="F4" i="7"/>
  <c r="F5" i="7"/>
  <c r="F7" i="7"/>
  <c r="F3" i="7"/>
  <c r="F6" i="7"/>
  <c r="F2" i="7"/>
  <c r="H2" i="5"/>
  <c r="H7" i="5"/>
  <c r="H6" i="5"/>
  <c r="H4" i="5"/>
  <c r="H5" i="5"/>
  <c r="H3" i="5"/>
  <c r="K8" i="6"/>
  <c r="K17" i="6"/>
  <c r="K13" i="6"/>
  <c r="K14" i="6"/>
  <c r="K9" i="6"/>
  <c r="K10" i="6"/>
  <c r="K12" i="6"/>
  <c r="K15" i="6"/>
  <c r="K11" i="6"/>
  <c r="K16" i="6"/>
  <c r="I10" i="4"/>
  <c r="I11" i="4"/>
  <c r="I8" i="4"/>
  <c r="I17" i="4"/>
  <c r="I12" i="4"/>
  <c r="I15" i="4"/>
  <c r="I13" i="4"/>
  <c r="I14" i="4"/>
  <c r="I16" i="4"/>
  <c r="I9" i="4"/>
  <c r="J3" i="6"/>
  <c r="J4" i="6"/>
  <c r="J2" i="6"/>
  <c r="J7" i="6"/>
  <c r="J5" i="6"/>
  <c r="J6" i="6"/>
  <c r="B4" i="4"/>
  <c r="B6" i="4"/>
  <c r="B5" i="4"/>
  <c r="B3" i="4"/>
  <c r="B2" i="4"/>
  <c r="B7" i="4"/>
  <c r="L2" i="4"/>
  <c r="L6" i="4"/>
  <c r="L5" i="4"/>
  <c r="L4" i="4"/>
  <c r="L7" i="4"/>
  <c r="L3" i="4"/>
  <c r="F6" i="5"/>
  <c r="F5" i="5"/>
  <c r="F3" i="5"/>
  <c r="F2" i="5"/>
  <c r="F4" i="5"/>
  <c r="F7" i="5"/>
  <c r="B11" i="4"/>
  <c r="B13" i="4"/>
  <c r="B10" i="4"/>
  <c r="B8" i="4"/>
  <c r="B9" i="4"/>
  <c r="B14" i="4"/>
  <c r="B17" i="4"/>
  <c r="B16" i="4"/>
  <c r="B15" i="4"/>
  <c r="B12" i="4"/>
  <c r="M2" i="6"/>
  <c r="M7" i="6"/>
  <c r="M6" i="6"/>
  <c r="M3" i="6"/>
  <c r="M5" i="6"/>
  <c r="M4" i="6"/>
  <c r="F6" i="4"/>
  <c r="F2" i="4"/>
  <c r="F5" i="4"/>
  <c r="F3" i="4"/>
  <c r="F4" i="4"/>
  <c r="F7" i="4"/>
  <c r="H2" i="7"/>
  <c r="H6" i="7"/>
  <c r="H3" i="7"/>
  <c r="H5" i="7"/>
  <c r="H7" i="7"/>
  <c r="H4" i="7"/>
  <c r="K4" i="7"/>
  <c r="K7" i="7"/>
  <c r="K3" i="7"/>
  <c r="K5" i="7"/>
  <c r="K6" i="7"/>
  <c r="K2" i="7"/>
  <c r="G17" i="4"/>
  <c r="E7" i="4"/>
  <c r="L9" i="4"/>
  <c r="L14" i="4"/>
  <c r="L10" i="4"/>
  <c r="L16" i="4"/>
  <c r="L17" i="4"/>
  <c r="L12" i="4"/>
  <c r="L13" i="4"/>
  <c r="L11" i="4"/>
  <c r="L15" i="4"/>
  <c r="L8" i="4"/>
  <c r="J5" i="5"/>
  <c r="J6" i="5"/>
  <c r="J7" i="5"/>
  <c r="J3" i="5"/>
  <c r="J4" i="5"/>
  <c r="J2" i="5"/>
  <c r="K8" i="5"/>
  <c r="K14" i="5"/>
  <c r="K17" i="5"/>
  <c r="K9" i="5"/>
  <c r="K16" i="5"/>
  <c r="K12" i="5"/>
  <c r="K10" i="5"/>
  <c r="K15" i="5"/>
  <c r="K13" i="5"/>
  <c r="K11" i="5"/>
  <c r="K8" i="4"/>
  <c r="K10" i="4"/>
  <c r="K14" i="4"/>
  <c r="K9" i="4"/>
  <c r="K17" i="4"/>
  <c r="K13" i="4"/>
  <c r="K11" i="4"/>
  <c r="K12" i="4"/>
  <c r="K16" i="4"/>
  <c r="K15" i="4"/>
  <c r="I5" i="7"/>
  <c r="I4" i="7"/>
  <c r="I3" i="7"/>
  <c r="I7" i="7"/>
  <c r="I2" i="7"/>
  <c r="I6" i="7"/>
  <c r="E2" i="7"/>
  <c r="E4" i="7"/>
  <c r="E3" i="7"/>
  <c r="E7" i="7"/>
  <c r="E6" i="7"/>
  <c r="E5" i="7"/>
  <c r="E9" i="5"/>
  <c r="E17" i="5"/>
  <c r="E10" i="5"/>
  <c r="E8" i="5"/>
  <c r="E12" i="5"/>
  <c r="E16" i="5"/>
  <c r="E13" i="5"/>
  <c r="E14" i="5"/>
  <c r="E11" i="5"/>
  <c r="E15" i="5"/>
  <c r="H8" i="5"/>
  <c r="H16" i="5"/>
  <c r="H15" i="5"/>
  <c r="H10" i="5"/>
  <c r="H13" i="5"/>
  <c r="H12" i="5"/>
  <c r="H11" i="5"/>
  <c r="H9" i="5"/>
  <c r="H14" i="5"/>
  <c r="H17" i="5"/>
  <c r="G5" i="5"/>
  <c r="G6" i="5"/>
  <c r="G3" i="5"/>
  <c r="G7" i="5"/>
  <c r="G2" i="5"/>
  <c r="G4" i="5"/>
  <c r="C10" i="6"/>
  <c r="C8" i="6"/>
  <c r="C14" i="6"/>
  <c r="C12" i="6"/>
  <c r="C11" i="6"/>
  <c r="C17" i="6"/>
  <c r="C15" i="6"/>
  <c r="C9" i="6"/>
  <c r="C16" i="6"/>
  <c r="C13" i="6"/>
  <c r="C5" i="6"/>
  <c r="C3" i="6"/>
  <c r="C2" i="6"/>
  <c r="C7" i="6"/>
  <c r="C4" i="6"/>
  <c r="C6" i="6"/>
  <c r="K2" i="5"/>
  <c r="K5" i="5"/>
  <c r="K3" i="5"/>
  <c r="K6" i="5"/>
  <c r="K7" i="5"/>
  <c r="K4" i="5"/>
  <c r="B3" i="5"/>
  <c r="B2" i="5"/>
  <c r="B4" i="5"/>
  <c r="B7" i="5"/>
  <c r="B5" i="5"/>
  <c r="B6" i="5"/>
  <c r="D3" i="5"/>
  <c r="D2" i="5"/>
  <c r="D6" i="5"/>
  <c r="D7" i="5"/>
  <c r="D4" i="5"/>
  <c r="D5" i="5"/>
  <c r="J3" i="4"/>
  <c r="J6" i="4"/>
  <c r="J2" i="4"/>
  <c r="J7" i="4"/>
  <c r="J4" i="4"/>
  <c r="J5" i="4"/>
  <c r="J9" i="5"/>
  <c r="J8" i="5"/>
  <c r="J17" i="5"/>
  <c r="J15" i="5"/>
  <c r="J13" i="5"/>
  <c r="J11" i="5"/>
  <c r="J14" i="5"/>
  <c r="J16" i="5"/>
  <c r="J12" i="5"/>
  <c r="J10" i="5"/>
  <c r="K5" i="6"/>
  <c r="K2" i="6"/>
  <c r="K6" i="6"/>
  <c r="K4" i="6"/>
  <c r="K7" i="6"/>
  <c r="K3" i="6"/>
  <c r="B9" i="5"/>
  <c r="B8" i="5"/>
  <c r="B16" i="5"/>
  <c r="B14" i="5"/>
  <c r="B12" i="5"/>
  <c r="B10" i="5"/>
  <c r="B15" i="5"/>
  <c r="B11" i="5"/>
  <c r="B17" i="5"/>
  <c r="B13" i="5"/>
  <c r="H8" i="7"/>
  <c r="H10" i="7"/>
  <c r="H12" i="7"/>
  <c r="H14" i="7"/>
  <c r="H16" i="7"/>
  <c r="H11" i="7"/>
  <c r="H15" i="7"/>
  <c r="H9" i="7"/>
  <c r="H13" i="7"/>
  <c r="H17" i="7"/>
  <c r="M2" i="5"/>
  <c r="M7" i="5"/>
  <c r="M5" i="5"/>
  <c r="M3" i="5"/>
  <c r="M6" i="5"/>
  <c r="M4" i="5"/>
  <c r="M10" i="6"/>
  <c r="M14" i="6"/>
  <c r="M12" i="6"/>
  <c r="M17" i="6"/>
  <c r="M15" i="6"/>
  <c r="M16" i="6"/>
  <c r="M9" i="6"/>
  <c r="M8" i="6"/>
  <c r="M11" i="6"/>
  <c r="M13" i="6"/>
  <c r="L3" i="5"/>
  <c r="L2" i="5"/>
  <c r="L7" i="5"/>
  <c r="L6" i="5"/>
  <c r="L5" i="5"/>
  <c r="L4" i="5"/>
  <c r="L3" i="6"/>
  <c r="L6" i="6"/>
  <c r="L2" i="6"/>
  <c r="L7" i="6"/>
  <c r="L4" i="6"/>
  <c r="L5" i="6"/>
  <c r="I10" i="7"/>
  <c r="I14" i="7"/>
  <c r="I9" i="7"/>
  <c r="I11" i="7"/>
  <c r="I13" i="7"/>
  <c r="I15" i="7"/>
  <c r="I17" i="7"/>
  <c r="I8" i="7"/>
  <c r="I12" i="7"/>
  <c r="I16" i="7"/>
  <c r="L8" i="7"/>
  <c r="L9" i="7"/>
  <c r="L11" i="7"/>
  <c r="L13" i="7"/>
  <c r="L15" i="7"/>
  <c r="L17" i="7"/>
  <c r="L12" i="7"/>
  <c r="L16" i="7"/>
  <c r="L10" i="7"/>
  <c r="L14" i="7"/>
  <c r="M2" i="7"/>
  <c r="M6" i="7"/>
  <c r="M5" i="7"/>
  <c r="M4" i="7"/>
  <c r="M3" i="7"/>
  <c r="M7" i="7"/>
  <c r="E5" i="4"/>
  <c r="H29" i="4"/>
  <c r="H18" i="4"/>
  <c r="H32" i="4"/>
  <c r="H25" i="4"/>
  <c r="H37" i="4"/>
  <c r="H33" i="4"/>
  <c r="H27" i="4"/>
  <c r="H36" i="4"/>
  <c r="H31" i="4"/>
  <c r="H23" i="4"/>
  <c r="H30" i="4"/>
  <c r="H26" i="4"/>
  <c r="H22" i="4"/>
  <c r="H28" i="4"/>
  <c r="H24" i="4"/>
  <c r="H19" i="4"/>
  <c r="H20" i="4"/>
</calcChain>
</file>

<file path=xl/comments1.xml><?xml version="1.0" encoding="utf-8"?>
<comments xmlns="http://schemas.openxmlformats.org/spreadsheetml/2006/main">
  <authors>
    <author>MyOECD</author>
  </authors>
  <commentList>
    <comment ref="M23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X23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H23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R23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B23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L23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N23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P23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R23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T23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V23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24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X24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H24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R24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B24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L24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N24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P24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R24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T24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V24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25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X25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H25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R25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B25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L25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N25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P25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R25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T25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V25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26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X26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H26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R26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B26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L26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N26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P26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R26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T26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V26" author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<sst xmlns="http://schemas.openxmlformats.org/spreadsheetml/2006/main" count="635" uniqueCount="131">
  <si>
    <t>Source:</t>
  </si>
  <si>
    <t>U.S. Environmental Protection Agency</t>
  </si>
  <si>
    <t>RSM-based Benefit Per Ton 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</si>
  <si>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</si>
  <si>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</si>
  <si>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</si>
  <si>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</si>
  <si>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</si>
  <si>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</si>
  <si>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</si>
  <si>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</si>
  <si>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</si>
  <si>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</si>
  <si>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</si>
  <si>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</si>
  <si>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</si>
  <si>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</si>
  <si>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</si>
  <si>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</si>
  <si>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</si>
  <si>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</si>
  <si>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NH3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</si>
  <si>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</si>
  <si>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</si>
  <si>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</si>
  <si>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</si>
  <si>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</si>
  <si>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</si>
  <si>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</si>
  <si>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</si>
  <si>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</si>
  <si>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</si>
  <si>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Human health benefits of reducing a ton of air pollution (2006 dollars / ton pollutant)</t>
  </si>
  <si>
    <t>Now, we convert from 2006 dollars to 2012 dollars.</t>
  </si>
  <si>
    <t>Now, we convert from dollars per ton to dollars per gram of pollutant.</t>
  </si>
  <si>
    <t>Grams/ton</t>
  </si>
  <si>
    <t>Area Source Carbon (PM2.5)</t>
  </si>
  <si>
    <t>Mobile Source Carbon (PM2.5)</t>
  </si>
  <si>
    <t>EGU &amp; Non-EGU Carbon (PM2.5)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</si>
  <si>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</si>
  <si>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</si>
  <si>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</si>
  <si>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</si>
  <si>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</si>
  <si>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</si>
  <si>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</si>
  <si>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</si>
  <si>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</si>
  <si>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</si>
  <si>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</si>
  <si>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Transportation Sector</t>
  </si>
  <si>
    <t>Electricity and District Heat Sectors</t>
  </si>
  <si>
    <t>Buildings and Industry Sectors</t>
  </si>
  <si>
    <t>First, we find the monetary damages by pollutant by sector.  We group sectors based</t>
  </si>
  <si>
    <t>on whether emissions are from area sources, mobile sources, EGU, or non-EGU.</t>
  </si>
  <si>
    <t>info on stationary source NH3 impacts, and "mobile" is closer than "area" to the type of</t>
  </si>
  <si>
    <t>emissions source we are modeling in these sectors.</t>
  </si>
  <si>
    <t>but we include it in the tables immediately below for completeness.</t>
  </si>
  <si>
    <t>For EGU and stationary non-EGU NH3, we use "mobile" because our source lacks</t>
  </si>
  <si>
    <t>We currently do not model NH3 emissions,</t>
  </si>
  <si>
    <t>Lastly, we interpolate (and extrapolate) to fill in all the years from 2013-2030 (on following tabs).</t>
  </si>
  <si>
    <t>The EPA is using a 3% discount rate, which is the same discount rate as the U.S. government</t>
  </si>
  <si>
    <t>LULUCF Sector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</si>
  <si>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</si>
  <si>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</si>
  <si>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</si>
  <si>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</si>
  <si>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See "cpi.xlsx" in the InputData folder for source information.</t>
  </si>
  <si>
    <t>We adjust 2006 dollars to 2012 dollars using the following conversion factor:</t>
  </si>
  <si>
    <t>http://www2.epa.gov/benmap/response-surface-model-rsm-based-benefit-ton-estimates</t>
  </si>
  <si>
    <t>Next, we apply scaling factors to adjust for the country to which we are adapting the model.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</si>
  <si>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</si>
  <si>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</si>
  <si>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population in closer proximity to pollution sources should lead to a higher population exposure scaling factor.</t>
  </si>
  <si>
    <t>Population Exposure Scaling Factor</t>
  </si>
  <si>
    <t>VoaSL Scaling Factor</t>
  </si>
  <si>
    <t>(If this is the U.S. version of the model, both values should be set to "1".)</t>
  </si>
  <si>
    <t>pollutant between the U.S. and the country to which the model is being adapted.  A higher population and a</t>
  </si>
  <si>
    <t>The VoaSL scaling factor must be the ratio of the adapted model's VoaSL value to the U.S. model's VoaSL value,</t>
  </si>
  <si>
    <t>to keep the VoaSL variable and this variable (SCoHIbP) in sync.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</si>
  <si>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</si>
  <si>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</si>
  <si>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</si>
  <si>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</si>
  <si>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</si>
  <si>
    <t>Central Mexico Megalopolis - Air quality program numbers</t>
  </si>
  <si>
    <t>https://framework-gb.cdn.gob.mx/data/institutos/semarnat/Programa_de_Gesti%C3%B3n_Federal_2017-2030_final.pdf</t>
  </si>
  <si>
    <t>USD, 2012</t>
  </si>
  <si>
    <t>Value of a statistical Life (VSL)</t>
  </si>
  <si>
    <t>See specific variable for source information</t>
  </si>
  <si>
    <t>Mexico VSL</t>
  </si>
  <si>
    <t>US VSL</t>
  </si>
  <si>
    <t>Ratio</t>
  </si>
  <si>
    <t xml:space="preserve">OECD.Stat - </t>
  </si>
  <si>
    <t>Mean population exposure to PM2.5</t>
  </si>
  <si>
    <t>http://stats.oecd.org/index.aspx?queryid=72722#</t>
  </si>
  <si>
    <t>Dataset: Exposure to PM2.5 in countries and regions</t>
  </si>
  <si>
    <t>Macroregion</t>
  </si>
  <si>
    <t>-Total-</t>
  </si>
  <si>
    <t>Microregion</t>
  </si>
  <si>
    <t>Variable</t>
  </si>
  <si>
    <t>Percentage of population exposed to more than 10 micrograms/m3</t>
  </si>
  <si>
    <t>Percentage of population exposed to more than 15 micrograms/m3</t>
  </si>
  <si>
    <t>Percentage of population exposed to more than 25 micrograms/m3</t>
  </si>
  <si>
    <t>Percentage of population exposed to more than 35 micrograms/m3</t>
  </si>
  <si>
    <t>Percentage of population covered</t>
  </si>
  <si>
    <t>Percentage of exposure to PM2.5 from dust and sea salt</t>
  </si>
  <si>
    <t>2010</t>
  </si>
  <si>
    <t>2011</t>
  </si>
  <si>
    <t>2012</t>
  </si>
  <si>
    <t>2013</t>
  </si>
  <si>
    <t>2015</t>
  </si>
  <si>
    <t>Unit</t>
  </si>
  <si>
    <t>Micrograms per cubic metre</t>
  </si>
  <si>
    <t>Percentage</t>
  </si>
  <si>
    <t>Country</t>
  </si>
  <si>
    <t/>
  </si>
  <si>
    <t>Mexico</t>
  </si>
  <si>
    <t>(E)</t>
  </si>
  <si>
    <t>United States</t>
  </si>
  <si>
    <t>OECD - Total</t>
  </si>
  <si>
    <t>World</t>
  </si>
  <si>
    <t>Data extracted on 01 Jun 2018 17:48 UTC (GMT) from OECD.Stat</t>
  </si>
  <si>
    <t>Legend:</t>
  </si>
  <si>
    <t>E:</t>
  </si>
  <si>
    <t>Estimated value</t>
  </si>
  <si>
    <t>Exposure to pollution scaling factor</t>
  </si>
  <si>
    <t>VSL scaling factor</t>
  </si>
  <si>
    <t>INECC - Instituto Nacional de Ecología y Cambio Climático</t>
  </si>
  <si>
    <t>PROAIRE - Megalópolis 2017-2030</t>
  </si>
  <si>
    <t>III. IMPACTOS DE LA CONTAMINACIÓN ATMOSFÉRICA, pg.96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</si>
</sst>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000"/>
    <numFmt numFmtId="165" formatCode="0.0000"/>
    <numFmt numFmtId="166" formatCode="_(* #,##0_);_(* \(#,##0\);_(* &quot;-&quot;??_);_(@_)"/>
    <numFmt numFmtId="167" formatCode="#,##0.0_ ;\-#,##0.0\ 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vertAlign val="superscript"/>
      <sz val="10"/>
      <name val="Verdana"/>
      <family val="2"/>
    </font>
    <font>
      <u/>
      <sz val="8"/>
      <name val="Verdana"/>
      <family val="2"/>
    </font>
    <font>
      <sz val="10"/>
      <color rgb="FF000000"/>
      <name val="Tahoma"/>
      <family val="2"/>
    </font>
    <font>
      <b/>
      <vertAlign val="superscript"/>
      <sz val="10"/>
      <name val="Verdana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hair">
        <color rgb="FFFFFFCC"/>
      </right>
      <top style="thin">
        <color rgb="FFC0C0C0"/>
      </top>
      <bottom style="medium">
        <color indexed="64"/>
      </bottom>
      <diagonal/>
    </border>
    <border>
      <left style="hair">
        <color rgb="FFFFFFCC"/>
      </left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/>
      <top style="thin">
        <color rgb="FFC0C0C0"/>
      </top>
      <bottom/>
      <diagonal/>
    </border>
    <border>
      <left/>
      <right style="medium">
        <color indexed="64"/>
      </right>
      <top style="thin">
        <color rgb="FFC0C0C0"/>
      </top>
      <bottom/>
      <diagonal/>
    </border>
    <border>
      <left style="medium">
        <color indexed="64"/>
      </left>
      <right style="hair">
        <color rgb="FFFFFFCC"/>
      </right>
      <top/>
      <bottom style="thin">
        <color rgb="FFC0C0C0"/>
      </bottom>
      <diagonal/>
    </border>
    <border>
      <left style="hair">
        <color rgb="FFFFFFCC"/>
      </left>
      <right style="medium">
        <color indexed="64"/>
      </right>
      <top/>
      <bottom style="thin">
        <color rgb="FFC0C0C0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4" fillId="0" borderId="5" applyNumberFormat="0" applyProtection="0">
      <alignment vertical="top" wrapText="1"/>
    </xf>
    <xf numFmtId="43" fontId="6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NumberFormat="1" applyBorder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  <xf numFmtId="166" fontId="0" fillId="0" borderId="0" xfId="8" applyNumberFormat="1" applyFont="1"/>
    <xf numFmtId="0" fontId="7" fillId="0" borderId="6" xfId="0" applyFont="1" applyBorder="1"/>
    <xf numFmtId="0" fontId="9" fillId="4" borderId="7" xfId="0" applyFont="1" applyFill="1" applyBorder="1" applyAlignment="1">
      <alignment horizontal="right" vertical="top" wrapText="1"/>
    </xf>
    <xf numFmtId="0" fontId="9" fillId="4" borderId="8" xfId="0" applyFont="1" applyFill="1" applyBorder="1" applyAlignment="1">
      <alignment horizontal="right" vertical="top" wrapText="1"/>
    </xf>
    <xf numFmtId="0" fontId="10" fillId="4" borderId="7" xfId="0" applyFont="1" applyFill="1" applyBorder="1" applyAlignment="1">
      <alignment vertical="top" wrapText="1"/>
    </xf>
    <xf numFmtId="0" fontId="10" fillId="4" borderId="9" xfId="0" applyFont="1" applyFill="1" applyBorder="1" applyAlignment="1">
      <alignment vertical="top" wrapText="1"/>
    </xf>
    <xf numFmtId="0" fontId="10" fillId="4" borderId="8" xfId="0" applyFont="1" applyFill="1" applyBorder="1" applyAlignment="1">
      <alignment vertical="top" wrapText="1"/>
    </xf>
    <xf numFmtId="0" fontId="9" fillId="5" borderId="7" xfId="0" applyFont="1" applyFill="1" applyBorder="1" applyAlignment="1">
      <alignment horizontal="right" vertical="center" wrapText="1"/>
    </xf>
    <xf numFmtId="0" fontId="9" fillId="5" borderId="8" xfId="0" applyFont="1" applyFill="1" applyBorder="1" applyAlignment="1">
      <alignment horizontal="right" vertical="center" wrapText="1"/>
    </xf>
    <xf numFmtId="0" fontId="10" fillId="5" borderId="7" xfId="0" applyFont="1" applyFill="1" applyBorder="1" applyAlignment="1">
      <alignment horizontal="center" vertical="top" wrapText="1"/>
    </xf>
    <xf numFmtId="0" fontId="10" fillId="5" borderId="9" xfId="0" applyFont="1" applyFill="1" applyBorder="1" applyAlignment="1">
      <alignment horizontal="center" vertical="top" wrapText="1"/>
    </xf>
    <xf numFmtId="0" fontId="10" fillId="5" borderId="8" xfId="0" applyFont="1" applyFill="1" applyBorder="1" applyAlignment="1">
      <alignment horizontal="center" vertical="top" wrapText="1"/>
    </xf>
    <xf numFmtId="0" fontId="11" fillId="5" borderId="7" xfId="0" applyFont="1" applyFill="1" applyBorder="1" applyAlignment="1">
      <alignment horizontal="center" vertical="top" wrapText="1"/>
    </xf>
    <xf numFmtId="0" fontId="11" fillId="5" borderId="9" xfId="0" applyFont="1" applyFill="1" applyBorder="1" applyAlignment="1">
      <alignment horizontal="center" vertical="top" wrapText="1"/>
    </xf>
    <xf numFmtId="0" fontId="11" fillId="5" borderId="8" xfId="0" applyFont="1" applyFill="1" applyBorder="1" applyAlignment="1">
      <alignment horizontal="center" vertical="top" wrapText="1"/>
    </xf>
    <xf numFmtId="0" fontId="12" fillId="6" borderId="6" xfId="0" applyFont="1" applyFill="1" applyBorder="1" applyAlignment="1">
      <alignment wrapText="1"/>
    </xf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0" fontId="14" fillId="6" borderId="6" xfId="0" applyFont="1" applyFill="1" applyBorder="1" applyAlignment="1">
      <alignment vertical="top" wrapText="1"/>
    </xf>
    <xf numFmtId="0" fontId="15" fillId="0" borderId="10" xfId="0" applyFont="1" applyBorder="1" applyAlignment="1">
      <alignment horizontal="left" wrapText="1"/>
    </xf>
    <xf numFmtId="167" fontId="7" fillId="0" borderId="11" xfId="0" applyNumberFormat="1" applyFont="1" applyBorder="1" applyAlignment="1">
      <alignment horizontal="right"/>
    </xf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13" fillId="7" borderId="9" xfId="0" applyFont="1" applyFill="1" applyBorder="1" applyAlignment="1">
      <alignment horizontal="center"/>
    </xf>
    <xf numFmtId="167" fontId="7" fillId="0" borderId="12" xfId="0" applyNumberFormat="1" applyFont="1" applyBorder="1" applyAlignment="1">
      <alignment horizontal="right"/>
    </xf>
    <xf numFmtId="0" fontId="10" fillId="4" borderId="13" xfId="0" applyFont="1" applyFill="1" applyBorder="1" applyAlignment="1">
      <alignment vertical="top" wrapText="1"/>
    </xf>
    <xf numFmtId="0" fontId="10" fillId="4" borderId="14" xfId="0" applyFont="1" applyFill="1" applyBorder="1" applyAlignment="1">
      <alignment vertical="top" wrapText="1"/>
    </xf>
    <xf numFmtId="0" fontId="10" fillId="4" borderId="15" xfId="0" applyFont="1" applyFill="1" applyBorder="1" applyAlignment="1">
      <alignment vertical="top" wrapText="1"/>
    </xf>
    <xf numFmtId="0" fontId="10" fillId="4" borderId="16" xfId="0" applyFont="1" applyFill="1" applyBorder="1" applyAlignment="1">
      <alignment vertical="top" wrapText="1"/>
    </xf>
    <xf numFmtId="0" fontId="9" fillId="5" borderId="15" xfId="0" applyFont="1" applyFill="1" applyBorder="1" applyAlignment="1">
      <alignment horizontal="center" vertical="top" wrapText="1"/>
    </xf>
    <xf numFmtId="0" fontId="9" fillId="5" borderId="16" xfId="0" applyFont="1" applyFill="1" applyBorder="1" applyAlignment="1">
      <alignment horizontal="center" vertical="top" wrapText="1"/>
    </xf>
    <xf numFmtId="0" fontId="13" fillId="7" borderId="15" xfId="0" applyFont="1" applyFill="1" applyBorder="1" applyAlignment="1">
      <alignment horizontal="center"/>
    </xf>
    <xf numFmtId="0" fontId="13" fillId="7" borderId="16" xfId="0" applyFont="1" applyFill="1" applyBorder="1" applyAlignment="1">
      <alignment horizontal="center"/>
    </xf>
    <xf numFmtId="0" fontId="18" fillId="0" borderId="17" xfId="0" applyFont="1" applyBorder="1" applyAlignment="1">
      <alignment horizontal="left" wrapText="1"/>
    </xf>
    <xf numFmtId="167" fontId="19" fillId="0" borderId="18" xfId="0" applyNumberFormat="1" applyFont="1" applyBorder="1" applyAlignment="1">
      <alignment horizontal="right"/>
    </xf>
    <xf numFmtId="0" fontId="15" fillId="0" borderId="19" xfId="0" applyFont="1" applyBorder="1" applyAlignment="1">
      <alignment horizontal="left" wrapText="1"/>
    </xf>
    <xf numFmtId="167" fontId="7" fillId="0" borderId="20" xfId="0" applyNumberFormat="1" applyFont="1" applyBorder="1" applyAlignment="1">
      <alignment horizontal="right"/>
    </xf>
    <xf numFmtId="0" fontId="10" fillId="5" borderId="21" xfId="0" applyFont="1" applyFill="1" applyBorder="1" applyAlignment="1">
      <alignment horizontal="center" vertical="top" wrapText="1"/>
    </xf>
    <xf numFmtId="0" fontId="10" fillId="5" borderId="22" xfId="0" applyFont="1" applyFill="1" applyBorder="1" applyAlignment="1">
      <alignment horizontal="center" vertical="top" wrapText="1"/>
    </xf>
    <xf numFmtId="0" fontId="15" fillId="0" borderId="23" xfId="0" applyFont="1" applyBorder="1" applyAlignment="1">
      <alignment horizontal="left" wrapText="1"/>
    </xf>
    <xf numFmtId="167" fontId="7" fillId="0" borderId="24" xfId="0" applyNumberFormat="1" applyFont="1" applyBorder="1" applyAlignment="1">
      <alignment horizontal="right"/>
    </xf>
    <xf numFmtId="0" fontId="9" fillId="5" borderId="13" xfId="0" applyFont="1" applyFill="1" applyBorder="1" applyAlignment="1">
      <alignment horizontal="center" vertical="top" wrapText="1"/>
    </xf>
    <xf numFmtId="0" fontId="9" fillId="5" borderId="14" xfId="0" applyFont="1" applyFill="1" applyBorder="1" applyAlignment="1">
      <alignment horizontal="center" vertical="top" wrapText="1"/>
    </xf>
    <xf numFmtId="0" fontId="18" fillId="0" borderId="19" xfId="0" applyFont="1" applyBorder="1" applyAlignment="1">
      <alignment horizontal="left" wrapText="1"/>
    </xf>
    <xf numFmtId="167" fontId="19" fillId="0" borderId="20" xfId="0" applyNumberFormat="1" applyFont="1" applyBorder="1" applyAlignment="1">
      <alignment horizontal="right"/>
    </xf>
    <xf numFmtId="0" fontId="0" fillId="0" borderId="0" xfId="0" applyAlignment="1">
      <alignment wrapText="1"/>
    </xf>
  </cellXfs>
  <cellStyles count="9">
    <cellStyle name="Body: normal cell" xfId="5"/>
    <cellStyle name="Comma" xfId="8" builtinId="3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amework-gb.cdn.gob.mx/data/institutos/semarnat/Programa_de_Gesti%C3%B3n_Federal_2017-2030_final.pdf" TargetMode="External"/><Relationship Id="rId1" Type="http://schemas.openxmlformats.org/officeDocument/2006/relationships/hyperlink" Target="http://stats.oecd.org/index.aspx?queryid=7272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XP_PM2_5&amp;Coords=%5bVAR%5d.%5bSDUST%5d&amp;ShowOnWeb=true&amp;Lang=en" TargetMode="External"/><Relationship Id="rId2" Type="http://schemas.openxmlformats.org/officeDocument/2006/relationships/hyperlink" Target="http://stats.oecd.org/OECDStat_Metadata/ShowMetadata.ashx?Dataset=EXP_PM2_5&amp;ShowOnWeb=true&amp;Lang=en" TargetMode="External"/><Relationship Id="rId1" Type="http://schemas.openxmlformats.org/officeDocument/2006/relationships/hyperlink" Target="https://framework-gb.cdn.gob.mx/data/institutos/semarnat/Programa_de_Gesti%C3%B3n_Federal_2017-2030_final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oecd.org/index.aspx?DatasetCode=EXP_PM2_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/>
  </sheetViews>
  <sheetFormatPr defaultColWidth="8.81640625" defaultRowHeight="14.5" x14ac:dyDescent="0.35"/>
  <cols>
    <col min="2" max="2" width="47.36328125" customWidth="1"/>
  </cols>
  <sheetData>
    <row r="1" spans="1:2" ht="15" x14ac:dyDescent="0.2">
      <c r="A1" s="1" t="s">
        <v>46</v>
      </c>
    </row>
    <row r="3" spans="1:2" ht="15" x14ac:dyDescent="0.2">
      <c r="A3" s="1" t="s">
        <v>0</v>
      </c>
      <c r="B3" s="9" t="s">
        <v>40</v>
      </c>
    </row>
    <row r="4" spans="1:2" ht="15" x14ac:dyDescent="0.2">
      <c r="B4" t="s">
        <v>1</v>
      </c>
    </row>
    <row r="5" spans="1:2" ht="15" x14ac:dyDescent="0.2">
      <c r="B5" s="2">
        <v>2013</v>
      </c>
    </row>
    <row r="6" spans="1:2" ht="15" x14ac:dyDescent="0.2">
      <c r="B6" t="s">
        <v>2</v>
      </c>
    </row>
    <row r="7" spans="1:2" ht="15" x14ac:dyDescent="0.2">
      <c r="B7" s="3" t="s">
        <v>69</v>
      </c>
    </row>
    <row r="9" spans="1:2" s="18" customFormat="1" ht="15" x14ac:dyDescent="0.2">
      <c r="A9" s="1"/>
      <c r="B9" s="9" t="s">
        <v>127</v>
      </c>
    </row>
    <row r="10" spans="1:2" s="18" customFormat="1" x14ac:dyDescent="0.35">
      <c r="B10" s="18" t="s">
        <v>128</v>
      </c>
    </row>
    <row r="11" spans="1:2" s="18" customFormat="1" ht="15" x14ac:dyDescent="0.2">
      <c r="B11" s="2">
        <v>2017</v>
      </c>
    </row>
    <row r="12" spans="1:2" s="18" customFormat="1" x14ac:dyDescent="0.35">
      <c r="B12" s="18" t="s">
        <v>129</v>
      </c>
    </row>
    <row r="13" spans="1:2" s="18" customFormat="1" ht="15" x14ac:dyDescent="0.2">
      <c r="B13" s="3" t="s">
        <v>86</v>
      </c>
    </row>
    <row r="14" spans="1:2" s="18" customFormat="1" x14ac:dyDescent="0.35">
      <c r="B14" s="18" t="s">
        <v>130</v>
      </c>
    </row>
    <row r="15" spans="1:2" s="18" customFormat="1" ht="15" x14ac:dyDescent="0.2"/>
    <row r="16" spans="1:2" s="18" customFormat="1" ht="15" x14ac:dyDescent="0.2">
      <c r="A16" s="1"/>
      <c r="B16" s="9" t="s">
        <v>126</v>
      </c>
    </row>
    <row r="17" spans="1:2" s="18" customFormat="1" ht="15" x14ac:dyDescent="0.2">
      <c r="B17" s="18" t="s">
        <v>93</v>
      </c>
    </row>
    <row r="18" spans="1:2" s="18" customFormat="1" ht="15" x14ac:dyDescent="0.2">
      <c r="B18" s="2">
        <v>2015</v>
      </c>
    </row>
    <row r="19" spans="1:2" s="18" customFormat="1" ht="15" x14ac:dyDescent="0.2">
      <c r="B19" s="18" t="s">
        <v>94</v>
      </c>
    </row>
    <row r="20" spans="1:2" s="18" customFormat="1" ht="15" x14ac:dyDescent="0.2">
      <c r="B20" s="3" t="s">
        <v>95</v>
      </c>
    </row>
    <row r="21" spans="1:2" s="18" customFormat="1" ht="15" x14ac:dyDescent="0.2"/>
    <row r="22" spans="1:2" ht="15" x14ac:dyDescent="0.2">
      <c r="A22" s="1" t="s">
        <v>3</v>
      </c>
    </row>
    <row r="23" spans="1:2" x14ac:dyDescent="0.35">
      <c r="A23" t="s">
        <v>4</v>
      </c>
    </row>
    <row r="24" spans="1:2" x14ac:dyDescent="0.35">
      <c r="A24" t="s">
        <v>5</v>
      </c>
    </row>
    <row r="25" spans="1:2" x14ac:dyDescent="0.35">
      <c r="A25" t="s">
        <v>6</v>
      </c>
    </row>
    <row r="26" spans="1:2" x14ac:dyDescent="0.35">
      <c r="A26" t="s">
        <v>7</v>
      </c>
    </row>
    <row r="27" spans="1:2" x14ac:dyDescent="0.35">
      <c r="A27" t="s">
        <v>8</v>
      </c>
    </row>
    <row r="29" spans="1:2" x14ac:dyDescent="0.35">
      <c r="A29" t="s">
        <v>47</v>
      </c>
    </row>
    <row r="30" spans="1:2" x14ac:dyDescent="0.35">
      <c r="A30" t="s">
        <v>48</v>
      </c>
    </row>
    <row r="31" spans="1:2" x14ac:dyDescent="0.35">
      <c r="A31" t="s">
        <v>49</v>
      </c>
    </row>
    <row r="33" spans="1:1" x14ac:dyDescent="0.35">
      <c r="A33" t="s">
        <v>61</v>
      </c>
    </row>
    <row r="34" spans="1:1" x14ac:dyDescent="0.35">
      <c r="A34" t="s">
        <v>10</v>
      </c>
    </row>
    <row r="36" spans="1:1" x14ac:dyDescent="0.35">
      <c r="A36" t="s">
        <v>63</v>
      </c>
    </row>
    <row r="37" spans="1:1" x14ac:dyDescent="0.35">
      <c r="A37" t="s">
        <v>64</v>
      </c>
    </row>
    <row r="38" spans="1:1" x14ac:dyDescent="0.35">
      <c r="A38" t="s">
        <v>65</v>
      </c>
    </row>
    <row r="39" spans="1:1" x14ac:dyDescent="0.35">
      <c r="A39" t="s">
        <v>66</v>
      </c>
    </row>
    <row r="41" spans="1:1" x14ac:dyDescent="0.35">
      <c r="A41" s="18" t="s">
        <v>68</v>
      </c>
    </row>
    <row r="42" spans="1:1" x14ac:dyDescent="0.35">
      <c r="A42" s="18">
        <v>1.141</v>
      </c>
    </row>
    <row r="43" spans="1:1" x14ac:dyDescent="0.35">
      <c r="A43" s="18" t="s">
        <v>67</v>
      </c>
    </row>
    <row r="45" spans="1:1" x14ac:dyDescent="0.35">
      <c r="A45" s="1" t="s">
        <v>80</v>
      </c>
    </row>
    <row r="46" spans="1:1" x14ac:dyDescent="0.35">
      <c r="A46" t="s">
        <v>81</v>
      </c>
    </row>
    <row r="47" spans="1:1" x14ac:dyDescent="0.35">
      <c r="A47" t="s">
        <v>82</v>
      </c>
    </row>
    <row r="48" spans="1:1" x14ac:dyDescent="0.35">
      <c r="A48" t="s">
        <v>83</v>
      </c>
    </row>
    <row r="49" spans="1:1" x14ac:dyDescent="0.35">
      <c r="A49" t="s">
        <v>84</v>
      </c>
    </row>
  </sheetData>
  <hyperlinks>
    <hyperlink ref="B20" r:id="rId1"/>
    <hyperlink ref="B13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A3" sqref="A3"/>
    </sheetView>
  </sheetViews>
  <sheetFormatPr defaultColWidth="8.81640625" defaultRowHeight="14.5" x14ac:dyDescent="0.35"/>
  <cols>
    <col min="2" max="13" width="14.453125" customWidth="1"/>
  </cols>
  <sheetData>
    <row r="1" spans="1:13" ht="15" x14ac:dyDescent="0.2">
      <c r="A1" s="9" t="s">
        <v>32</v>
      </c>
      <c r="B1" s="10"/>
      <c r="C1" s="10"/>
      <c r="D1" s="10"/>
      <c r="E1" s="10"/>
      <c r="F1" s="10"/>
    </row>
    <row r="2" spans="1:13" s="4" customFormat="1" ht="30" x14ac:dyDescent="0.2">
      <c r="A2" s="1" t="s">
        <v>9</v>
      </c>
      <c r="B2" s="7" t="s">
        <v>36</v>
      </c>
      <c r="C2" s="7" t="s">
        <v>37</v>
      </c>
      <c r="D2" s="7" t="s">
        <v>38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</row>
    <row r="3" spans="1:13" ht="15" x14ac:dyDescent="0.2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ht="15" x14ac:dyDescent="0.2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ht="15" x14ac:dyDescent="0.2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topLeftCell="A121" workbookViewId="0">
      <selection activeCell="A134" sqref="A134"/>
    </sheetView>
  </sheetViews>
  <sheetFormatPr defaultColWidth="8.81640625" defaultRowHeight="14.5" x14ac:dyDescent="0.35"/>
  <cols>
    <col min="1" max="1" width="11" customWidth="1"/>
    <col min="2" max="2" width="13.1796875" customWidth="1"/>
    <col min="3" max="5" width="9.36328125" bestFit="1" customWidth="1"/>
    <col min="6" max="8" width="9.453125" bestFit="1" customWidth="1"/>
    <col min="9" max="10" width="9.453125" customWidth="1"/>
    <col min="11" max="12" width="9.36328125" bestFit="1" customWidth="1"/>
  </cols>
  <sheetData>
    <row r="1" spans="1:6" ht="15" x14ac:dyDescent="0.2">
      <c r="A1" t="s">
        <v>53</v>
      </c>
    </row>
    <row r="2" spans="1:6" ht="15" x14ac:dyDescent="0.2">
      <c r="A2" t="s">
        <v>54</v>
      </c>
    </row>
    <row r="4" spans="1:6" ht="15" x14ac:dyDescent="0.2">
      <c r="A4" t="s">
        <v>59</v>
      </c>
    </row>
    <row r="5" spans="1:6" ht="15" x14ac:dyDescent="0.2">
      <c r="A5" t="s">
        <v>57</v>
      </c>
    </row>
    <row r="6" spans="1:6" ht="15" x14ac:dyDescent="0.2">
      <c r="A6" t="s">
        <v>58</v>
      </c>
    </row>
    <row r="7" spans="1:6" ht="15" x14ac:dyDescent="0.2">
      <c r="A7" t="s">
        <v>55</v>
      </c>
    </row>
    <row r="8" spans="1:6" ht="15" x14ac:dyDescent="0.2">
      <c r="A8" t="s">
        <v>56</v>
      </c>
    </row>
    <row r="10" spans="1:6" ht="15" x14ac:dyDescent="0.2">
      <c r="A10" s="9" t="s">
        <v>50</v>
      </c>
      <c r="B10" s="10"/>
      <c r="C10" s="10"/>
      <c r="D10" s="10"/>
      <c r="E10" s="10"/>
      <c r="F10" s="10"/>
    </row>
    <row r="11" spans="1:6" ht="15" x14ac:dyDescent="0.2">
      <c r="A11" s="1" t="s">
        <v>9</v>
      </c>
      <c r="B11" s="8" t="s">
        <v>39</v>
      </c>
      <c r="C11" s="8" t="s">
        <v>20</v>
      </c>
      <c r="D11" s="8" t="s">
        <v>14</v>
      </c>
      <c r="E11" s="8" t="s">
        <v>21</v>
      </c>
      <c r="F11" s="8" t="s">
        <v>22</v>
      </c>
    </row>
    <row r="12" spans="1:6" ht="15" x14ac:dyDescent="0.2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ht="15" x14ac:dyDescent="0.2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ht="15" x14ac:dyDescent="0.2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ht="15" x14ac:dyDescent="0.2">
      <c r="A16" s="9" t="s">
        <v>51</v>
      </c>
      <c r="B16" s="10"/>
      <c r="C16" s="10"/>
      <c r="D16" s="10"/>
      <c r="E16" s="10"/>
      <c r="F16" s="10"/>
    </row>
    <row r="17" spans="1:6" ht="15" x14ac:dyDescent="0.2">
      <c r="A17" s="1" t="s">
        <v>9</v>
      </c>
      <c r="B17" s="8" t="s">
        <v>39</v>
      </c>
      <c r="C17" s="8" t="s">
        <v>20</v>
      </c>
      <c r="D17" s="8" t="s">
        <v>14</v>
      </c>
      <c r="E17" s="8" t="s">
        <v>21</v>
      </c>
      <c r="F17" s="8" t="s">
        <v>22</v>
      </c>
    </row>
    <row r="18" spans="1:6" ht="15" x14ac:dyDescent="0.2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ht="15" x14ac:dyDescent="0.2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ht="15" x14ac:dyDescent="0.2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ht="15" x14ac:dyDescent="0.2">
      <c r="A22" s="9" t="s">
        <v>52</v>
      </c>
      <c r="B22" s="10"/>
      <c r="C22" s="10"/>
      <c r="D22" s="10"/>
      <c r="E22" s="10"/>
      <c r="F22" s="10"/>
    </row>
    <row r="23" spans="1:6" ht="15" x14ac:dyDescent="0.2">
      <c r="A23" s="1" t="s">
        <v>9</v>
      </c>
      <c r="B23" s="8" t="s">
        <v>39</v>
      </c>
      <c r="C23" s="8" t="s">
        <v>20</v>
      </c>
      <c r="D23" s="8" t="s">
        <v>14</v>
      </c>
      <c r="E23" s="8" t="s">
        <v>21</v>
      </c>
      <c r="F23" s="8" t="s">
        <v>22</v>
      </c>
    </row>
    <row r="24" spans="1:6" ht="15" x14ac:dyDescent="0.2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ht="15" x14ac:dyDescent="0.2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ht="15" x14ac:dyDescent="0.2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ht="15" x14ac:dyDescent="0.2">
      <c r="A27" s="6"/>
      <c r="B27" s="5"/>
      <c r="C27" s="5"/>
      <c r="D27" s="5"/>
      <c r="E27" s="5"/>
      <c r="F27" s="5"/>
    </row>
    <row r="28" spans="1:6" ht="15" x14ac:dyDescent="0.2">
      <c r="A28" s="16" t="s">
        <v>62</v>
      </c>
      <c r="B28" s="17"/>
      <c r="C28" s="17"/>
      <c r="D28" s="17"/>
      <c r="E28" s="17"/>
      <c r="F28" s="17"/>
    </row>
    <row r="29" spans="1:6" ht="15" x14ac:dyDescent="0.2">
      <c r="A29" s="1" t="s">
        <v>9</v>
      </c>
      <c r="B29" s="8" t="s">
        <v>39</v>
      </c>
      <c r="C29" s="8" t="s">
        <v>20</v>
      </c>
      <c r="D29" s="8" t="s">
        <v>14</v>
      </c>
      <c r="E29" s="8" t="s">
        <v>21</v>
      </c>
      <c r="F29" s="8" t="s">
        <v>22</v>
      </c>
    </row>
    <row r="30" spans="1:6" ht="15" x14ac:dyDescent="0.2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ht="15" x14ac:dyDescent="0.2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ht="15" x14ac:dyDescent="0.2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ht="15" x14ac:dyDescent="0.2">
      <c r="A34" t="s">
        <v>30</v>
      </c>
    </row>
    <row r="35" spans="1:13" ht="15" x14ac:dyDescent="0.2">
      <c r="A35" t="s">
        <v>31</v>
      </c>
    </row>
    <row r="36" spans="1:13" ht="15" x14ac:dyDescent="0.2">
      <c r="A36" t="s">
        <v>23</v>
      </c>
    </row>
    <row r="37" spans="1:13" ht="15" x14ac:dyDescent="0.2">
      <c r="A37" t="s">
        <v>44</v>
      </c>
    </row>
    <row r="38" spans="1:13" ht="15" x14ac:dyDescent="0.2">
      <c r="A38" t="s">
        <v>45</v>
      </c>
    </row>
    <row r="40" spans="1:13" ht="15" x14ac:dyDescent="0.2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5" x14ac:dyDescent="0.2">
      <c r="A41" s="1" t="s">
        <v>9</v>
      </c>
      <c r="B41" s="8" t="s">
        <v>24</v>
      </c>
      <c r="C41" s="8" t="s">
        <v>14</v>
      </c>
      <c r="D41" s="8" t="s">
        <v>25</v>
      </c>
      <c r="E41" s="8" t="s">
        <v>22</v>
      </c>
      <c r="F41" s="8" t="s">
        <v>26</v>
      </c>
      <c r="G41" s="8" t="s">
        <v>27</v>
      </c>
      <c r="H41" s="8" t="s">
        <v>20</v>
      </c>
      <c r="I41" s="8" t="s">
        <v>42</v>
      </c>
      <c r="J41" s="8" t="s">
        <v>43</v>
      </c>
      <c r="K41" s="8" t="s">
        <v>28</v>
      </c>
      <c r="L41" s="8" t="s">
        <v>29</v>
      </c>
      <c r="M41" s="8" t="s">
        <v>41</v>
      </c>
    </row>
    <row r="42" spans="1:13" ht="15" x14ac:dyDescent="0.2">
      <c r="A42" s="6">
        <v>2015</v>
      </c>
      <c r="B42">
        <v>0</v>
      </c>
      <c r="C42" s="5">
        <f>D12</f>
        <v>2800</v>
      </c>
      <c r="D42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ht="15" x14ac:dyDescent="0.2">
      <c r="A43" s="6">
        <v>2020</v>
      </c>
      <c r="B43">
        <v>0</v>
      </c>
      <c r="C43" s="5">
        <f>D13</f>
        <v>3100</v>
      </c>
      <c r="D43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ht="15" x14ac:dyDescent="0.2">
      <c r="A44" s="6">
        <v>2030</v>
      </c>
      <c r="B44">
        <v>0</v>
      </c>
      <c r="C44" s="5">
        <f>D14</f>
        <v>3600</v>
      </c>
      <c r="D44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>
        <v>0</v>
      </c>
      <c r="J44">
        <v>0</v>
      </c>
      <c r="K44">
        <v>0</v>
      </c>
      <c r="L44">
        <v>0</v>
      </c>
      <c r="M44">
        <v>0</v>
      </c>
    </row>
    <row r="46" spans="1:13" ht="15" x14ac:dyDescent="0.2">
      <c r="A46" s="9" t="s">
        <v>51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ht="15" x14ac:dyDescent="0.2">
      <c r="A47" s="1" t="s">
        <v>9</v>
      </c>
      <c r="B47" s="8" t="s">
        <v>24</v>
      </c>
      <c r="C47" s="8" t="s">
        <v>14</v>
      </c>
      <c r="D47" s="8" t="s">
        <v>25</v>
      </c>
      <c r="E47" s="8" t="s">
        <v>22</v>
      </c>
      <c r="F47" s="8" t="s">
        <v>26</v>
      </c>
      <c r="G47" s="8" t="s">
        <v>27</v>
      </c>
      <c r="H47" s="8" t="s">
        <v>20</v>
      </c>
      <c r="I47" s="8" t="s">
        <v>42</v>
      </c>
      <c r="J47" s="8" t="s">
        <v>43</v>
      </c>
      <c r="K47" s="8" t="s">
        <v>28</v>
      </c>
      <c r="L47" s="8" t="s">
        <v>29</v>
      </c>
      <c r="M47" s="8" t="s">
        <v>41</v>
      </c>
    </row>
    <row r="48" spans="1:13" ht="15" x14ac:dyDescent="0.2">
      <c r="A48" s="6">
        <v>2015</v>
      </c>
      <c r="B48">
        <v>0</v>
      </c>
      <c r="C48" s="5">
        <f>D18</f>
        <v>2800</v>
      </c>
      <c r="D48">
        <v>0</v>
      </c>
      <c r="E48" s="5">
        <f>F18</f>
        <v>17000</v>
      </c>
      <c r="F48">
        <v>0</v>
      </c>
      <c r="G48" s="5">
        <f>B18</f>
        <v>520000</v>
      </c>
      <c r="H48" s="5">
        <f>C18</f>
        <v>94000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ht="15" x14ac:dyDescent="0.2">
      <c r="A49" s="6">
        <v>2020</v>
      </c>
      <c r="B49">
        <v>0</v>
      </c>
      <c r="C49" s="5">
        <f>D19</f>
        <v>3100</v>
      </c>
      <c r="D49">
        <v>0</v>
      </c>
      <c r="E49" s="5">
        <f>F19</f>
        <v>19000</v>
      </c>
      <c r="F49">
        <v>0</v>
      </c>
      <c r="G49" s="5">
        <f t="shared" ref="G49:H49" si="1">B19</f>
        <v>570000</v>
      </c>
      <c r="H49" s="5">
        <f t="shared" si="1"/>
        <v>100000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ht="15" x14ac:dyDescent="0.2">
      <c r="A50" s="6">
        <v>2030</v>
      </c>
      <c r="B50">
        <v>0</v>
      </c>
      <c r="C50" s="5">
        <f>D20</f>
        <v>3600</v>
      </c>
      <c r="D50">
        <v>0</v>
      </c>
      <c r="E50" s="5">
        <f>F20</f>
        <v>22000</v>
      </c>
      <c r="F50">
        <v>0</v>
      </c>
      <c r="G50" s="5">
        <f t="shared" ref="G50:H50" si="2">B20</f>
        <v>660000</v>
      </c>
      <c r="H50" s="5">
        <f t="shared" si="2"/>
        <v>120000</v>
      </c>
      <c r="I50">
        <v>0</v>
      </c>
      <c r="J50">
        <v>0</v>
      </c>
      <c r="K50">
        <v>0</v>
      </c>
      <c r="L50">
        <v>0</v>
      </c>
      <c r="M50">
        <v>0</v>
      </c>
    </row>
    <row r="52" spans="1:13" ht="15" x14ac:dyDescent="0.2">
      <c r="A52" s="9" t="s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ht="15" x14ac:dyDescent="0.2">
      <c r="A53" s="1" t="s">
        <v>9</v>
      </c>
      <c r="B53" s="8" t="s">
        <v>24</v>
      </c>
      <c r="C53" s="8" t="s">
        <v>14</v>
      </c>
      <c r="D53" s="8" t="s">
        <v>25</v>
      </c>
      <c r="E53" s="8" t="s">
        <v>22</v>
      </c>
      <c r="F53" s="8" t="s">
        <v>26</v>
      </c>
      <c r="G53" s="8" t="s">
        <v>27</v>
      </c>
      <c r="H53" s="8" t="s">
        <v>20</v>
      </c>
      <c r="I53" s="8" t="s">
        <v>42</v>
      </c>
      <c r="J53" s="8" t="s">
        <v>43</v>
      </c>
      <c r="K53" s="8" t="s">
        <v>28</v>
      </c>
      <c r="L53" s="8" t="s">
        <v>29</v>
      </c>
      <c r="M53" s="8" t="s">
        <v>41</v>
      </c>
    </row>
    <row r="54" spans="1:13" ht="15" x14ac:dyDescent="0.2">
      <c r="A54" s="6">
        <v>2015</v>
      </c>
      <c r="B54">
        <v>0</v>
      </c>
      <c r="C54" s="5">
        <f>D24</f>
        <v>2800</v>
      </c>
      <c r="D54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ht="15" x14ac:dyDescent="0.2">
      <c r="A55" s="6">
        <v>2020</v>
      </c>
      <c r="B55">
        <v>0</v>
      </c>
      <c r="C55" s="5">
        <f>D25</f>
        <v>3100</v>
      </c>
      <c r="D5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ht="15" x14ac:dyDescent="0.2">
      <c r="A56" s="6">
        <v>2030</v>
      </c>
      <c r="B56">
        <v>0</v>
      </c>
      <c r="C56" s="5">
        <f>D26</f>
        <v>3600</v>
      </c>
      <c r="D56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ht="15" x14ac:dyDescent="0.2">
      <c r="A57" s="6"/>
      <c r="C57" s="5"/>
      <c r="E57" s="5"/>
      <c r="F57" s="5"/>
      <c r="G57" s="5"/>
      <c r="H57" s="5"/>
    </row>
    <row r="58" spans="1:13" ht="15" x14ac:dyDescent="0.2">
      <c r="A58" s="16" t="s">
        <v>62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ht="15" x14ac:dyDescent="0.2">
      <c r="A59" s="1" t="s">
        <v>9</v>
      </c>
      <c r="B59" s="8" t="s">
        <v>24</v>
      </c>
      <c r="C59" s="8" t="s">
        <v>14</v>
      </c>
      <c r="D59" s="8" t="s">
        <v>25</v>
      </c>
      <c r="E59" s="8" t="s">
        <v>22</v>
      </c>
      <c r="F59" s="8" t="s">
        <v>26</v>
      </c>
      <c r="G59" s="8" t="s">
        <v>27</v>
      </c>
      <c r="H59" s="8" t="s">
        <v>20</v>
      </c>
      <c r="I59" s="8" t="s">
        <v>42</v>
      </c>
      <c r="J59" s="8" t="s">
        <v>43</v>
      </c>
      <c r="K59" s="8" t="s">
        <v>28</v>
      </c>
      <c r="L59" s="8" t="s">
        <v>29</v>
      </c>
      <c r="M59" s="8" t="s">
        <v>41</v>
      </c>
    </row>
    <row r="60" spans="1:13" ht="15" x14ac:dyDescent="0.2">
      <c r="A60" s="6">
        <v>2015</v>
      </c>
      <c r="B60">
        <v>0</v>
      </c>
      <c r="C60" s="5">
        <f>D30</f>
        <v>2800</v>
      </c>
      <c r="D60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ht="15" x14ac:dyDescent="0.2">
      <c r="A61" s="6">
        <v>2020</v>
      </c>
      <c r="B61">
        <v>0</v>
      </c>
      <c r="C61" s="5">
        <f>D31</f>
        <v>3100</v>
      </c>
      <c r="D61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ht="15" x14ac:dyDescent="0.2">
      <c r="A62" s="6">
        <v>2030</v>
      </c>
      <c r="B62">
        <v>0</v>
      </c>
      <c r="C62" s="5">
        <f>D32</f>
        <v>3600</v>
      </c>
      <c r="D62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>
        <v>0</v>
      </c>
      <c r="J62">
        <v>0</v>
      </c>
      <c r="K62">
        <v>0</v>
      </c>
      <c r="L62">
        <v>0</v>
      </c>
      <c r="M62">
        <v>0</v>
      </c>
    </row>
    <row r="64" spans="1:13" ht="15" x14ac:dyDescent="0.2">
      <c r="A64" t="s">
        <v>33</v>
      </c>
    </row>
    <row r="66" spans="1:13" ht="15" x14ac:dyDescent="0.2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ht="15" x14ac:dyDescent="0.2">
      <c r="A67" s="1" t="s">
        <v>9</v>
      </c>
      <c r="B67" s="8" t="s">
        <v>24</v>
      </c>
      <c r="C67" s="8" t="s">
        <v>14</v>
      </c>
      <c r="D67" s="8" t="s">
        <v>25</v>
      </c>
      <c r="E67" s="8" t="s">
        <v>22</v>
      </c>
      <c r="F67" s="8" t="s">
        <v>26</v>
      </c>
      <c r="G67" s="8" t="s">
        <v>27</v>
      </c>
      <c r="H67" s="8" t="s">
        <v>20</v>
      </c>
      <c r="I67" s="8" t="s">
        <v>42</v>
      </c>
      <c r="J67" s="8" t="s">
        <v>43</v>
      </c>
      <c r="K67" s="8" t="s">
        <v>28</v>
      </c>
      <c r="L67" s="8" t="s">
        <v>29</v>
      </c>
      <c r="M67" s="8" t="s">
        <v>41</v>
      </c>
    </row>
    <row r="68" spans="1:13" ht="15" x14ac:dyDescent="0.2">
      <c r="A68" s="6">
        <v>2015</v>
      </c>
      <c r="B68" s="5">
        <f>B42*(About!$A$42)</f>
        <v>0</v>
      </c>
      <c r="C68" s="5">
        <f>C42*(About!$A$42)</f>
        <v>3194.8</v>
      </c>
      <c r="D68" s="5">
        <f>D42*(About!$A$42)</f>
        <v>0</v>
      </c>
      <c r="E68" s="5">
        <f>E42*(About!$A$42)</f>
        <v>13692</v>
      </c>
      <c r="F68" s="5">
        <f>F42*(About!$A$42)</f>
        <v>0</v>
      </c>
      <c r="G68" s="5">
        <f>G42*(About!$A$42)</f>
        <v>718830</v>
      </c>
      <c r="H68" s="5">
        <f>H42*(About!$A$42)</f>
        <v>76447</v>
      </c>
      <c r="I68" s="5">
        <f>I42*(About!$A$42)</f>
        <v>0</v>
      </c>
      <c r="J68" s="5">
        <f>J42*(About!$A$42)</f>
        <v>0</v>
      </c>
      <c r="K68" s="5">
        <f>K42*(About!$A$42)</f>
        <v>0</v>
      </c>
      <c r="L68" s="5">
        <f>L42*(About!$A$42)</f>
        <v>0</v>
      </c>
      <c r="M68" s="5">
        <f>M42*(About!$A$42)</f>
        <v>0</v>
      </c>
    </row>
    <row r="69" spans="1:13" ht="15" x14ac:dyDescent="0.2">
      <c r="A69" s="6">
        <v>2020</v>
      </c>
      <c r="B69" s="5">
        <f>B43*(About!$A$42)</f>
        <v>0</v>
      </c>
      <c r="C69" s="5">
        <f>C43*(About!$A$42)</f>
        <v>3537.1</v>
      </c>
      <c r="D69" s="5">
        <f>D43*(About!$A$42)</f>
        <v>0</v>
      </c>
      <c r="E69" s="5">
        <f>E43*(About!$A$42)</f>
        <v>14833</v>
      </c>
      <c r="F69" s="5">
        <f>F43*(About!$A$42)</f>
        <v>0</v>
      </c>
      <c r="G69" s="5">
        <f>G43*(About!$A$42)</f>
        <v>798700</v>
      </c>
      <c r="H69" s="5">
        <f>H43*(About!$A$42)</f>
        <v>84434</v>
      </c>
      <c r="I69" s="5">
        <f>I43*(About!$A$42)</f>
        <v>0</v>
      </c>
      <c r="J69" s="5">
        <f>J43*(About!$A$42)</f>
        <v>0</v>
      </c>
      <c r="K69" s="5">
        <f>K43*(About!$A$42)</f>
        <v>0</v>
      </c>
      <c r="L69" s="5">
        <f>L43*(About!$A$42)</f>
        <v>0</v>
      </c>
      <c r="M69" s="5">
        <f>M43*(About!$A$42)</f>
        <v>0</v>
      </c>
    </row>
    <row r="70" spans="1:13" ht="15" x14ac:dyDescent="0.2">
      <c r="A70" s="6">
        <v>2030</v>
      </c>
      <c r="B70" s="5">
        <f>B44*(About!$A$42)</f>
        <v>0</v>
      </c>
      <c r="C70" s="5">
        <f>C44*(About!$A$42)</f>
        <v>4107.6000000000004</v>
      </c>
      <c r="D70" s="5">
        <f>D44*(About!$A$42)</f>
        <v>0</v>
      </c>
      <c r="E70" s="5">
        <f>E44*(About!$A$42)</f>
        <v>17115</v>
      </c>
      <c r="F70" s="5">
        <f>F44*(About!$A$42)</f>
        <v>0</v>
      </c>
      <c r="G70" s="5">
        <f>G44*(About!$A$42)</f>
        <v>947030</v>
      </c>
      <c r="H70" s="5">
        <f>H44*(About!$A$42)</f>
        <v>99267</v>
      </c>
      <c r="I70" s="5">
        <f>I44*(About!$A$42)</f>
        <v>0</v>
      </c>
      <c r="J70" s="5">
        <f>J44*(About!$A$42)</f>
        <v>0</v>
      </c>
      <c r="K70" s="5">
        <f>K44*(About!$A$42)</f>
        <v>0</v>
      </c>
      <c r="L70" s="5">
        <f>L44*(About!$A$42)</f>
        <v>0</v>
      </c>
      <c r="M70" s="5">
        <f>M44*(About!$A$42)</f>
        <v>0</v>
      </c>
    </row>
    <row r="72" spans="1:13" ht="15" x14ac:dyDescent="0.2">
      <c r="A72" s="9" t="s">
        <v>51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ht="15" x14ac:dyDescent="0.2">
      <c r="A73" s="1" t="s">
        <v>9</v>
      </c>
      <c r="B73" s="8" t="s">
        <v>24</v>
      </c>
      <c r="C73" s="8" t="s">
        <v>14</v>
      </c>
      <c r="D73" s="8" t="s">
        <v>25</v>
      </c>
      <c r="E73" s="8" t="s">
        <v>22</v>
      </c>
      <c r="F73" s="8" t="s">
        <v>26</v>
      </c>
      <c r="G73" s="8" t="s">
        <v>27</v>
      </c>
      <c r="H73" s="8" t="s">
        <v>20</v>
      </c>
      <c r="I73" s="8" t="s">
        <v>42</v>
      </c>
      <c r="J73" s="8" t="s">
        <v>43</v>
      </c>
      <c r="K73" s="8" t="s">
        <v>28</v>
      </c>
      <c r="L73" s="8" t="s">
        <v>29</v>
      </c>
      <c r="M73" s="8" t="s">
        <v>41</v>
      </c>
    </row>
    <row r="74" spans="1:13" ht="15" x14ac:dyDescent="0.2">
      <c r="A74" s="6">
        <v>2015</v>
      </c>
      <c r="B74" s="5">
        <f>B48*(About!$A$42)</f>
        <v>0</v>
      </c>
      <c r="C74" s="5">
        <f>C48*(About!$A$42)</f>
        <v>3194.8</v>
      </c>
      <c r="D74" s="5">
        <f>D48*(About!$A$42)</f>
        <v>0</v>
      </c>
      <c r="E74" s="5">
        <f>E48*(About!$A$42)</f>
        <v>19397</v>
      </c>
      <c r="F74" s="5">
        <f>F48*(About!$A$42)</f>
        <v>0</v>
      </c>
      <c r="G74" s="5">
        <f>G48*(About!$A$42)</f>
        <v>593320</v>
      </c>
      <c r="H74" s="5">
        <f>H48*(About!$A$42)</f>
        <v>107254</v>
      </c>
      <c r="I74" s="5">
        <f>I48*(About!$A$42)</f>
        <v>0</v>
      </c>
      <c r="J74" s="5">
        <f>J48*(About!$A$42)</f>
        <v>0</v>
      </c>
      <c r="K74" s="5">
        <f>K48*(About!$A$42)</f>
        <v>0</v>
      </c>
      <c r="L74" s="5">
        <f>L48*(About!$A$42)</f>
        <v>0</v>
      </c>
      <c r="M74" s="5">
        <f>M48*(About!$A$42)</f>
        <v>0</v>
      </c>
    </row>
    <row r="75" spans="1:13" ht="15" x14ac:dyDescent="0.2">
      <c r="A75" s="6">
        <v>2020</v>
      </c>
      <c r="B75" s="5">
        <f>B49*(About!$A$42)</f>
        <v>0</v>
      </c>
      <c r="C75" s="5">
        <f>C49*(About!$A$42)</f>
        <v>3537.1</v>
      </c>
      <c r="D75" s="5">
        <f>D49*(About!$A$42)</f>
        <v>0</v>
      </c>
      <c r="E75" s="5">
        <f>E49*(About!$A$42)</f>
        <v>21679</v>
      </c>
      <c r="F75" s="5">
        <f>F49*(About!$A$42)</f>
        <v>0</v>
      </c>
      <c r="G75" s="5">
        <f>G49*(About!$A$42)</f>
        <v>650370</v>
      </c>
      <c r="H75" s="5">
        <f>H49*(About!$A$42)</f>
        <v>114100</v>
      </c>
      <c r="I75" s="5">
        <f>I49*(About!$A$42)</f>
        <v>0</v>
      </c>
      <c r="J75" s="5">
        <f>J49*(About!$A$42)</f>
        <v>0</v>
      </c>
      <c r="K75" s="5">
        <f>K49*(About!$A$42)</f>
        <v>0</v>
      </c>
      <c r="L75" s="5">
        <f>L49*(About!$A$42)</f>
        <v>0</v>
      </c>
      <c r="M75" s="5">
        <f>M49*(About!$A$42)</f>
        <v>0</v>
      </c>
    </row>
    <row r="76" spans="1:13" ht="15" x14ac:dyDescent="0.2">
      <c r="A76" s="6">
        <v>2030</v>
      </c>
      <c r="B76" s="5">
        <f>B50*(About!$A$42)</f>
        <v>0</v>
      </c>
      <c r="C76" s="5">
        <f>C50*(About!$A$42)</f>
        <v>4107.6000000000004</v>
      </c>
      <c r="D76" s="5">
        <f>D50*(About!$A$42)</f>
        <v>0</v>
      </c>
      <c r="E76" s="5">
        <f>E50*(About!$A$42)</f>
        <v>25102</v>
      </c>
      <c r="F76" s="5">
        <f>F50*(About!$A$42)</f>
        <v>0</v>
      </c>
      <c r="G76" s="5">
        <f>G50*(About!$A$42)</f>
        <v>753060</v>
      </c>
      <c r="H76" s="5">
        <f>H50*(About!$A$42)</f>
        <v>136920</v>
      </c>
      <c r="I76" s="5">
        <f>I50*(About!$A$42)</f>
        <v>0</v>
      </c>
      <c r="J76" s="5">
        <f>J50*(About!$A$42)</f>
        <v>0</v>
      </c>
      <c r="K76" s="5">
        <f>K50*(About!$A$42)</f>
        <v>0</v>
      </c>
      <c r="L76" s="5">
        <f>L50*(About!$A$42)</f>
        <v>0</v>
      </c>
      <c r="M76" s="5">
        <f>M50*(About!$A$42)</f>
        <v>0</v>
      </c>
    </row>
    <row r="78" spans="1:13" ht="15" x14ac:dyDescent="0.2">
      <c r="A78" s="9" t="s">
        <v>52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ht="15" x14ac:dyDescent="0.2">
      <c r="A79" s="1" t="s">
        <v>9</v>
      </c>
      <c r="B79" s="8" t="s">
        <v>24</v>
      </c>
      <c r="C79" s="8" t="s">
        <v>14</v>
      </c>
      <c r="D79" s="8" t="s">
        <v>25</v>
      </c>
      <c r="E79" s="8" t="s">
        <v>22</v>
      </c>
      <c r="F79" s="8" t="s">
        <v>26</v>
      </c>
      <c r="G79" s="8" t="s">
        <v>27</v>
      </c>
      <c r="H79" s="8" t="s">
        <v>20</v>
      </c>
      <c r="I79" s="8" t="s">
        <v>42</v>
      </c>
      <c r="J79" s="8" t="s">
        <v>43</v>
      </c>
      <c r="K79" s="8" t="s">
        <v>28</v>
      </c>
      <c r="L79" s="8" t="s">
        <v>29</v>
      </c>
      <c r="M79" s="8" t="s">
        <v>41</v>
      </c>
    </row>
    <row r="80" spans="1:13" ht="15" x14ac:dyDescent="0.2">
      <c r="A80" s="6">
        <v>2015</v>
      </c>
      <c r="B80" s="5">
        <f>B54*(About!$A$42)</f>
        <v>0</v>
      </c>
      <c r="C80" s="5">
        <f>C54*(About!$A$42)</f>
        <v>3194.8</v>
      </c>
      <c r="D80" s="5">
        <f>D54*(About!$A$42)</f>
        <v>0</v>
      </c>
      <c r="E80" s="5">
        <f>E54*(About!$A$42)</f>
        <v>12551</v>
      </c>
      <c r="F80" s="5">
        <f>F54*(About!$A$42)</f>
        <v>0</v>
      </c>
      <c r="G80" s="5">
        <f>G54*(About!$A$42)</f>
        <v>593320</v>
      </c>
      <c r="H80" s="5">
        <f>H54*(About!$A$42)</f>
        <v>76447</v>
      </c>
      <c r="I80" s="5">
        <f>I54*(About!$A$42)</f>
        <v>0</v>
      </c>
      <c r="J80" s="5">
        <f>J54*(About!$A$42)</f>
        <v>0</v>
      </c>
      <c r="K80" s="5">
        <f>K54*(About!$A$42)</f>
        <v>0</v>
      </c>
      <c r="L80" s="5">
        <f>L54*(About!$A$42)</f>
        <v>0</v>
      </c>
      <c r="M80" s="5">
        <f>M54*(About!$A$42)</f>
        <v>0</v>
      </c>
    </row>
    <row r="81" spans="1:13" ht="15" x14ac:dyDescent="0.2">
      <c r="A81" s="6">
        <v>2020</v>
      </c>
      <c r="B81" s="5">
        <f>B55*(About!$A$42)</f>
        <v>0</v>
      </c>
      <c r="C81" s="5">
        <f>C55*(About!$A$42)</f>
        <v>3537.1</v>
      </c>
      <c r="D81" s="5">
        <f>D55*(About!$A$42)</f>
        <v>0</v>
      </c>
      <c r="E81" s="5">
        <f>E55*(About!$A$42)</f>
        <v>13692</v>
      </c>
      <c r="F81" s="5">
        <f>F55*(About!$A$42)</f>
        <v>0</v>
      </c>
      <c r="G81" s="5">
        <f>G55*(About!$A$42)</f>
        <v>650370</v>
      </c>
      <c r="H81" s="5">
        <f>H55*(About!$A$42)</f>
        <v>84434</v>
      </c>
      <c r="I81" s="5">
        <f>I55*(About!$A$42)</f>
        <v>0</v>
      </c>
      <c r="J81" s="5">
        <f>J55*(About!$A$42)</f>
        <v>0</v>
      </c>
      <c r="K81" s="5">
        <f>K55*(About!$A$42)</f>
        <v>0</v>
      </c>
      <c r="L81" s="5">
        <f>L55*(About!$A$42)</f>
        <v>0</v>
      </c>
      <c r="M81" s="5">
        <f>M55*(About!$A$42)</f>
        <v>0</v>
      </c>
    </row>
    <row r="82" spans="1:13" ht="15" x14ac:dyDescent="0.2">
      <c r="A82" s="6">
        <v>2030</v>
      </c>
      <c r="B82" s="5">
        <f>B56*(About!$A$42)</f>
        <v>0</v>
      </c>
      <c r="C82" s="5">
        <f>C56*(About!$A$42)</f>
        <v>4107.6000000000004</v>
      </c>
      <c r="D82" s="5">
        <f>D56*(About!$A$42)</f>
        <v>0</v>
      </c>
      <c r="E82" s="5">
        <f>E56*(About!$A$42)</f>
        <v>15974</v>
      </c>
      <c r="F82" s="5">
        <f>F56*(About!$A$42)</f>
        <v>0</v>
      </c>
      <c r="G82" s="5">
        <f>G56*(About!$A$42)</f>
        <v>753060</v>
      </c>
      <c r="H82" s="5">
        <f>H56*(About!$A$42)</f>
        <v>99267</v>
      </c>
      <c r="I82" s="5">
        <f>I56*(About!$A$42)</f>
        <v>0</v>
      </c>
      <c r="J82" s="5">
        <f>J56*(About!$A$42)</f>
        <v>0</v>
      </c>
      <c r="K82" s="5">
        <f>K56*(About!$A$42)</f>
        <v>0</v>
      </c>
      <c r="L82" s="5">
        <f>L56*(About!$A$42)</f>
        <v>0</v>
      </c>
      <c r="M82" s="5">
        <f>M56*(About!$A$42)</f>
        <v>0</v>
      </c>
    </row>
    <row r="83" spans="1:13" ht="15" x14ac:dyDescent="0.2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ht="15" x14ac:dyDescent="0.2">
      <c r="A84" s="16" t="s">
        <v>62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ht="15" x14ac:dyDescent="0.2">
      <c r="A85" s="1" t="s">
        <v>9</v>
      </c>
      <c r="B85" s="8" t="s">
        <v>24</v>
      </c>
      <c r="C85" s="8" t="s">
        <v>14</v>
      </c>
      <c r="D85" s="8" t="s">
        <v>25</v>
      </c>
      <c r="E85" s="8" t="s">
        <v>22</v>
      </c>
      <c r="F85" s="8" t="s">
        <v>26</v>
      </c>
      <c r="G85" s="8" t="s">
        <v>27</v>
      </c>
      <c r="H85" s="8" t="s">
        <v>20</v>
      </c>
      <c r="I85" s="8" t="s">
        <v>42</v>
      </c>
      <c r="J85" s="8" t="s">
        <v>43</v>
      </c>
      <c r="K85" s="8" t="s">
        <v>28</v>
      </c>
      <c r="L85" s="8" t="s">
        <v>29</v>
      </c>
      <c r="M85" s="8" t="s">
        <v>41</v>
      </c>
    </row>
    <row r="86" spans="1:13" ht="15" x14ac:dyDescent="0.2">
      <c r="A86" s="6">
        <v>2015</v>
      </c>
      <c r="B86" s="5">
        <f>B60*(About!$A$42)</f>
        <v>0</v>
      </c>
      <c r="C86" s="5">
        <f>C60*(About!$A$42)</f>
        <v>3194.8</v>
      </c>
      <c r="D86" s="5">
        <f>D60*(About!$A$42)</f>
        <v>0</v>
      </c>
      <c r="E86" s="5">
        <f>E60*(About!$A$42)</f>
        <v>12551</v>
      </c>
      <c r="F86" s="5">
        <f>F60*(About!$A$42)</f>
        <v>0</v>
      </c>
      <c r="G86" s="5">
        <f>G60*(About!$A$42)</f>
        <v>935620</v>
      </c>
      <c r="H86" s="5">
        <f>H60*(About!$A$42)</f>
        <v>52486</v>
      </c>
      <c r="I86" s="5">
        <f>I60*(About!$A$42)</f>
        <v>0</v>
      </c>
      <c r="J86" s="5">
        <f>J60*(About!$A$42)</f>
        <v>0</v>
      </c>
      <c r="K86" s="5">
        <f>K60*(About!$A$42)</f>
        <v>0</v>
      </c>
      <c r="L86" s="5">
        <f>L60*(About!$A$42)</f>
        <v>0</v>
      </c>
      <c r="M86" s="5">
        <f>M60*(About!$A$42)</f>
        <v>0</v>
      </c>
    </row>
    <row r="87" spans="1:13" ht="15" x14ac:dyDescent="0.2">
      <c r="A87" s="6">
        <v>2020</v>
      </c>
      <c r="B87" s="5">
        <f>B61*(About!$A$42)</f>
        <v>0</v>
      </c>
      <c r="C87" s="5">
        <f>C61*(About!$A$42)</f>
        <v>3537.1</v>
      </c>
      <c r="D87" s="5">
        <f>D61*(About!$A$42)</f>
        <v>0</v>
      </c>
      <c r="E87" s="5">
        <f>E61*(About!$A$42)</f>
        <v>13692</v>
      </c>
      <c r="F87" s="5">
        <f>F61*(About!$A$42)</f>
        <v>0</v>
      </c>
      <c r="G87" s="5">
        <f>G61*(About!$A$42)</f>
        <v>1038310</v>
      </c>
      <c r="H87" s="5">
        <f>H61*(About!$A$42)</f>
        <v>57050</v>
      </c>
      <c r="I87" s="5">
        <f>I61*(About!$A$42)</f>
        <v>0</v>
      </c>
      <c r="J87" s="5">
        <f>J61*(About!$A$42)</f>
        <v>0</v>
      </c>
      <c r="K87" s="5">
        <f>K61*(About!$A$42)</f>
        <v>0</v>
      </c>
      <c r="L87" s="5">
        <f>L61*(About!$A$42)</f>
        <v>0</v>
      </c>
      <c r="M87" s="5">
        <f>M61*(About!$A$42)</f>
        <v>0</v>
      </c>
    </row>
    <row r="88" spans="1:13" ht="15" x14ac:dyDescent="0.2">
      <c r="A88" s="6">
        <v>2030</v>
      </c>
      <c r="B88" s="5">
        <f>B62*(About!$A$42)</f>
        <v>0</v>
      </c>
      <c r="C88" s="5">
        <f>C62*(About!$A$42)</f>
        <v>4107.6000000000004</v>
      </c>
      <c r="D88" s="5">
        <f>D62*(About!$A$42)</f>
        <v>0</v>
      </c>
      <c r="E88" s="5">
        <f>E62*(About!$A$42)</f>
        <v>15974</v>
      </c>
      <c r="F88" s="5">
        <f>F62*(About!$A$42)</f>
        <v>0</v>
      </c>
      <c r="G88" s="5">
        <f>G62*(About!$A$42)</f>
        <v>1255100</v>
      </c>
      <c r="H88" s="5">
        <f>H62*(About!$A$42)</f>
        <v>68460</v>
      </c>
      <c r="I88" s="5">
        <f>I62*(About!$A$42)</f>
        <v>0</v>
      </c>
      <c r="J88" s="5">
        <f>J62*(About!$A$42)</f>
        <v>0</v>
      </c>
      <c r="K88" s="5">
        <f>K62*(About!$A$42)</f>
        <v>0</v>
      </c>
      <c r="L88" s="5">
        <f>L62*(About!$A$42)</f>
        <v>0</v>
      </c>
      <c r="M88" s="5">
        <f>M62*(About!$A$42)</f>
        <v>0</v>
      </c>
    </row>
    <row r="90" spans="1:13" ht="15" x14ac:dyDescent="0.2">
      <c r="A90" t="s">
        <v>34</v>
      </c>
    </row>
    <row r="92" spans="1:13" ht="15" x14ac:dyDescent="0.2">
      <c r="A92" s="1" t="s">
        <v>35</v>
      </c>
      <c r="B92">
        <f>10^6</f>
        <v>1000000</v>
      </c>
    </row>
    <row r="94" spans="1:13" s="18" customFormat="1" ht="15" x14ac:dyDescent="0.2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s="18" customFormat="1" ht="15" x14ac:dyDescent="0.2">
      <c r="A95" s="1" t="s">
        <v>9</v>
      </c>
      <c r="B95" s="8" t="s">
        <v>24</v>
      </c>
      <c r="C95" s="8" t="s">
        <v>14</v>
      </c>
      <c r="D95" s="8" t="s">
        <v>25</v>
      </c>
      <c r="E95" s="8" t="s">
        <v>22</v>
      </c>
      <c r="F95" s="8" t="s">
        <v>26</v>
      </c>
      <c r="G95" s="8" t="s">
        <v>27</v>
      </c>
      <c r="H95" s="8" t="s">
        <v>20</v>
      </c>
      <c r="I95" s="8" t="s">
        <v>42</v>
      </c>
      <c r="J95" s="8" t="s">
        <v>43</v>
      </c>
      <c r="K95" s="8" t="s">
        <v>28</v>
      </c>
      <c r="L95" s="8" t="s">
        <v>29</v>
      </c>
      <c r="M95" s="8" t="s">
        <v>41</v>
      </c>
    </row>
    <row r="96" spans="1:13" s="18" customFormat="1" ht="15" x14ac:dyDescent="0.2">
      <c r="A96" s="6">
        <v>2015</v>
      </c>
      <c r="B96" s="11">
        <f>B68/$B$92</f>
        <v>0</v>
      </c>
      <c r="C96" s="19">
        <f t="shared" ref="C96:M96" si="7">C68/$B$92</f>
        <v>3.1948000000000002E-3</v>
      </c>
      <c r="D96" s="11">
        <f t="shared" si="7"/>
        <v>0</v>
      </c>
      <c r="E96" s="19">
        <f t="shared" si="7"/>
        <v>1.3691999999999999E-2</v>
      </c>
      <c r="F96" s="11">
        <f t="shared" si="7"/>
        <v>0</v>
      </c>
      <c r="G96" s="19">
        <f t="shared" si="7"/>
        <v>0.71882999999999997</v>
      </c>
      <c r="H96" s="19">
        <f t="shared" si="7"/>
        <v>7.6447000000000001E-2</v>
      </c>
      <c r="I96" s="11">
        <f t="shared" si="7"/>
        <v>0</v>
      </c>
      <c r="J96" s="11">
        <f t="shared" si="7"/>
        <v>0</v>
      </c>
      <c r="K96" s="11">
        <f t="shared" si="7"/>
        <v>0</v>
      </c>
      <c r="L96" s="11">
        <f t="shared" si="7"/>
        <v>0</v>
      </c>
      <c r="M96" s="11">
        <f t="shared" si="7"/>
        <v>0</v>
      </c>
    </row>
    <row r="97" spans="1:13" s="18" customFormat="1" ht="15" x14ac:dyDescent="0.2">
      <c r="A97" s="6">
        <v>2020</v>
      </c>
      <c r="B97" s="11">
        <f t="shared" ref="B97:M98" si="8">B69/$B$92</f>
        <v>0</v>
      </c>
      <c r="C97" s="19">
        <f t="shared" si="8"/>
        <v>3.5371000000000001E-3</v>
      </c>
      <c r="D97" s="11">
        <f t="shared" si="8"/>
        <v>0</v>
      </c>
      <c r="E97" s="19">
        <f t="shared" si="8"/>
        <v>1.4833000000000001E-2</v>
      </c>
      <c r="F97" s="11">
        <f t="shared" si="8"/>
        <v>0</v>
      </c>
      <c r="G97" s="19">
        <f t="shared" si="8"/>
        <v>0.79869999999999997</v>
      </c>
      <c r="H97" s="19">
        <f t="shared" si="8"/>
        <v>8.4433999999999995E-2</v>
      </c>
      <c r="I97" s="11">
        <f t="shared" si="8"/>
        <v>0</v>
      </c>
      <c r="J97" s="11">
        <f t="shared" si="8"/>
        <v>0</v>
      </c>
      <c r="K97" s="11">
        <f t="shared" si="8"/>
        <v>0</v>
      </c>
      <c r="L97" s="11">
        <f t="shared" si="8"/>
        <v>0</v>
      </c>
      <c r="M97" s="11">
        <f t="shared" si="8"/>
        <v>0</v>
      </c>
    </row>
    <row r="98" spans="1:13" s="18" customFormat="1" ht="15" x14ac:dyDescent="0.2">
      <c r="A98" s="6">
        <v>2030</v>
      </c>
      <c r="B98" s="11">
        <f t="shared" si="8"/>
        <v>0</v>
      </c>
      <c r="C98" s="19">
        <f t="shared" si="8"/>
        <v>4.1076000000000003E-3</v>
      </c>
      <c r="D98" s="11">
        <f t="shared" si="8"/>
        <v>0</v>
      </c>
      <c r="E98" s="19">
        <f t="shared" si="8"/>
        <v>1.7114999999999998E-2</v>
      </c>
      <c r="F98" s="11">
        <f t="shared" si="8"/>
        <v>0</v>
      </c>
      <c r="G98" s="19">
        <f t="shared" si="8"/>
        <v>0.94703000000000004</v>
      </c>
      <c r="H98" s="19">
        <f t="shared" si="8"/>
        <v>9.9266999999999994E-2</v>
      </c>
      <c r="I98" s="11">
        <f t="shared" si="8"/>
        <v>0</v>
      </c>
      <c r="J98" s="11">
        <f t="shared" si="8"/>
        <v>0</v>
      </c>
      <c r="K98" s="11">
        <f t="shared" si="8"/>
        <v>0</v>
      </c>
      <c r="L98" s="11">
        <f t="shared" si="8"/>
        <v>0</v>
      </c>
      <c r="M98" s="11">
        <f t="shared" si="8"/>
        <v>0</v>
      </c>
    </row>
    <row r="99" spans="1:13" s="18" customFormat="1" ht="15" x14ac:dyDescent="0.2"/>
    <row r="100" spans="1:13" s="18" customFormat="1" ht="15" x14ac:dyDescent="0.2">
      <c r="A100" s="9" t="s">
        <v>51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s="18" customFormat="1" ht="15" x14ac:dyDescent="0.2">
      <c r="A101" s="1" t="s">
        <v>9</v>
      </c>
      <c r="B101" s="8" t="s">
        <v>24</v>
      </c>
      <c r="C101" s="8" t="s">
        <v>14</v>
      </c>
      <c r="D101" s="8" t="s">
        <v>25</v>
      </c>
      <c r="E101" s="8" t="s">
        <v>22</v>
      </c>
      <c r="F101" s="8" t="s">
        <v>26</v>
      </c>
      <c r="G101" s="8" t="s">
        <v>27</v>
      </c>
      <c r="H101" s="8" t="s">
        <v>20</v>
      </c>
      <c r="I101" s="8" t="s">
        <v>42</v>
      </c>
      <c r="J101" s="8" t="s">
        <v>43</v>
      </c>
      <c r="K101" s="8" t="s">
        <v>28</v>
      </c>
      <c r="L101" s="8" t="s">
        <v>29</v>
      </c>
      <c r="M101" s="8" t="s">
        <v>41</v>
      </c>
    </row>
    <row r="102" spans="1:13" s="18" customFormat="1" ht="15" x14ac:dyDescent="0.2">
      <c r="A102" s="6">
        <v>2015</v>
      </c>
      <c r="B102" s="11">
        <f>B74/$B$92</f>
        <v>0</v>
      </c>
      <c r="C102" s="19">
        <f t="shared" ref="C102:M102" si="9">C74/$B$92</f>
        <v>3.1948000000000002E-3</v>
      </c>
      <c r="D102" s="11">
        <f t="shared" si="9"/>
        <v>0</v>
      </c>
      <c r="E102" s="19">
        <f t="shared" si="9"/>
        <v>1.9397000000000001E-2</v>
      </c>
      <c r="F102" s="11">
        <f t="shared" si="9"/>
        <v>0</v>
      </c>
      <c r="G102" s="19">
        <f t="shared" si="9"/>
        <v>0.59331999999999996</v>
      </c>
      <c r="H102" s="19">
        <f t="shared" si="9"/>
        <v>0.107254</v>
      </c>
      <c r="I102" s="11">
        <f t="shared" si="9"/>
        <v>0</v>
      </c>
      <c r="J102" s="11">
        <f t="shared" si="9"/>
        <v>0</v>
      </c>
      <c r="K102" s="11">
        <f t="shared" si="9"/>
        <v>0</v>
      </c>
      <c r="L102" s="11">
        <f t="shared" si="9"/>
        <v>0</v>
      </c>
      <c r="M102" s="11">
        <f t="shared" si="9"/>
        <v>0</v>
      </c>
    </row>
    <row r="103" spans="1:13" s="18" customFormat="1" ht="15" x14ac:dyDescent="0.2">
      <c r="A103" s="6">
        <v>2020</v>
      </c>
      <c r="B103" s="11">
        <f t="shared" ref="B103:M103" si="10">B75/$B$92</f>
        <v>0</v>
      </c>
      <c r="C103" s="19">
        <f t="shared" si="10"/>
        <v>3.5371000000000001E-3</v>
      </c>
      <c r="D103" s="11">
        <f t="shared" si="10"/>
        <v>0</v>
      </c>
      <c r="E103" s="19">
        <f t="shared" si="10"/>
        <v>2.1679E-2</v>
      </c>
      <c r="F103" s="11">
        <f t="shared" si="10"/>
        <v>0</v>
      </c>
      <c r="G103" s="19">
        <f t="shared" si="10"/>
        <v>0.65037</v>
      </c>
      <c r="H103" s="19">
        <f t="shared" si="10"/>
        <v>0.11409999999999999</v>
      </c>
      <c r="I103" s="11">
        <f t="shared" si="10"/>
        <v>0</v>
      </c>
      <c r="J103" s="11">
        <f t="shared" si="10"/>
        <v>0</v>
      </c>
      <c r="K103" s="11">
        <f t="shared" si="10"/>
        <v>0</v>
      </c>
      <c r="L103" s="11">
        <f t="shared" si="10"/>
        <v>0</v>
      </c>
      <c r="M103" s="11">
        <f t="shared" si="10"/>
        <v>0</v>
      </c>
    </row>
    <row r="104" spans="1:13" s="18" customFormat="1" ht="15" x14ac:dyDescent="0.2">
      <c r="A104" s="6">
        <v>2030</v>
      </c>
      <c r="B104" s="11">
        <f t="shared" ref="B104:M104" si="11">B76/$B$92</f>
        <v>0</v>
      </c>
      <c r="C104" s="19">
        <f t="shared" si="11"/>
        <v>4.1076000000000003E-3</v>
      </c>
      <c r="D104" s="11">
        <f t="shared" si="11"/>
        <v>0</v>
      </c>
      <c r="E104" s="19">
        <f t="shared" si="11"/>
        <v>2.5101999999999999E-2</v>
      </c>
      <c r="F104" s="11">
        <f t="shared" si="11"/>
        <v>0</v>
      </c>
      <c r="G104" s="19">
        <f t="shared" si="11"/>
        <v>0.75305999999999995</v>
      </c>
      <c r="H104" s="19">
        <f t="shared" si="11"/>
        <v>0.13691999999999999</v>
      </c>
      <c r="I104" s="11">
        <f t="shared" si="11"/>
        <v>0</v>
      </c>
      <c r="J104" s="11">
        <f t="shared" si="11"/>
        <v>0</v>
      </c>
      <c r="K104" s="11">
        <f t="shared" si="11"/>
        <v>0</v>
      </c>
      <c r="L104" s="11">
        <f t="shared" si="11"/>
        <v>0</v>
      </c>
      <c r="M104" s="11">
        <f t="shared" si="11"/>
        <v>0</v>
      </c>
    </row>
    <row r="105" spans="1:13" s="18" customFormat="1" ht="15" x14ac:dyDescent="0.2"/>
    <row r="106" spans="1:13" s="18" customFormat="1" ht="15" x14ac:dyDescent="0.2">
      <c r="A106" s="9" t="s">
        <v>52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s="18" customFormat="1" ht="15" x14ac:dyDescent="0.2">
      <c r="A107" s="1" t="s">
        <v>9</v>
      </c>
      <c r="B107" s="8" t="s">
        <v>24</v>
      </c>
      <c r="C107" s="8" t="s">
        <v>14</v>
      </c>
      <c r="D107" s="8" t="s">
        <v>25</v>
      </c>
      <c r="E107" s="8" t="s">
        <v>22</v>
      </c>
      <c r="F107" s="8" t="s">
        <v>26</v>
      </c>
      <c r="G107" s="8" t="s">
        <v>27</v>
      </c>
      <c r="H107" s="8" t="s">
        <v>20</v>
      </c>
      <c r="I107" s="8" t="s">
        <v>42</v>
      </c>
      <c r="J107" s="8" t="s">
        <v>43</v>
      </c>
      <c r="K107" s="8" t="s">
        <v>28</v>
      </c>
      <c r="L107" s="8" t="s">
        <v>29</v>
      </c>
      <c r="M107" s="8" t="s">
        <v>41</v>
      </c>
    </row>
    <row r="108" spans="1:13" s="18" customFormat="1" ht="15" x14ac:dyDescent="0.2">
      <c r="A108" s="6">
        <v>2015</v>
      </c>
      <c r="B108" s="11">
        <f>B80/$B$92</f>
        <v>0</v>
      </c>
      <c r="C108" s="19">
        <f t="shared" ref="C108:M108" si="12">C80/$B$92</f>
        <v>3.1948000000000002E-3</v>
      </c>
      <c r="D108" s="11">
        <f t="shared" si="12"/>
        <v>0</v>
      </c>
      <c r="E108" s="19">
        <f t="shared" si="12"/>
        <v>1.2551E-2</v>
      </c>
      <c r="F108" s="11">
        <f t="shared" si="12"/>
        <v>0</v>
      </c>
      <c r="G108" s="19">
        <f t="shared" si="12"/>
        <v>0.59331999999999996</v>
      </c>
      <c r="H108" s="19">
        <f t="shared" si="12"/>
        <v>7.6447000000000001E-2</v>
      </c>
      <c r="I108" s="11">
        <f t="shared" si="12"/>
        <v>0</v>
      </c>
      <c r="J108" s="11">
        <f t="shared" si="12"/>
        <v>0</v>
      </c>
      <c r="K108" s="11">
        <f t="shared" si="12"/>
        <v>0</v>
      </c>
      <c r="L108" s="11">
        <f t="shared" si="12"/>
        <v>0</v>
      </c>
      <c r="M108" s="11">
        <f t="shared" si="12"/>
        <v>0</v>
      </c>
    </row>
    <row r="109" spans="1:13" s="18" customFormat="1" ht="15" x14ac:dyDescent="0.2">
      <c r="A109" s="6">
        <v>2020</v>
      </c>
      <c r="B109" s="11">
        <f t="shared" ref="B109:M109" si="13">B81/$B$92</f>
        <v>0</v>
      </c>
      <c r="C109" s="19">
        <f t="shared" si="13"/>
        <v>3.5371000000000001E-3</v>
      </c>
      <c r="D109" s="11">
        <f t="shared" si="13"/>
        <v>0</v>
      </c>
      <c r="E109" s="19">
        <f t="shared" si="13"/>
        <v>1.3691999999999999E-2</v>
      </c>
      <c r="F109" s="11">
        <f t="shared" si="13"/>
        <v>0</v>
      </c>
      <c r="G109" s="19">
        <f t="shared" si="13"/>
        <v>0.65037</v>
      </c>
      <c r="H109" s="19">
        <f t="shared" si="13"/>
        <v>8.4433999999999995E-2</v>
      </c>
      <c r="I109" s="11">
        <f t="shared" si="13"/>
        <v>0</v>
      </c>
      <c r="J109" s="11">
        <f t="shared" si="13"/>
        <v>0</v>
      </c>
      <c r="K109" s="11">
        <f t="shared" si="13"/>
        <v>0</v>
      </c>
      <c r="L109" s="11">
        <f t="shared" si="13"/>
        <v>0</v>
      </c>
      <c r="M109" s="11">
        <f t="shared" si="13"/>
        <v>0</v>
      </c>
    </row>
    <row r="110" spans="1:13" s="18" customFormat="1" ht="15" x14ac:dyDescent="0.2">
      <c r="A110" s="6">
        <v>2030</v>
      </c>
      <c r="B110" s="11">
        <f t="shared" ref="B110:M110" si="14">B82/$B$92</f>
        <v>0</v>
      </c>
      <c r="C110" s="19">
        <f t="shared" si="14"/>
        <v>4.1076000000000003E-3</v>
      </c>
      <c r="D110" s="11">
        <f t="shared" si="14"/>
        <v>0</v>
      </c>
      <c r="E110" s="19">
        <f t="shared" si="14"/>
        <v>1.5973999999999999E-2</v>
      </c>
      <c r="F110" s="11">
        <f t="shared" si="14"/>
        <v>0</v>
      </c>
      <c r="G110" s="19">
        <f t="shared" si="14"/>
        <v>0.75305999999999995</v>
      </c>
      <c r="H110" s="19">
        <f t="shared" si="14"/>
        <v>9.9266999999999994E-2</v>
      </c>
      <c r="I110" s="11">
        <f t="shared" si="14"/>
        <v>0</v>
      </c>
      <c r="J110" s="11">
        <f t="shared" si="14"/>
        <v>0</v>
      </c>
      <c r="K110" s="11">
        <f t="shared" si="14"/>
        <v>0</v>
      </c>
      <c r="L110" s="11">
        <f t="shared" si="14"/>
        <v>0</v>
      </c>
      <c r="M110" s="11">
        <f t="shared" si="14"/>
        <v>0</v>
      </c>
    </row>
    <row r="111" spans="1:13" s="18" customFormat="1" ht="15" x14ac:dyDescent="0.2">
      <c r="A111" s="6"/>
      <c r="B111" s="5"/>
      <c r="C111" s="15"/>
      <c r="D111" s="5"/>
      <c r="E111" s="15"/>
      <c r="F111" s="5"/>
      <c r="G111" s="15"/>
      <c r="H111" s="15"/>
      <c r="I111" s="5"/>
      <c r="J111" s="5"/>
      <c r="K111" s="5"/>
      <c r="L111" s="5"/>
      <c r="M111" s="5"/>
    </row>
    <row r="112" spans="1:13" s="18" customFormat="1" ht="15" x14ac:dyDescent="0.2">
      <c r="A112" s="16" t="s">
        <v>62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s="18" customFormat="1" ht="15" x14ac:dyDescent="0.2">
      <c r="A113" s="1" t="s">
        <v>9</v>
      </c>
      <c r="B113" s="8" t="s">
        <v>24</v>
      </c>
      <c r="C113" s="8" t="s">
        <v>14</v>
      </c>
      <c r="D113" s="8" t="s">
        <v>25</v>
      </c>
      <c r="E113" s="8" t="s">
        <v>22</v>
      </c>
      <c r="F113" s="8" t="s">
        <v>26</v>
      </c>
      <c r="G113" s="8" t="s">
        <v>27</v>
      </c>
      <c r="H113" s="8" t="s">
        <v>20</v>
      </c>
      <c r="I113" s="8" t="s">
        <v>42</v>
      </c>
      <c r="J113" s="8" t="s">
        <v>43</v>
      </c>
      <c r="K113" s="8" t="s">
        <v>28</v>
      </c>
      <c r="L113" s="8" t="s">
        <v>29</v>
      </c>
      <c r="M113" s="8" t="s">
        <v>41</v>
      </c>
    </row>
    <row r="114" spans="1:13" s="18" customFormat="1" ht="15" x14ac:dyDescent="0.2">
      <c r="A114" s="6">
        <v>2015</v>
      </c>
      <c r="B114" s="11">
        <f>B86/$B$92</f>
        <v>0</v>
      </c>
      <c r="C114" s="19">
        <f t="shared" ref="C114:M114" si="15">C86/$B$92</f>
        <v>3.1948000000000002E-3</v>
      </c>
      <c r="D114" s="11">
        <f t="shared" si="15"/>
        <v>0</v>
      </c>
      <c r="E114" s="19">
        <f t="shared" si="15"/>
        <v>1.2551E-2</v>
      </c>
      <c r="F114" s="11">
        <f t="shared" si="15"/>
        <v>0</v>
      </c>
      <c r="G114" s="19">
        <f t="shared" si="15"/>
        <v>0.93562000000000001</v>
      </c>
      <c r="H114" s="19">
        <f t="shared" si="15"/>
        <v>5.2485999999999998E-2</v>
      </c>
      <c r="I114" s="11">
        <f t="shared" si="15"/>
        <v>0</v>
      </c>
      <c r="J114" s="11">
        <f t="shared" si="15"/>
        <v>0</v>
      </c>
      <c r="K114" s="11">
        <f t="shared" si="15"/>
        <v>0</v>
      </c>
      <c r="L114" s="11">
        <f t="shared" si="15"/>
        <v>0</v>
      </c>
      <c r="M114" s="11">
        <f t="shared" si="15"/>
        <v>0</v>
      </c>
    </row>
    <row r="115" spans="1:13" s="18" customFormat="1" ht="15" x14ac:dyDescent="0.2">
      <c r="A115" s="6">
        <v>2020</v>
      </c>
      <c r="B115" s="11">
        <f t="shared" ref="B115:M115" si="16">B87/$B$92</f>
        <v>0</v>
      </c>
      <c r="C115" s="19">
        <f t="shared" si="16"/>
        <v>3.5371000000000001E-3</v>
      </c>
      <c r="D115" s="11">
        <f t="shared" si="16"/>
        <v>0</v>
      </c>
      <c r="E115" s="19">
        <f t="shared" si="16"/>
        <v>1.3691999999999999E-2</v>
      </c>
      <c r="F115" s="11">
        <f t="shared" si="16"/>
        <v>0</v>
      </c>
      <c r="G115" s="19">
        <f t="shared" si="16"/>
        <v>1.0383100000000001</v>
      </c>
      <c r="H115" s="19">
        <f t="shared" si="16"/>
        <v>5.7049999999999997E-2</v>
      </c>
      <c r="I115" s="11">
        <f t="shared" si="16"/>
        <v>0</v>
      </c>
      <c r="J115" s="11">
        <f t="shared" si="16"/>
        <v>0</v>
      </c>
      <c r="K115" s="11">
        <f t="shared" si="16"/>
        <v>0</v>
      </c>
      <c r="L115" s="11">
        <f t="shared" si="16"/>
        <v>0</v>
      </c>
      <c r="M115" s="11">
        <f t="shared" si="16"/>
        <v>0</v>
      </c>
    </row>
    <row r="116" spans="1:13" s="18" customFormat="1" ht="15" x14ac:dyDescent="0.2">
      <c r="A116" s="6">
        <v>2030</v>
      </c>
      <c r="B116" s="11">
        <f t="shared" ref="B116:M116" si="17">B88/$B$92</f>
        <v>0</v>
      </c>
      <c r="C116" s="19">
        <f t="shared" si="17"/>
        <v>4.1076000000000003E-3</v>
      </c>
      <c r="D116" s="11">
        <f t="shared" si="17"/>
        <v>0</v>
      </c>
      <c r="E116" s="19">
        <f t="shared" si="17"/>
        <v>1.5973999999999999E-2</v>
      </c>
      <c r="F116" s="11">
        <f t="shared" si="17"/>
        <v>0</v>
      </c>
      <c r="G116" s="19">
        <f t="shared" si="17"/>
        <v>1.2551000000000001</v>
      </c>
      <c r="H116" s="19">
        <f t="shared" si="17"/>
        <v>6.8459999999999993E-2</v>
      </c>
      <c r="I116" s="11">
        <f t="shared" si="17"/>
        <v>0</v>
      </c>
      <c r="J116" s="11">
        <f t="shared" si="17"/>
        <v>0</v>
      </c>
      <c r="K116" s="11">
        <f t="shared" si="17"/>
        <v>0</v>
      </c>
      <c r="L116" s="11">
        <f t="shared" si="17"/>
        <v>0</v>
      </c>
      <c r="M116" s="11">
        <f t="shared" si="17"/>
        <v>0</v>
      </c>
    </row>
    <row r="117" spans="1:13" s="18" customFormat="1" ht="15" x14ac:dyDescent="0.2"/>
    <row r="118" spans="1:13" s="18" customFormat="1" ht="15" x14ac:dyDescent="0.2"/>
    <row r="119" spans="1:13" s="18" customFormat="1" ht="15" x14ac:dyDescent="0.2">
      <c r="A119" s="18" t="s">
        <v>70</v>
      </c>
    </row>
    <row r="120" spans="1:13" s="18" customFormat="1" ht="15" x14ac:dyDescent="0.2">
      <c r="A120" s="18" t="s">
        <v>76</v>
      </c>
    </row>
    <row r="121" spans="1:13" s="18" customFormat="1" ht="15" x14ac:dyDescent="0.2">
      <c r="A121" s="18" t="s">
        <v>71</v>
      </c>
    </row>
    <row r="122" spans="1:13" s="18" customFormat="1" ht="15" x14ac:dyDescent="0.2"/>
    <row r="123" spans="1:13" s="18" customFormat="1" ht="15" x14ac:dyDescent="0.2">
      <c r="A123" s="18" t="s">
        <v>72</v>
      </c>
    </row>
    <row r="124" spans="1:13" s="18" customFormat="1" ht="15" x14ac:dyDescent="0.2">
      <c r="A124" s="18" t="s">
        <v>77</v>
      </c>
    </row>
    <row r="125" spans="1:13" s="18" customFormat="1" ht="15" x14ac:dyDescent="0.2">
      <c r="A125" s="18" t="s">
        <v>73</v>
      </c>
    </row>
    <row r="126" spans="1:13" s="18" customFormat="1" ht="15" x14ac:dyDescent="0.2"/>
    <row r="127" spans="1:13" s="18" customFormat="1" ht="15" x14ac:dyDescent="0.2">
      <c r="A127" s="18" t="s">
        <v>78</v>
      </c>
    </row>
    <row r="128" spans="1:13" s="18" customFormat="1" ht="15" x14ac:dyDescent="0.2">
      <c r="A128" s="18" t="s">
        <v>79</v>
      </c>
    </row>
    <row r="129" spans="1:13" s="18" customFormat="1" ht="15" x14ac:dyDescent="0.2"/>
    <row r="130" spans="1:13" s="18" customFormat="1" ht="15" x14ac:dyDescent="0.2">
      <c r="A130" s="1" t="s">
        <v>74</v>
      </c>
    </row>
    <row r="131" spans="1:13" s="18" customFormat="1" ht="15" x14ac:dyDescent="0.2">
      <c r="A131" s="20">
        <f>'Mexico+OECD scaling'!M23/'Mexico+OECD scaling'!M24</f>
        <v>1.2270070045952424</v>
      </c>
    </row>
    <row r="132" spans="1:13" s="18" customFormat="1" ht="15" x14ac:dyDescent="0.2"/>
    <row r="133" spans="1:13" s="18" customFormat="1" ht="15" x14ac:dyDescent="0.2">
      <c r="A133" s="1" t="s">
        <v>75</v>
      </c>
    </row>
    <row r="134" spans="1:13" s="18" customFormat="1" ht="15" x14ac:dyDescent="0.2">
      <c r="A134" s="20">
        <f>'Mexico+OECD scaling'!C11</f>
        <v>0.11981557035372702</v>
      </c>
    </row>
    <row r="135" spans="1:13" s="18" customFormat="1" ht="15" x14ac:dyDescent="0.2"/>
    <row r="136" spans="1:13" ht="15" x14ac:dyDescent="0.2">
      <c r="A136" s="9" t="s">
        <v>50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ht="15" x14ac:dyDescent="0.2">
      <c r="A137" s="1" t="s">
        <v>9</v>
      </c>
      <c r="B137" s="8" t="s">
        <v>24</v>
      </c>
      <c r="C137" s="8" t="s">
        <v>14</v>
      </c>
      <c r="D137" s="8" t="s">
        <v>25</v>
      </c>
      <c r="E137" s="8" t="s">
        <v>22</v>
      </c>
      <c r="F137" s="8" t="s">
        <v>26</v>
      </c>
      <c r="G137" s="8" t="s">
        <v>27</v>
      </c>
      <c r="H137" s="8" t="s">
        <v>20</v>
      </c>
      <c r="I137" s="8" t="s">
        <v>42</v>
      </c>
      <c r="J137" s="8" t="s">
        <v>43</v>
      </c>
      <c r="K137" s="8" t="s">
        <v>28</v>
      </c>
      <c r="L137" s="8" t="s">
        <v>29</v>
      </c>
      <c r="M137" s="8" t="s">
        <v>41</v>
      </c>
    </row>
    <row r="138" spans="1:13" ht="15" x14ac:dyDescent="0.2">
      <c r="A138" s="6">
        <v>2015</v>
      </c>
      <c r="B138" s="5">
        <f>B96*$A$131*$A$134</f>
        <v>0</v>
      </c>
      <c r="C138" s="19">
        <f t="shared" ref="C138:M138" si="18">C96*$A$131*$A$134</f>
        <v>4.6968206543827607E-4</v>
      </c>
      <c r="D138" s="5">
        <f t="shared" si="18"/>
        <v>0</v>
      </c>
      <c r="E138" s="19">
        <f t="shared" si="18"/>
        <v>2.0129231375926116E-3</v>
      </c>
      <c r="F138" s="5">
        <f t="shared" si="18"/>
        <v>0</v>
      </c>
      <c r="G138" s="19">
        <f t="shared" si="18"/>
        <v>0.1056784647236121</v>
      </c>
      <c r="H138" s="19">
        <f t="shared" si="18"/>
        <v>1.1238820851558749E-2</v>
      </c>
      <c r="I138" s="5">
        <f t="shared" si="18"/>
        <v>0</v>
      </c>
      <c r="J138" s="5">
        <f t="shared" si="18"/>
        <v>0</v>
      </c>
      <c r="K138" s="5">
        <f t="shared" si="18"/>
        <v>0</v>
      </c>
      <c r="L138" s="5">
        <f t="shared" si="18"/>
        <v>0</v>
      </c>
      <c r="M138" s="5">
        <f t="shared" si="18"/>
        <v>0</v>
      </c>
    </row>
    <row r="139" spans="1:13" ht="15" x14ac:dyDescent="0.2">
      <c r="A139" s="6">
        <v>2020</v>
      </c>
      <c r="B139" s="5">
        <f t="shared" ref="B139:M139" si="19">B97*$A$131*$A$134</f>
        <v>0</v>
      </c>
      <c r="C139" s="19">
        <f t="shared" si="19"/>
        <v>5.2000514387809133E-4</v>
      </c>
      <c r="D139" s="5">
        <f t="shared" si="19"/>
        <v>0</v>
      </c>
      <c r="E139" s="19">
        <f t="shared" si="19"/>
        <v>2.1806667323919959E-3</v>
      </c>
      <c r="F139" s="5">
        <f t="shared" si="19"/>
        <v>0</v>
      </c>
      <c r="G139" s="19">
        <f t="shared" si="19"/>
        <v>0.117420516359569</v>
      </c>
      <c r="H139" s="19">
        <f t="shared" si="19"/>
        <v>1.2413026015154439E-2</v>
      </c>
      <c r="I139" s="5">
        <f t="shared" si="19"/>
        <v>0</v>
      </c>
      <c r="J139" s="5">
        <f t="shared" si="19"/>
        <v>0</v>
      </c>
      <c r="K139" s="5">
        <f t="shared" si="19"/>
        <v>0</v>
      </c>
      <c r="L139" s="5">
        <f t="shared" si="19"/>
        <v>0</v>
      </c>
      <c r="M139" s="5">
        <f t="shared" si="19"/>
        <v>0</v>
      </c>
    </row>
    <row r="140" spans="1:13" ht="15" x14ac:dyDescent="0.2">
      <c r="A140" s="6">
        <v>2030</v>
      </c>
      <c r="B140" s="5">
        <f t="shared" ref="B140:M140" si="20">B98*$A$131*$A$134</f>
        <v>0</v>
      </c>
      <c r="C140" s="19">
        <f t="shared" si="20"/>
        <v>6.0387694127778352E-4</v>
      </c>
      <c r="D140" s="5">
        <f t="shared" si="20"/>
        <v>0</v>
      </c>
      <c r="E140" s="19">
        <f t="shared" si="20"/>
        <v>2.5161539219907643E-3</v>
      </c>
      <c r="F140" s="5">
        <f t="shared" si="20"/>
        <v>0</v>
      </c>
      <c r="G140" s="19">
        <f t="shared" si="20"/>
        <v>0.13922718368348896</v>
      </c>
      <c r="H140" s="19">
        <f t="shared" si="20"/>
        <v>1.4593692747546433E-2</v>
      </c>
      <c r="I140" s="5">
        <f t="shared" si="20"/>
        <v>0</v>
      </c>
      <c r="J140" s="5">
        <f t="shared" si="20"/>
        <v>0</v>
      </c>
      <c r="K140" s="5">
        <f t="shared" si="20"/>
        <v>0</v>
      </c>
      <c r="L140" s="5">
        <f t="shared" si="20"/>
        <v>0</v>
      </c>
      <c r="M140" s="5">
        <f t="shared" si="20"/>
        <v>0</v>
      </c>
    </row>
    <row r="142" spans="1:13" ht="15" x14ac:dyDescent="0.2">
      <c r="A142" s="9" t="s">
        <v>51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35">
      <c r="A143" s="1" t="s">
        <v>9</v>
      </c>
      <c r="B143" s="8" t="s">
        <v>24</v>
      </c>
      <c r="C143" s="8" t="s">
        <v>14</v>
      </c>
      <c r="D143" s="8" t="s">
        <v>25</v>
      </c>
      <c r="E143" s="8" t="s">
        <v>22</v>
      </c>
      <c r="F143" s="8" t="s">
        <v>26</v>
      </c>
      <c r="G143" s="8" t="s">
        <v>27</v>
      </c>
      <c r="H143" s="8" t="s">
        <v>20</v>
      </c>
      <c r="I143" s="8" t="s">
        <v>42</v>
      </c>
      <c r="J143" s="8" t="s">
        <v>43</v>
      </c>
      <c r="K143" s="8" t="s">
        <v>28</v>
      </c>
      <c r="L143" s="8" t="s">
        <v>29</v>
      </c>
      <c r="M143" s="8" t="s">
        <v>41</v>
      </c>
    </row>
    <row r="144" spans="1:13" x14ac:dyDescent="0.35">
      <c r="A144" s="6">
        <v>2015</v>
      </c>
      <c r="B144" s="5">
        <f>B102*$A$131*$A$134</f>
        <v>0</v>
      </c>
      <c r="C144" s="19">
        <f t="shared" ref="C144:M144" si="21">C102*$A$131*$A$134</f>
        <v>4.6968206543827607E-4</v>
      </c>
      <c r="D144" s="5">
        <f t="shared" si="21"/>
        <v>0</v>
      </c>
      <c r="E144" s="19">
        <f t="shared" si="21"/>
        <v>2.8516411115895334E-3</v>
      </c>
      <c r="F144" s="5">
        <f t="shared" si="21"/>
        <v>0</v>
      </c>
      <c r="G144" s="19">
        <f t="shared" si="21"/>
        <v>8.7226669295679835E-2</v>
      </c>
      <c r="H144" s="19">
        <f t="shared" si="21"/>
        <v>1.5767897911142123E-2</v>
      </c>
      <c r="I144" s="5">
        <f t="shared" si="21"/>
        <v>0</v>
      </c>
      <c r="J144" s="5">
        <f t="shared" si="21"/>
        <v>0</v>
      </c>
      <c r="K144" s="5">
        <f t="shared" si="21"/>
        <v>0</v>
      </c>
      <c r="L144" s="5">
        <f t="shared" si="21"/>
        <v>0</v>
      </c>
      <c r="M144" s="5">
        <f t="shared" si="21"/>
        <v>0</v>
      </c>
    </row>
    <row r="145" spans="1:13" x14ac:dyDescent="0.35">
      <c r="A145" s="6">
        <v>2020</v>
      </c>
      <c r="B145" s="5">
        <f t="shared" ref="B145:M145" si="22">B103*$A$131*$A$134</f>
        <v>0</v>
      </c>
      <c r="C145" s="19">
        <f t="shared" si="22"/>
        <v>5.2000514387809133E-4</v>
      </c>
      <c r="D145" s="5">
        <f t="shared" si="22"/>
        <v>0</v>
      </c>
      <c r="E145" s="19">
        <f t="shared" si="22"/>
        <v>3.1871283011883017E-3</v>
      </c>
      <c r="F145" s="5">
        <f t="shared" si="22"/>
        <v>0</v>
      </c>
      <c r="G145" s="19">
        <f t="shared" si="22"/>
        <v>9.5613849035649054E-2</v>
      </c>
      <c r="H145" s="19">
        <f t="shared" si="22"/>
        <v>1.6774359479938428E-2</v>
      </c>
      <c r="I145" s="5">
        <f t="shared" si="22"/>
        <v>0</v>
      </c>
      <c r="J145" s="5">
        <f t="shared" si="22"/>
        <v>0</v>
      </c>
      <c r="K145" s="5">
        <f t="shared" si="22"/>
        <v>0</v>
      </c>
      <c r="L145" s="5">
        <f t="shared" si="22"/>
        <v>0</v>
      </c>
      <c r="M145" s="5">
        <f t="shared" si="22"/>
        <v>0</v>
      </c>
    </row>
    <row r="146" spans="1:13" x14ac:dyDescent="0.35">
      <c r="A146" s="6">
        <v>2030</v>
      </c>
      <c r="B146" s="5">
        <f t="shared" ref="B146:M146" si="23">B104*$A$131*$A$134</f>
        <v>0</v>
      </c>
      <c r="C146" s="19">
        <f t="shared" si="23"/>
        <v>6.0387694127778352E-4</v>
      </c>
      <c r="D146" s="5">
        <f t="shared" si="23"/>
        <v>0</v>
      </c>
      <c r="E146" s="19">
        <f t="shared" si="23"/>
        <v>3.6903590855864549E-3</v>
      </c>
      <c r="F146" s="5">
        <f t="shared" si="23"/>
        <v>0</v>
      </c>
      <c r="G146" s="19">
        <f t="shared" si="23"/>
        <v>0.11071077256759362</v>
      </c>
      <c r="H146" s="19">
        <f t="shared" si="23"/>
        <v>2.0129231375926114E-2</v>
      </c>
      <c r="I146" s="5">
        <f t="shared" si="23"/>
        <v>0</v>
      </c>
      <c r="J146" s="5">
        <f t="shared" si="23"/>
        <v>0</v>
      </c>
      <c r="K146" s="5">
        <f t="shared" si="23"/>
        <v>0</v>
      </c>
      <c r="L146" s="5">
        <f t="shared" si="23"/>
        <v>0</v>
      </c>
      <c r="M146" s="5">
        <f t="shared" si="23"/>
        <v>0</v>
      </c>
    </row>
    <row r="148" spans="1:13" x14ac:dyDescent="0.35">
      <c r="A148" s="9" t="s">
        <v>52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35">
      <c r="A149" s="1" t="s">
        <v>9</v>
      </c>
      <c r="B149" s="8" t="s">
        <v>24</v>
      </c>
      <c r="C149" s="8" t="s">
        <v>14</v>
      </c>
      <c r="D149" s="8" t="s">
        <v>25</v>
      </c>
      <c r="E149" s="8" t="s">
        <v>22</v>
      </c>
      <c r="F149" s="8" t="s">
        <v>26</v>
      </c>
      <c r="G149" s="8" t="s">
        <v>27</v>
      </c>
      <c r="H149" s="8" t="s">
        <v>20</v>
      </c>
      <c r="I149" s="8" t="s">
        <v>42</v>
      </c>
      <c r="J149" s="8" t="s">
        <v>43</v>
      </c>
      <c r="K149" s="8" t="s">
        <v>28</v>
      </c>
      <c r="L149" s="8" t="s">
        <v>29</v>
      </c>
      <c r="M149" s="8" t="s">
        <v>41</v>
      </c>
    </row>
    <row r="150" spans="1:13" x14ac:dyDescent="0.35">
      <c r="A150" s="6">
        <v>2015</v>
      </c>
      <c r="B150" s="5">
        <f>B108*$A$131*$A$134</f>
        <v>0</v>
      </c>
      <c r="C150" s="19">
        <f t="shared" ref="C150:M150" si="24">C108*$A$131*$A$134</f>
        <v>4.6968206543827607E-4</v>
      </c>
      <c r="D150" s="5">
        <f t="shared" si="24"/>
        <v>0</v>
      </c>
      <c r="E150" s="19">
        <f t="shared" si="24"/>
        <v>1.8451795427932274E-3</v>
      </c>
      <c r="F150" s="5">
        <f t="shared" si="24"/>
        <v>0</v>
      </c>
      <c r="G150" s="19">
        <f t="shared" si="24"/>
        <v>8.7226669295679835E-2</v>
      </c>
      <c r="H150" s="19">
        <f t="shared" si="24"/>
        <v>1.1238820851558749E-2</v>
      </c>
      <c r="I150" s="5">
        <f t="shared" si="24"/>
        <v>0</v>
      </c>
      <c r="J150" s="5">
        <f t="shared" si="24"/>
        <v>0</v>
      </c>
      <c r="K150" s="5">
        <f t="shared" si="24"/>
        <v>0</v>
      </c>
      <c r="L150" s="5">
        <f t="shared" si="24"/>
        <v>0</v>
      </c>
      <c r="M150" s="5">
        <f t="shared" si="24"/>
        <v>0</v>
      </c>
    </row>
    <row r="151" spans="1:13" x14ac:dyDescent="0.35">
      <c r="A151" s="6">
        <v>2020</v>
      </c>
      <c r="B151" s="5">
        <f t="shared" ref="B151:M151" si="25">B109*$A$131*$A$134</f>
        <v>0</v>
      </c>
      <c r="C151" s="19">
        <f t="shared" si="25"/>
        <v>5.2000514387809133E-4</v>
      </c>
      <c r="D151" s="5">
        <f t="shared" si="25"/>
        <v>0</v>
      </c>
      <c r="E151" s="19">
        <f t="shared" si="25"/>
        <v>2.0129231375926116E-3</v>
      </c>
      <c r="F151" s="5">
        <f t="shared" si="25"/>
        <v>0</v>
      </c>
      <c r="G151" s="19">
        <f t="shared" si="25"/>
        <v>9.5613849035649054E-2</v>
      </c>
      <c r="H151" s="19">
        <f t="shared" si="25"/>
        <v>1.2413026015154439E-2</v>
      </c>
      <c r="I151" s="5">
        <f t="shared" si="25"/>
        <v>0</v>
      </c>
      <c r="J151" s="5">
        <f t="shared" si="25"/>
        <v>0</v>
      </c>
      <c r="K151" s="5">
        <f t="shared" si="25"/>
        <v>0</v>
      </c>
      <c r="L151" s="5">
        <f t="shared" si="25"/>
        <v>0</v>
      </c>
      <c r="M151" s="5">
        <f t="shared" si="25"/>
        <v>0</v>
      </c>
    </row>
    <row r="152" spans="1:13" x14ac:dyDescent="0.35">
      <c r="A152" s="6">
        <v>2030</v>
      </c>
      <c r="B152" s="5">
        <f t="shared" ref="B152:M152" si="26">B110*$A$131*$A$134</f>
        <v>0</v>
      </c>
      <c r="C152" s="19">
        <f t="shared" si="26"/>
        <v>6.0387694127778352E-4</v>
      </c>
      <c r="D152" s="5">
        <f t="shared" si="26"/>
        <v>0</v>
      </c>
      <c r="E152" s="19">
        <f t="shared" si="26"/>
        <v>2.3484103271913799E-3</v>
      </c>
      <c r="F152" s="5">
        <f t="shared" si="26"/>
        <v>0</v>
      </c>
      <c r="G152" s="19">
        <f t="shared" si="26"/>
        <v>0.11071077256759362</v>
      </c>
      <c r="H152" s="19">
        <f t="shared" si="26"/>
        <v>1.4593692747546433E-2</v>
      </c>
      <c r="I152" s="5">
        <f t="shared" si="26"/>
        <v>0</v>
      </c>
      <c r="J152" s="5">
        <f t="shared" si="26"/>
        <v>0</v>
      </c>
      <c r="K152" s="5">
        <f t="shared" si="26"/>
        <v>0</v>
      </c>
      <c r="L152" s="5">
        <f t="shared" si="26"/>
        <v>0</v>
      </c>
      <c r="M152" s="5">
        <f t="shared" si="26"/>
        <v>0</v>
      </c>
    </row>
    <row r="153" spans="1:13" x14ac:dyDescent="0.35">
      <c r="A153" s="6"/>
      <c r="B153" s="5"/>
      <c r="C153" s="15"/>
      <c r="D153" s="5"/>
      <c r="E153" s="15"/>
      <c r="F153" s="5"/>
      <c r="G153" s="15"/>
      <c r="H153" s="15"/>
      <c r="I153" s="5"/>
      <c r="J153" s="5"/>
      <c r="K153" s="5"/>
      <c r="L153" s="5"/>
      <c r="M153" s="5"/>
    </row>
    <row r="154" spans="1:13" x14ac:dyDescent="0.35">
      <c r="A154" s="16" t="s">
        <v>62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x14ac:dyDescent="0.35">
      <c r="A155" s="1" t="s">
        <v>9</v>
      </c>
      <c r="B155" s="8" t="s">
        <v>24</v>
      </c>
      <c r="C155" s="8" t="s">
        <v>14</v>
      </c>
      <c r="D155" s="8" t="s">
        <v>25</v>
      </c>
      <c r="E155" s="8" t="s">
        <v>22</v>
      </c>
      <c r="F155" s="8" t="s">
        <v>26</v>
      </c>
      <c r="G155" s="8" t="s">
        <v>27</v>
      </c>
      <c r="H155" s="8" t="s">
        <v>20</v>
      </c>
      <c r="I155" s="8" t="s">
        <v>42</v>
      </c>
      <c r="J155" s="8" t="s">
        <v>43</v>
      </c>
      <c r="K155" s="8" t="s">
        <v>28</v>
      </c>
      <c r="L155" s="8" t="s">
        <v>29</v>
      </c>
      <c r="M155" s="8" t="s">
        <v>41</v>
      </c>
    </row>
    <row r="156" spans="1:13" x14ac:dyDescent="0.35">
      <c r="A156" s="6">
        <v>2015</v>
      </c>
      <c r="B156" s="5">
        <f>B114*$A$131*$A$134</f>
        <v>0</v>
      </c>
      <c r="C156" s="19">
        <f t="shared" ref="C156:M156" si="27">C114*$A$131*$A$134</f>
        <v>4.6968206543827607E-4</v>
      </c>
      <c r="D156" s="5">
        <f t="shared" si="27"/>
        <v>0</v>
      </c>
      <c r="E156" s="19">
        <f t="shared" si="27"/>
        <v>1.8451795427932274E-3</v>
      </c>
      <c r="F156" s="5">
        <f t="shared" si="27"/>
        <v>0</v>
      </c>
      <c r="G156" s="19">
        <f t="shared" si="27"/>
        <v>0.13754974773549511</v>
      </c>
      <c r="H156" s="19">
        <f t="shared" si="27"/>
        <v>7.7162053607716776E-3</v>
      </c>
      <c r="I156" s="5">
        <f t="shared" si="27"/>
        <v>0</v>
      </c>
      <c r="J156" s="5">
        <f t="shared" si="27"/>
        <v>0</v>
      </c>
      <c r="K156" s="5">
        <f t="shared" si="27"/>
        <v>0</v>
      </c>
      <c r="L156" s="5">
        <f t="shared" si="27"/>
        <v>0</v>
      </c>
      <c r="M156" s="5">
        <f t="shared" si="27"/>
        <v>0</v>
      </c>
    </row>
    <row r="157" spans="1:13" x14ac:dyDescent="0.35">
      <c r="A157" s="6">
        <v>2020</v>
      </c>
      <c r="B157" s="5">
        <f t="shared" ref="B157:M157" si="28">B115*$A$131*$A$134</f>
        <v>0</v>
      </c>
      <c r="C157" s="19">
        <f t="shared" si="28"/>
        <v>5.2000514387809133E-4</v>
      </c>
      <c r="D157" s="5">
        <f t="shared" si="28"/>
        <v>0</v>
      </c>
      <c r="E157" s="19">
        <f t="shared" si="28"/>
        <v>2.0129231375926116E-3</v>
      </c>
      <c r="F157" s="5">
        <f t="shared" si="28"/>
        <v>0</v>
      </c>
      <c r="G157" s="19">
        <f t="shared" si="28"/>
        <v>0.15264667126743975</v>
      </c>
      <c r="H157" s="19">
        <f t="shared" si="28"/>
        <v>8.3871797399692142E-3</v>
      </c>
      <c r="I157" s="5">
        <f t="shared" si="28"/>
        <v>0</v>
      </c>
      <c r="J157" s="5">
        <f t="shared" si="28"/>
        <v>0</v>
      </c>
      <c r="K157" s="5">
        <f t="shared" si="28"/>
        <v>0</v>
      </c>
      <c r="L157" s="5">
        <f t="shared" si="28"/>
        <v>0</v>
      </c>
      <c r="M157" s="5">
        <f t="shared" si="28"/>
        <v>0</v>
      </c>
    </row>
    <row r="158" spans="1:13" x14ac:dyDescent="0.35">
      <c r="A158" s="6">
        <v>2030</v>
      </c>
      <c r="B158" s="5">
        <f t="shared" ref="B158:M158" si="29">B116*$A$131*$A$134</f>
        <v>0</v>
      </c>
      <c r="C158" s="19">
        <f t="shared" si="29"/>
        <v>6.0387694127778352E-4</v>
      </c>
      <c r="D158" s="5">
        <f t="shared" si="29"/>
        <v>0</v>
      </c>
      <c r="E158" s="19">
        <f t="shared" si="29"/>
        <v>2.3484103271913799E-3</v>
      </c>
      <c r="F158" s="5">
        <f t="shared" si="29"/>
        <v>0</v>
      </c>
      <c r="G158" s="19">
        <f t="shared" si="29"/>
        <v>0.18451795427932274</v>
      </c>
      <c r="H158" s="19">
        <f t="shared" si="29"/>
        <v>1.0064615687963057E-2</v>
      </c>
      <c r="I158" s="5">
        <f t="shared" si="29"/>
        <v>0</v>
      </c>
      <c r="J158" s="5">
        <f t="shared" si="29"/>
        <v>0</v>
      </c>
      <c r="K158" s="5">
        <f t="shared" si="29"/>
        <v>0</v>
      </c>
      <c r="L158" s="5">
        <f t="shared" si="29"/>
        <v>0</v>
      </c>
      <c r="M158" s="5">
        <f t="shared" si="29"/>
        <v>0</v>
      </c>
    </row>
    <row r="160" spans="1:13" x14ac:dyDescent="0.35">
      <c r="A160" t="s">
        <v>60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29"/>
  <sheetViews>
    <sheetView workbookViewId="0">
      <selection activeCell="M23" sqref="M23"/>
    </sheetView>
  </sheetViews>
  <sheetFormatPr defaultColWidth="10.90625" defaultRowHeight="14.5" x14ac:dyDescent="0.35"/>
  <cols>
    <col min="2" max="2" width="43.36328125" customWidth="1"/>
    <col min="3" max="3" width="12.6328125" bestFit="1" customWidth="1"/>
  </cols>
  <sheetData>
    <row r="1" spans="1:76" ht="15" x14ac:dyDescent="0.2">
      <c r="A1" s="1" t="s">
        <v>85</v>
      </c>
    </row>
    <row r="2" spans="1:76" ht="15" x14ac:dyDescent="0.2">
      <c r="B2" s="3" t="s">
        <v>86</v>
      </c>
    </row>
    <row r="4" spans="1:76" ht="15" x14ac:dyDescent="0.2">
      <c r="A4" s="1" t="s">
        <v>88</v>
      </c>
    </row>
    <row r="5" spans="1:76" ht="15" x14ac:dyDescent="0.2">
      <c r="B5" s="69" t="s">
        <v>89</v>
      </c>
      <c r="C5" s="69"/>
      <c r="D5" s="69"/>
      <c r="E5" s="69"/>
      <c r="F5" s="69"/>
    </row>
    <row r="7" spans="1:76" ht="15" x14ac:dyDescent="0.2">
      <c r="C7" t="s">
        <v>87</v>
      </c>
    </row>
    <row r="8" spans="1:76" ht="15" x14ac:dyDescent="0.2">
      <c r="B8" s="1" t="s">
        <v>91</v>
      </c>
      <c r="C8" s="21">
        <v>8443400</v>
      </c>
    </row>
    <row r="9" spans="1:76" ht="15" x14ac:dyDescent="0.2">
      <c r="B9" s="1" t="s">
        <v>90</v>
      </c>
      <c r="C9" s="21">
        <v>1011650.7867246587</v>
      </c>
    </row>
    <row r="11" spans="1:76" ht="15" x14ac:dyDescent="0.2">
      <c r="B11" t="s">
        <v>92</v>
      </c>
      <c r="C11">
        <f>C9/C8</f>
        <v>0.11981557035372702</v>
      </c>
    </row>
    <row r="15" spans="1:76" ht="15" x14ac:dyDescent="0.2">
      <c r="E15" s="22"/>
      <c r="F15" s="22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</row>
    <row r="16" spans="1:76" ht="16" thickBot="1" x14ac:dyDescent="0.25">
      <c r="B16" s="46" t="s">
        <v>96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</row>
    <row r="17" spans="2:74" ht="15" x14ac:dyDescent="0.2">
      <c r="B17" s="23" t="s">
        <v>97</v>
      </c>
      <c r="C17" s="24"/>
      <c r="D17" s="25" t="s">
        <v>98</v>
      </c>
      <c r="E17" s="26"/>
      <c r="F17" s="26"/>
      <c r="G17" s="26"/>
      <c r="H17" s="26"/>
      <c r="I17" s="26"/>
      <c r="J17" s="26"/>
      <c r="K17" s="26"/>
      <c r="L17" s="49"/>
      <c r="M17" s="50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7"/>
    </row>
    <row r="18" spans="2:74" ht="15" x14ac:dyDescent="0.2">
      <c r="B18" s="23" t="s">
        <v>99</v>
      </c>
      <c r="C18" s="24"/>
      <c r="D18" s="25" t="s">
        <v>98</v>
      </c>
      <c r="E18" s="26"/>
      <c r="F18" s="26"/>
      <c r="G18" s="26"/>
      <c r="H18" s="26"/>
      <c r="I18" s="26"/>
      <c r="J18" s="26"/>
      <c r="K18" s="26"/>
      <c r="L18" s="51"/>
      <c r="M18" s="52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7"/>
    </row>
    <row r="19" spans="2:74" ht="67" thickBot="1" x14ac:dyDescent="0.25">
      <c r="B19" s="28" t="s">
        <v>100</v>
      </c>
      <c r="C19" s="29"/>
      <c r="D19" s="30" t="s">
        <v>94</v>
      </c>
      <c r="E19" s="31"/>
      <c r="F19" s="31"/>
      <c r="G19" s="31"/>
      <c r="H19" s="31"/>
      <c r="I19" s="31"/>
      <c r="J19" s="31"/>
      <c r="K19" s="31"/>
      <c r="L19" s="61"/>
      <c r="M19" s="62"/>
      <c r="O19" s="30" t="s">
        <v>101</v>
      </c>
      <c r="P19" s="31"/>
      <c r="Q19" s="31"/>
      <c r="R19" s="31"/>
      <c r="S19" s="31"/>
      <c r="T19" s="31"/>
      <c r="U19" s="31"/>
      <c r="V19" s="31"/>
      <c r="W19" s="31"/>
      <c r="X19" s="32"/>
      <c r="Y19" s="30" t="s">
        <v>102</v>
      </c>
      <c r="Z19" s="31"/>
      <c r="AA19" s="31"/>
      <c r="AB19" s="31"/>
      <c r="AC19" s="31"/>
      <c r="AD19" s="31"/>
      <c r="AE19" s="31"/>
      <c r="AF19" s="31"/>
      <c r="AG19" s="31"/>
      <c r="AH19" s="32"/>
      <c r="AI19" s="30" t="s">
        <v>103</v>
      </c>
      <c r="AJ19" s="31"/>
      <c r="AK19" s="31"/>
      <c r="AL19" s="31"/>
      <c r="AM19" s="31"/>
      <c r="AN19" s="31"/>
      <c r="AO19" s="31"/>
      <c r="AP19" s="31"/>
      <c r="AQ19" s="31"/>
      <c r="AR19" s="32"/>
      <c r="AS19" s="30" t="s">
        <v>104</v>
      </c>
      <c r="AT19" s="31"/>
      <c r="AU19" s="31"/>
      <c r="AV19" s="31"/>
      <c r="AW19" s="31"/>
      <c r="AX19" s="31"/>
      <c r="AY19" s="31"/>
      <c r="AZ19" s="31"/>
      <c r="BA19" s="31"/>
      <c r="BB19" s="32"/>
      <c r="BC19" s="30" t="s">
        <v>105</v>
      </c>
      <c r="BD19" s="31"/>
      <c r="BE19" s="31"/>
      <c r="BF19" s="31"/>
      <c r="BG19" s="31"/>
      <c r="BH19" s="31"/>
      <c r="BI19" s="31"/>
      <c r="BJ19" s="31"/>
      <c r="BK19" s="31"/>
      <c r="BL19" s="32"/>
      <c r="BM19" s="33" t="s">
        <v>106</v>
      </c>
      <c r="BN19" s="34"/>
      <c r="BO19" s="34"/>
      <c r="BP19" s="34"/>
      <c r="BQ19" s="34"/>
      <c r="BR19" s="34"/>
      <c r="BS19" s="34"/>
      <c r="BT19" s="34"/>
      <c r="BU19" s="34"/>
      <c r="BV19" s="35"/>
    </row>
    <row r="20" spans="2:74" x14ac:dyDescent="0.35">
      <c r="B20" s="28" t="s">
        <v>9</v>
      </c>
      <c r="C20" s="29"/>
      <c r="D20" s="30" t="s">
        <v>107</v>
      </c>
      <c r="E20" s="32"/>
      <c r="F20" s="30" t="s">
        <v>108</v>
      </c>
      <c r="G20" s="32"/>
      <c r="H20" s="30" t="s">
        <v>109</v>
      </c>
      <c r="I20" s="32"/>
      <c r="J20" s="30" t="s">
        <v>110</v>
      </c>
      <c r="K20" s="31"/>
      <c r="L20" s="65" t="s">
        <v>111</v>
      </c>
      <c r="M20" s="66"/>
      <c r="O20" s="30" t="s">
        <v>107</v>
      </c>
      <c r="P20" s="32"/>
      <c r="Q20" s="30" t="s">
        <v>108</v>
      </c>
      <c r="R20" s="32"/>
      <c r="S20" s="30" t="s">
        <v>109</v>
      </c>
      <c r="T20" s="32"/>
      <c r="U20" s="30" t="s">
        <v>110</v>
      </c>
      <c r="V20" s="32"/>
      <c r="W20" s="30" t="s">
        <v>111</v>
      </c>
      <c r="X20" s="32"/>
      <c r="Y20" s="30" t="s">
        <v>107</v>
      </c>
      <c r="Z20" s="32"/>
      <c r="AA20" s="30" t="s">
        <v>108</v>
      </c>
      <c r="AB20" s="32"/>
      <c r="AC20" s="30" t="s">
        <v>109</v>
      </c>
      <c r="AD20" s="32"/>
      <c r="AE20" s="30" t="s">
        <v>110</v>
      </c>
      <c r="AF20" s="32"/>
      <c r="AG20" s="30" t="s">
        <v>111</v>
      </c>
      <c r="AH20" s="32"/>
      <c r="AI20" s="30" t="s">
        <v>107</v>
      </c>
      <c r="AJ20" s="32"/>
      <c r="AK20" s="30" t="s">
        <v>108</v>
      </c>
      <c r="AL20" s="32"/>
      <c r="AM20" s="30" t="s">
        <v>109</v>
      </c>
      <c r="AN20" s="32"/>
      <c r="AO20" s="30" t="s">
        <v>110</v>
      </c>
      <c r="AP20" s="32"/>
      <c r="AQ20" s="30" t="s">
        <v>111</v>
      </c>
      <c r="AR20" s="32"/>
      <c r="AS20" s="30" t="s">
        <v>107</v>
      </c>
      <c r="AT20" s="32"/>
      <c r="AU20" s="30" t="s">
        <v>108</v>
      </c>
      <c r="AV20" s="32"/>
      <c r="AW20" s="30" t="s">
        <v>109</v>
      </c>
      <c r="AX20" s="32"/>
      <c r="AY20" s="30" t="s">
        <v>110</v>
      </c>
      <c r="AZ20" s="32"/>
      <c r="BA20" s="30" t="s">
        <v>111</v>
      </c>
      <c r="BB20" s="32"/>
      <c r="BC20" s="30" t="s">
        <v>107</v>
      </c>
      <c r="BD20" s="32"/>
      <c r="BE20" s="30" t="s">
        <v>108</v>
      </c>
      <c r="BF20" s="32"/>
      <c r="BG20" s="30" t="s">
        <v>109</v>
      </c>
      <c r="BH20" s="32"/>
      <c r="BI20" s="30" t="s">
        <v>110</v>
      </c>
      <c r="BJ20" s="32"/>
      <c r="BK20" s="30" t="s">
        <v>111</v>
      </c>
      <c r="BL20" s="32"/>
      <c r="BM20" s="30" t="s">
        <v>107</v>
      </c>
      <c r="BN20" s="32"/>
      <c r="BO20" s="30" t="s">
        <v>108</v>
      </c>
      <c r="BP20" s="32"/>
      <c r="BQ20" s="30" t="s">
        <v>109</v>
      </c>
      <c r="BR20" s="32"/>
      <c r="BS20" s="30" t="s">
        <v>110</v>
      </c>
      <c r="BT20" s="32"/>
      <c r="BU20" s="30" t="s">
        <v>111</v>
      </c>
      <c r="BV20" s="32"/>
    </row>
    <row r="21" spans="2:74" ht="30" x14ac:dyDescent="0.35">
      <c r="B21" s="28" t="s">
        <v>112</v>
      </c>
      <c r="C21" s="29"/>
      <c r="D21" s="30" t="s">
        <v>113</v>
      </c>
      <c r="E21" s="31"/>
      <c r="F21" s="31"/>
      <c r="G21" s="31"/>
      <c r="H21" s="31"/>
      <c r="I21" s="31"/>
      <c r="J21" s="31"/>
      <c r="K21" s="31"/>
      <c r="L21" s="53"/>
      <c r="M21" s="54"/>
      <c r="O21" s="30" t="s">
        <v>114</v>
      </c>
      <c r="P21" s="31"/>
      <c r="Q21" s="31"/>
      <c r="R21" s="31"/>
      <c r="S21" s="31"/>
      <c r="T21" s="31"/>
      <c r="U21" s="31"/>
      <c r="V21" s="31"/>
      <c r="W21" s="31"/>
      <c r="X21" s="32"/>
      <c r="Y21" s="30" t="s">
        <v>114</v>
      </c>
      <c r="Z21" s="31"/>
      <c r="AA21" s="31"/>
      <c r="AB21" s="31"/>
      <c r="AC21" s="31"/>
      <c r="AD21" s="31"/>
      <c r="AE21" s="31"/>
      <c r="AF21" s="31"/>
      <c r="AG21" s="31"/>
      <c r="AH21" s="32"/>
      <c r="AI21" s="30" t="s">
        <v>114</v>
      </c>
      <c r="AJ21" s="31"/>
      <c r="AK21" s="31"/>
      <c r="AL21" s="31"/>
      <c r="AM21" s="31"/>
      <c r="AN21" s="31"/>
      <c r="AO21" s="31"/>
      <c r="AP21" s="31"/>
      <c r="AQ21" s="31"/>
      <c r="AR21" s="32"/>
      <c r="AS21" s="30" t="s">
        <v>114</v>
      </c>
      <c r="AT21" s="31"/>
      <c r="AU21" s="31"/>
      <c r="AV21" s="31"/>
      <c r="AW21" s="31"/>
      <c r="AX21" s="31"/>
      <c r="AY21" s="31"/>
      <c r="AZ21" s="31"/>
      <c r="BA21" s="31"/>
      <c r="BB21" s="32"/>
      <c r="BC21" s="30" t="s">
        <v>114</v>
      </c>
      <c r="BD21" s="31"/>
      <c r="BE21" s="31"/>
      <c r="BF21" s="31"/>
      <c r="BG21" s="31"/>
      <c r="BH21" s="31"/>
      <c r="BI21" s="31"/>
      <c r="BJ21" s="31"/>
      <c r="BK21" s="31"/>
      <c r="BL21" s="32"/>
      <c r="BM21" s="30" t="s">
        <v>114</v>
      </c>
      <c r="BN21" s="31"/>
      <c r="BO21" s="31"/>
      <c r="BP21" s="31"/>
      <c r="BQ21" s="31"/>
      <c r="BR21" s="31"/>
      <c r="BS21" s="31"/>
      <c r="BT21" s="31"/>
      <c r="BU21" s="31"/>
      <c r="BV21" s="32"/>
    </row>
    <row r="22" spans="2:74" x14ac:dyDescent="0.35">
      <c r="B22" s="36" t="s">
        <v>115</v>
      </c>
      <c r="C22" s="37" t="s">
        <v>116</v>
      </c>
      <c r="D22" s="38" t="s">
        <v>116</v>
      </c>
      <c r="E22" s="39"/>
      <c r="F22" s="38" t="s">
        <v>116</v>
      </c>
      <c r="G22" s="39"/>
      <c r="H22" s="38" t="s">
        <v>116</v>
      </c>
      <c r="I22" s="39"/>
      <c r="J22" s="38" t="s">
        <v>116</v>
      </c>
      <c r="K22" s="47"/>
      <c r="L22" s="55" t="s">
        <v>116</v>
      </c>
      <c r="M22" s="56"/>
      <c r="O22" s="38" t="s">
        <v>116</v>
      </c>
      <c r="P22" s="39"/>
      <c r="Q22" s="38" t="s">
        <v>116</v>
      </c>
      <c r="R22" s="39"/>
      <c r="S22" s="38" t="s">
        <v>116</v>
      </c>
      <c r="T22" s="39"/>
      <c r="U22" s="38" t="s">
        <v>116</v>
      </c>
      <c r="V22" s="39"/>
      <c r="W22" s="38" t="s">
        <v>116</v>
      </c>
      <c r="X22" s="39"/>
      <c r="Y22" s="38" t="s">
        <v>116</v>
      </c>
      <c r="Z22" s="39"/>
      <c r="AA22" s="38" t="s">
        <v>116</v>
      </c>
      <c r="AB22" s="39"/>
      <c r="AC22" s="38" t="s">
        <v>116</v>
      </c>
      <c r="AD22" s="39"/>
      <c r="AE22" s="38" t="s">
        <v>116</v>
      </c>
      <c r="AF22" s="39"/>
      <c r="AG22" s="38" t="s">
        <v>116</v>
      </c>
      <c r="AH22" s="39"/>
      <c r="AI22" s="38" t="s">
        <v>116</v>
      </c>
      <c r="AJ22" s="39"/>
      <c r="AK22" s="38" t="s">
        <v>116</v>
      </c>
      <c r="AL22" s="39"/>
      <c r="AM22" s="38" t="s">
        <v>116</v>
      </c>
      <c r="AN22" s="39"/>
      <c r="AO22" s="38" t="s">
        <v>116</v>
      </c>
      <c r="AP22" s="39"/>
      <c r="AQ22" s="38" t="s">
        <v>116</v>
      </c>
      <c r="AR22" s="39"/>
      <c r="AS22" s="38" t="s">
        <v>116</v>
      </c>
      <c r="AT22" s="39"/>
      <c r="AU22" s="38" t="s">
        <v>116</v>
      </c>
      <c r="AV22" s="39"/>
      <c r="AW22" s="38" t="s">
        <v>116</v>
      </c>
      <c r="AX22" s="39"/>
      <c r="AY22" s="38" t="s">
        <v>116</v>
      </c>
      <c r="AZ22" s="39"/>
      <c r="BA22" s="38" t="s">
        <v>116</v>
      </c>
      <c r="BB22" s="39"/>
      <c r="BC22" s="38" t="s">
        <v>116</v>
      </c>
      <c r="BD22" s="39"/>
      <c r="BE22" s="38" t="s">
        <v>116</v>
      </c>
      <c r="BF22" s="39"/>
      <c r="BG22" s="38" t="s">
        <v>116</v>
      </c>
      <c r="BH22" s="39"/>
      <c r="BI22" s="38" t="s">
        <v>116</v>
      </c>
      <c r="BJ22" s="39"/>
      <c r="BK22" s="38" t="s">
        <v>116</v>
      </c>
      <c r="BL22" s="39"/>
      <c r="BM22" s="38" t="s">
        <v>116</v>
      </c>
      <c r="BN22" s="39"/>
      <c r="BO22" s="38" t="s">
        <v>116</v>
      </c>
      <c r="BP22" s="39"/>
      <c r="BQ22" s="38" t="s">
        <v>116</v>
      </c>
      <c r="BR22" s="39"/>
      <c r="BS22" s="38" t="s">
        <v>116</v>
      </c>
      <c r="BT22" s="39"/>
      <c r="BU22" s="38" t="s">
        <v>116</v>
      </c>
      <c r="BV22" s="39"/>
    </row>
    <row r="23" spans="2:74" ht="15" x14ac:dyDescent="0.35">
      <c r="B23" s="40" t="s">
        <v>117</v>
      </c>
      <c r="C23" s="37" t="s">
        <v>116</v>
      </c>
      <c r="D23" s="41" t="s">
        <v>116</v>
      </c>
      <c r="E23" s="42">
        <v>13.960599999999999</v>
      </c>
      <c r="F23" s="41" t="s">
        <v>116</v>
      </c>
      <c r="G23" s="42">
        <v>16.476459999999999</v>
      </c>
      <c r="H23" s="41" t="s">
        <v>116</v>
      </c>
      <c r="I23" s="42">
        <v>16.4069</v>
      </c>
      <c r="J23" s="41" t="s">
        <v>116</v>
      </c>
      <c r="K23" s="48">
        <v>16.91499</v>
      </c>
      <c r="L23" s="57" t="s">
        <v>118</v>
      </c>
      <c r="M23" s="58">
        <v>13.342829999999999</v>
      </c>
      <c r="O23" s="41" t="s">
        <v>116</v>
      </c>
      <c r="P23" s="42">
        <v>67.270430000000005</v>
      </c>
      <c r="Q23" s="41" t="s">
        <v>116</v>
      </c>
      <c r="R23" s="42">
        <v>80.844949999999997</v>
      </c>
      <c r="S23" s="41" t="s">
        <v>116</v>
      </c>
      <c r="T23" s="42">
        <v>81.40325</v>
      </c>
      <c r="U23" s="41" t="s">
        <v>116</v>
      </c>
      <c r="V23" s="42">
        <v>80.763080000000002</v>
      </c>
      <c r="W23" s="41" t="s">
        <v>118</v>
      </c>
      <c r="X23" s="42">
        <v>71.240840000000006</v>
      </c>
      <c r="Y23" s="41" t="s">
        <v>116</v>
      </c>
      <c r="Z23" s="42">
        <v>38.216329999999999</v>
      </c>
      <c r="AA23" s="41" t="s">
        <v>116</v>
      </c>
      <c r="AB23" s="42">
        <v>51.474730000000001</v>
      </c>
      <c r="AC23" s="41" t="s">
        <v>116</v>
      </c>
      <c r="AD23" s="42">
        <v>52.194960000000002</v>
      </c>
      <c r="AE23" s="41" t="s">
        <v>116</v>
      </c>
      <c r="AF23" s="42">
        <v>53.04354</v>
      </c>
      <c r="AG23" s="41" t="s">
        <v>118</v>
      </c>
      <c r="AH23" s="42">
        <v>34.720590000000001</v>
      </c>
      <c r="AI23" s="41" t="s">
        <v>116</v>
      </c>
      <c r="AJ23" s="42">
        <v>2.2293759999999998</v>
      </c>
      <c r="AK23" s="41" t="s">
        <v>116</v>
      </c>
      <c r="AL23" s="42">
        <v>16.748570000000001</v>
      </c>
      <c r="AM23" s="41" t="s">
        <v>116</v>
      </c>
      <c r="AN23" s="42">
        <v>14.179029999999999</v>
      </c>
      <c r="AO23" s="41" t="s">
        <v>116</v>
      </c>
      <c r="AP23" s="42">
        <v>18.507090000000002</v>
      </c>
      <c r="AQ23" s="41" t="s">
        <v>118</v>
      </c>
      <c r="AR23" s="42">
        <v>0</v>
      </c>
      <c r="AS23" s="41" t="s">
        <v>116</v>
      </c>
      <c r="AT23" s="42">
        <v>0</v>
      </c>
      <c r="AU23" s="41" t="s">
        <v>116</v>
      </c>
      <c r="AV23" s="42">
        <v>0</v>
      </c>
      <c r="AW23" s="41" t="s">
        <v>116</v>
      </c>
      <c r="AX23" s="42">
        <v>0</v>
      </c>
      <c r="AY23" s="41" t="s">
        <v>116</v>
      </c>
      <c r="AZ23" s="42">
        <v>0</v>
      </c>
      <c r="BA23" s="41" t="s">
        <v>118</v>
      </c>
      <c r="BB23" s="42">
        <v>0</v>
      </c>
      <c r="BC23" s="41" t="s">
        <v>116</v>
      </c>
      <c r="BD23" s="42">
        <v>99.993989999999997</v>
      </c>
      <c r="BE23" s="41" t="s">
        <v>116</v>
      </c>
      <c r="BF23" s="42">
        <v>99.993989999999997</v>
      </c>
      <c r="BG23" s="41" t="s">
        <v>116</v>
      </c>
      <c r="BH23" s="42">
        <v>99.993989999999997</v>
      </c>
      <c r="BI23" s="41" t="s">
        <v>116</v>
      </c>
      <c r="BJ23" s="42">
        <v>99.99391</v>
      </c>
      <c r="BK23" s="41" t="s">
        <v>118</v>
      </c>
      <c r="BL23" s="42">
        <v>99.99391</v>
      </c>
      <c r="BM23" s="41" t="s">
        <v>118</v>
      </c>
      <c r="BN23" s="42">
        <v>7.8463539999999998</v>
      </c>
      <c r="BO23" s="41" t="s">
        <v>118</v>
      </c>
      <c r="BP23" s="42">
        <v>7.2296500000000004</v>
      </c>
      <c r="BQ23" s="41" t="s">
        <v>118</v>
      </c>
      <c r="BR23" s="42">
        <v>7.0225790000000003</v>
      </c>
      <c r="BS23" s="41" t="s">
        <v>118</v>
      </c>
      <c r="BT23" s="42">
        <v>7.7885070000000001</v>
      </c>
      <c r="BU23" s="41" t="s">
        <v>118</v>
      </c>
      <c r="BV23" s="42">
        <v>10.421709999999999</v>
      </c>
    </row>
    <row r="24" spans="2:74" ht="15.5" thickBot="1" x14ac:dyDescent="0.4">
      <c r="B24" s="40" t="s">
        <v>119</v>
      </c>
      <c r="C24" s="37" t="s">
        <v>116</v>
      </c>
      <c r="D24" s="41" t="s">
        <v>116</v>
      </c>
      <c r="E24" s="42">
        <v>9.5270840000000003</v>
      </c>
      <c r="F24" s="41" t="s">
        <v>116</v>
      </c>
      <c r="G24" s="42">
        <v>10.41254</v>
      </c>
      <c r="H24" s="41" t="s">
        <v>116</v>
      </c>
      <c r="I24" s="42">
        <v>9.7468570000000003</v>
      </c>
      <c r="J24" s="41" t="s">
        <v>116</v>
      </c>
      <c r="K24" s="48">
        <v>9.6376209999999993</v>
      </c>
      <c r="L24" s="67" t="s">
        <v>118</v>
      </c>
      <c r="M24" s="68">
        <v>10.87429</v>
      </c>
      <c r="O24" s="41" t="s">
        <v>116</v>
      </c>
      <c r="P24" s="42">
        <v>41.574539999999999</v>
      </c>
      <c r="Q24" s="41" t="s">
        <v>116</v>
      </c>
      <c r="R24" s="42">
        <v>57.634189999999997</v>
      </c>
      <c r="S24" s="41" t="s">
        <v>116</v>
      </c>
      <c r="T24" s="42">
        <v>42.47166</v>
      </c>
      <c r="U24" s="41" t="s">
        <v>116</v>
      </c>
      <c r="V24" s="42">
        <v>37.695340000000002</v>
      </c>
      <c r="W24" s="41" t="s">
        <v>118</v>
      </c>
      <c r="X24" s="42">
        <v>58.717219999999998</v>
      </c>
      <c r="Y24" s="41" t="s">
        <v>116</v>
      </c>
      <c r="Z24" s="42">
        <v>0.89552489999999996</v>
      </c>
      <c r="AA24" s="41" t="s">
        <v>116</v>
      </c>
      <c r="AB24" s="42">
        <v>2.7782819999999999</v>
      </c>
      <c r="AC24" s="41" t="s">
        <v>116</v>
      </c>
      <c r="AD24" s="42">
        <v>1.288073</v>
      </c>
      <c r="AE24" s="41" t="s">
        <v>116</v>
      </c>
      <c r="AF24" s="42">
        <v>4.0900509999999999</v>
      </c>
      <c r="AG24" s="41" t="s">
        <v>118</v>
      </c>
      <c r="AH24" s="42">
        <v>8.2050230000000006</v>
      </c>
      <c r="AI24" s="41" t="s">
        <v>116</v>
      </c>
      <c r="AJ24" s="42">
        <v>0</v>
      </c>
      <c r="AK24" s="41" t="s">
        <v>116</v>
      </c>
      <c r="AL24" s="42">
        <v>0</v>
      </c>
      <c r="AM24" s="41" t="s">
        <v>116</v>
      </c>
      <c r="AN24" s="42">
        <v>0</v>
      </c>
      <c r="AO24" s="41" t="s">
        <v>116</v>
      </c>
      <c r="AP24" s="42">
        <v>3.5305200000000002E-2</v>
      </c>
      <c r="AQ24" s="41" t="s">
        <v>118</v>
      </c>
      <c r="AR24" s="42">
        <v>2.2278320000000001E-2</v>
      </c>
      <c r="AS24" s="41" t="s">
        <v>116</v>
      </c>
      <c r="AT24" s="42">
        <v>0</v>
      </c>
      <c r="AU24" s="41" t="s">
        <v>116</v>
      </c>
      <c r="AV24" s="42">
        <v>0</v>
      </c>
      <c r="AW24" s="41" t="s">
        <v>116</v>
      </c>
      <c r="AX24" s="42">
        <v>0</v>
      </c>
      <c r="AY24" s="41" t="s">
        <v>116</v>
      </c>
      <c r="AZ24" s="42">
        <v>2.1461639999999999E-4</v>
      </c>
      <c r="BA24" s="41" t="s">
        <v>118</v>
      </c>
      <c r="BB24" s="42">
        <v>0</v>
      </c>
      <c r="BC24" s="41" t="s">
        <v>116</v>
      </c>
      <c r="BD24" s="42">
        <v>99.932060000000007</v>
      </c>
      <c r="BE24" s="41" t="s">
        <v>116</v>
      </c>
      <c r="BF24" s="42">
        <v>99.932060000000007</v>
      </c>
      <c r="BG24" s="41" t="s">
        <v>116</v>
      </c>
      <c r="BH24" s="42">
        <v>99.932060000000007</v>
      </c>
      <c r="BI24" s="41" t="s">
        <v>116</v>
      </c>
      <c r="BJ24" s="42">
        <v>99.933459999999997</v>
      </c>
      <c r="BK24" s="41" t="s">
        <v>118</v>
      </c>
      <c r="BL24" s="42">
        <v>99.933459999999997</v>
      </c>
      <c r="BM24" s="41" t="s">
        <v>118</v>
      </c>
      <c r="BN24" s="42">
        <v>7.9853719999999999</v>
      </c>
      <c r="BO24" s="41" t="s">
        <v>118</v>
      </c>
      <c r="BP24" s="42">
        <v>7.816484</v>
      </c>
      <c r="BQ24" s="41" t="s">
        <v>118</v>
      </c>
      <c r="BR24" s="42">
        <v>7.78233</v>
      </c>
      <c r="BS24" s="41" t="s">
        <v>118</v>
      </c>
      <c r="BT24" s="42">
        <v>7.5315589999999997</v>
      </c>
      <c r="BU24" s="41" t="s">
        <v>118</v>
      </c>
      <c r="BV24" s="42">
        <v>6.9322549999999996</v>
      </c>
    </row>
    <row r="25" spans="2:74" ht="15" x14ac:dyDescent="0.35">
      <c r="B25" s="40" t="s">
        <v>120</v>
      </c>
      <c r="C25" s="37" t="s">
        <v>116</v>
      </c>
      <c r="D25" s="41" t="s">
        <v>116</v>
      </c>
      <c r="E25" s="42">
        <v>14.03739</v>
      </c>
      <c r="F25" s="41" t="s">
        <v>116</v>
      </c>
      <c r="G25" s="42">
        <v>13.494389999999999</v>
      </c>
      <c r="H25" s="41" t="s">
        <v>116</v>
      </c>
      <c r="I25" s="42">
        <v>13.08578</v>
      </c>
      <c r="J25" s="41" t="s">
        <v>116</v>
      </c>
      <c r="K25" s="48">
        <v>14.07244</v>
      </c>
      <c r="L25" s="63" t="s">
        <v>118</v>
      </c>
      <c r="M25" s="64">
        <v>14.477220000000001</v>
      </c>
      <c r="O25" s="41" t="s">
        <v>116</v>
      </c>
      <c r="P25" s="42">
        <v>68.533559999999994</v>
      </c>
      <c r="Q25" s="41" t="s">
        <v>116</v>
      </c>
      <c r="R25" s="42">
        <v>75.715729999999994</v>
      </c>
      <c r="S25" s="41" t="s">
        <v>116</v>
      </c>
      <c r="T25" s="42">
        <v>69.203999999999994</v>
      </c>
      <c r="U25" s="41" t="s">
        <v>116</v>
      </c>
      <c r="V25" s="42">
        <v>69.971649999999997</v>
      </c>
      <c r="W25" s="41" t="s">
        <v>118</v>
      </c>
      <c r="X25" s="42">
        <v>75.164100000000005</v>
      </c>
      <c r="Y25" s="41" t="s">
        <v>116</v>
      </c>
      <c r="Z25" s="42">
        <v>35.760950000000001</v>
      </c>
      <c r="AA25" s="41" t="s">
        <v>116</v>
      </c>
      <c r="AB25" s="42">
        <v>28.532889999999998</v>
      </c>
      <c r="AC25" s="41" t="s">
        <v>116</v>
      </c>
      <c r="AD25" s="42">
        <v>27.711269999999999</v>
      </c>
      <c r="AE25" s="41" t="s">
        <v>116</v>
      </c>
      <c r="AF25" s="42">
        <v>35.542189999999998</v>
      </c>
      <c r="AG25" s="41" t="s">
        <v>118</v>
      </c>
      <c r="AH25" s="42">
        <v>36.581150000000001</v>
      </c>
      <c r="AI25" s="41" t="s">
        <v>116</v>
      </c>
      <c r="AJ25" s="42">
        <v>7.9706089999999996</v>
      </c>
      <c r="AK25" s="41" t="s">
        <v>116</v>
      </c>
      <c r="AL25" s="42">
        <v>4.3869809999999996</v>
      </c>
      <c r="AM25" s="41" t="s">
        <v>116</v>
      </c>
      <c r="AN25" s="42">
        <v>3.9375309999999999</v>
      </c>
      <c r="AO25" s="41" t="s">
        <v>116</v>
      </c>
      <c r="AP25" s="42">
        <v>8.2967130000000004</v>
      </c>
      <c r="AQ25" s="41" t="s">
        <v>118</v>
      </c>
      <c r="AR25" s="42">
        <v>8.6177530000000004</v>
      </c>
      <c r="AS25" s="41" t="s">
        <v>116</v>
      </c>
      <c r="AT25" s="42">
        <v>0.64280400000000004</v>
      </c>
      <c r="AU25" s="41" t="s">
        <v>116</v>
      </c>
      <c r="AV25" s="42">
        <v>3.1006969999999998E-2</v>
      </c>
      <c r="AW25" s="41" t="s">
        <v>116</v>
      </c>
      <c r="AX25" s="42">
        <v>2.9795329999999998E-2</v>
      </c>
      <c r="AY25" s="41" t="s">
        <v>116</v>
      </c>
      <c r="AZ25" s="42">
        <v>0.47673769999999999</v>
      </c>
      <c r="BA25" s="41" t="s">
        <v>118</v>
      </c>
      <c r="BB25" s="42">
        <v>1.5006489999999999</v>
      </c>
      <c r="BC25" s="41" t="s">
        <v>116</v>
      </c>
      <c r="BD25" s="42">
        <v>99.934889999999996</v>
      </c>
      <c r="BE25" s="41" t="s">
        <v>116</v>
      </c>
      <c r="BF25" s="42">
        <v>99.934889999999996</v>
      </c>
      <c r="BG25" s="41" t="s">
        <v>116</v>
      </c>
      <c r="BH25" s="42">
        <v>99.934889999999996</v>
      </c>
      <c r="BI25" s="41" t="s">
        <v>116</v>
      </c>
      <c r="BJ25" s="42">
        <v>99.936059999999998</v>
      </c>
      <c r="BK25" s="41" t="s">
        <v>118</v>
      </c>
      <c r="BL25" s="42">
        <v>99.936059999999998</v>
      </c>
      <c r="BM25" s="41" t="s">
        <v>118</v>
      </c>
      <c r="BN25" s="42">
        <v>17.788810000000002</v>
      </c>
      <c r="BO25" s="41" t="s">
        <v>118</v>
      </c>
      <c r="BP25" s="42">
        <v>16.33257</v>
      </c>
      <c r="BQ25" s="41" t="s">
        <v>118</v>
      </c>
      <c r="BR25" s="42">
        <v>16.797969999999999</v>
      </c>
      <c r="BS25" s="41" t="s">
        <v>118</v>
      </c>
      <c r="BT25" s="42">
        <v>18.804729999999999</v>
      </c>
      <c r="BU25" s="41" t="s">
        <v>118</v>
      </c>
      <c r="BV25" s="42">
        <v>15.681520000000001</v>
      </c>
    </row>
    <row r="26" spans="2:74" ht="15.5" thickBot="1" x14ac:dyDescent="0.4">
      <c r="B26" s="40" t="s">
        <v>121</v>
      </c>
      <c r="C26" s="37" t="s">
        <v>116</v>
      </c>
      <c r="D26" s="41" t="s">
        <v>116</v>
      </c>
      <c r="E26" s="42">
        <v>32.282719999999998</v>
      </c>
      <c r="F26" s="41" t="s">
        <v>116</v>
      </c>
      <c r="G26" s="42">
        <v>30.85932</v>
      </c>
      <c r="H26" s="41" t="s">
        <v>116</v>
      </c>
      <c r="I26" s="42">
        <v>31.073260000000001</v>
      </c>
      <c r="J26" s="41" t="s">
        <v>116</v>
      </c>
      <c r="K26" s="48">
        <v>33.066389999999998</v>
      </c>
      <c r="L26" s="59" t="s">
        <v>118</v>
      </c>
      <c r="M26" s="60">
        <v>35.81241</v>
      </c>
      <c r="O26" s="41" t="s">
        <v>116</v>
      </c>
      <c r="P26" s="42">
        <v>85.647080000000003</v>
      </c>
      <c r="Q26" s="41" t="s">
        <v>116</v>
      </c>
      <c r="R26" s="42">
        <v>86.116259999999997</v>
      </c>
      <c r="S26" s="41" t="s">
        <v>116</v>
      </c>
      <c r="T26" s="42">
        <v>87.255409999999998</v>
      </c>
      <c r="U26" s="41" t="s">
        <v>116</v>
      </c>
      <c r="V26" s="42">
        <v>86.469800000000006</v>
      </c>
      <c r="W26" s="41" t="s">
        <v>118</v>
      </c>
      <c r="X26" s="42">
        <v>87.261269999999996</v>
      </c>
      <c r="Y26" s="41" t="s">
        <v>116</v>
      </c>
      <c r="Z26" s="42">
        <v>73.095439999999996</v>
      </c>
      <c r="AA26" s="41" t="s">
        <v>116</v>
      </c>
      <c r="AB26" s="42">
        <v>69.575779999999995</v>
      </c>
      <c r="AC26" s="41" t="s">
        <v>116</v>
      </c>
      <c r="AD26" s="42">
        <v>71.092380000000006</v>
      </c>
      <c r="AE26" s="41" t="s">
        <v>116</v>
      </c>
      <c r="AF26" s="42">
        <v>73.554060000000007</v>
      </c>
      <c r="AG26" s="41" t="s">
        <v>118</v>
      </c>
      <c r="AH26" s="42">
        <v>75.302139999999994</v>
      </c>
      <c r="AI26" s="41" t="s">
        <v>116</v>
      </c>
      <c r="AJ26" s="42">
        <v>52.85474</v>
      </c>
      <c r="AK26" s="41" t="s">
        <v>116</v>
      </c>
      <c r="AL26" s="42">
        <v>51.191760000000002</v>
      </c>
      <c r="AM26" s="41" t="s">
        <v>116</v>
      </c>
      <c r="AN26" s="42">
        <v>52.112850000000002</v>
      </c>
      <c r="AO26" s="41" t="s">
        <v>116</v>
      </c>
      <c r="AP26" s="42">
        <v>55.20552</v>
      </c>
      <c r="AQ26" s="41" t="s">
        <v>118</v>
      </c>
      <c r="AR26" s="42">
        <v>57.594810000000003</v>
      </c>
      <c r="AS26" s="41" t="s">
        <v>116</v>
      </c>
      <c r="AT26" s="42">
        <v>38.407409999999999</v>
      </c>
      <c r="AU26" s="41" t="s">
        <v>116</v>
      </c>
      <c r="AV26" s="42">
        <v>35.147880000000001</v>
      </c>
      <c r="AW26" s="41" t="s">
        <v>116</v>
      </c>
      <c r="AX26" s="42">
        <v>38.007159999999999</v>
      </c>
      <c r="AY26" s="41" t="s">
        <v>116</v>
      </c>
      <c r="AZ26" s="42">
        <v>38.796570000000003</v>
      </c>
      <c r="BA26" s="41" t="s">
        <v>118</v>
      </c>
      <c r="BB26" s="42">
        <v>43.240189999999998</v>
      </c>
      <c r="BC26" s="41" t="s">
        <v>116</v>
      </c>
      <c r="BD26" s="42">
        <v>99.922200000000004</v>
      </c>
      <c r="BE26" s="41" t="s">
        <v>116</v>
      </c>
      <c r="BF26" s="42">
        <v>99.922200000000004</v>
      </c>
      <c r="BG26" s="41" t="s">
        <v>116</v>
      </c>
      <c r="BH26" s="42">
        <v>99.922200000000004</v>
      </c>
      <c r="BI26" s="41" t="s">
        <v>116</v>
      </c>
      <c r="BJ26" s="42">
        <v>99.923310000000001</v>
      </c>
      <c r="BK26" s="41" t="s">
        <v>118</v>
      </c>
      <c r="BL26" s="42">
        <v>99.923310000000001</v>
      </c>
      <c r="BM26" s="41" t="s">
        <v>118</v>
      </c>
      <c r="BN26" s="42">
        <v>21.737690000000001</v>
      </c>
      <c r="BO26" s="41" t="s">
        <v>118</v>
      </c>
      <c r="BP26" s="42">
        <v>22.250800000000002</v>
      </c>
      <c r="BQ26" s="41" t="s">
        <v>118</v>
      </c>
      <c r="BR26" s="42">
        <v>23.48141</v>
      </c>
      <c r="BS26" s="41" t="s">
        <v>118</v>
      </c>
      <c r="BT26" s="42">
        <v>22.1812</v>
      </c>
      <c r="BU26" s="41" t="s">
        <v>118</v>
      </c>
      <c r="BV26" s="42">
        <v>23.971029999999999</v>
      </c>
    </row>
    <row r="27" spans="2:74" x14ac:dyDescent="0.35">
      <c r="B27" s="43" t="s">
        <v>122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</row>
    <row r="28" spans="2:74" x14ac:dyDescent="0.35">
      <c r="B28" s="44" t="s">
        <v>123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</row>
    <row r="29" spans="2:74" x14ac:dyDescent="0.35">
      <c r="B29" s="45" t="s">
        <v>124</v>
      </c>
      <c r="C29" s="44" t="s">
        <v>125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</row>
  </sheetData>
  <mergeCells count="1">
    <mergeCell ref="B5:F5"/>
  </mergeCells>
  <hyperlinks>
    <hyperlink ref="B2" r:id="rId1"/>
    <hyperlink ref="B16" r:id="rId2" display="http://stats.oecd.org/OECDStat_Metadata/ShowMetadata.ashx?Dataset=EXP_PM2_5&amp;ShowOnWeb=true&amp;Lang=en"/>
    <hyperlink ref="BM19" r:id="rId3" display="http://stats.oecd.org/OECDStat_Metadata/ShowMetadata.ashx?Dataset=EXP_PM2_5&amp;Coords=[VAR].[SDUST]&amp;ShowOnWeb=true&amp;Lang=en"/>
    <hyperlink ref="B27" r:id="rId4" display="http://stats.oecd.org/index.aspx?DatasetCode=EXP_PM2_5"/>
  </hyperlinks>
  <pageMargins left="0.7" right="0.7" top="0.75" bottom="0.75" header="0.3" footer="0.3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>
      <selection activeCell="C2" sqref="C2"/>
    </sheetView>
  </sheetViews>
  <sheetFormatPr defaultColWidth="8.81640625" defaultRowHeight="14.5" x14ac:dyDescent="0.35"/>
  <sheetData>
    <row r="1" spans="1:13" ht="15" x14ac:dyDescent="0.2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ht="15" x14ac:dyDescent="0.2">
      <c r="A2">
        <v>2015</v>
      </c>
      <c r="B2" s="11">
        <f>TREND(Calculations!B$138:B$139,Calculations!$A$138:$A$139,$A2)</f>
        <v>0</v>
      </c>
      <c r="C2" s="11">
        <f>TREND(Calculations!C$138:C$139,Calculations!$A$138:$A$139,$A2)</f>
        <v>4.6968206543827537E-4</v>
      </c>
      <c r="D2" s="11">
        <f>TREND(Calculations!D$138:D$139,Calculations!$A$138:$A$139,$A2)</f>
        <v>0</v>
      </c>
      <c r="E2" s="11">
        <f>TREND(Calculations!E$138:E$139,Calculations!$A$138:$A$139,$A2)</f>
        <v>2.0129231375926177E-3</v>
      </c>
      <c r="F2" s="11">
        <f>TREND(Calculations!F$138:F$139,Calculations!$A$138:$A$139,$A2)</f>
        <v>0</v>
      </c>
      <c r="G2" s="11">
        <f>TREND(Calculations!G$138:G$139,Calculations!$A$138:$A$139,$A2)</f>
        <v>0.10567846472361175</v>
      </c>
      <c r="H2" s="11">
        <f>TREND(Calculations!H$138:H$139,Calculations!$A$138:$A$139,$A2)</f>
        <v>1.1238820851558751E-2</v>
      </c>
      <c r="I2" s="11">
        <f>TREND(Calculations!I$138:I$139,Calculations!$A$138:$A$139,$A2)</f>
        <v>0</v>
      </c>
      <c r="J2" s="11">
        <f>TREND(Calculations!J$138:J$139,Calculations!$A$138:$A$139,$A2)</f>
        <v>0</v>
      </c>
      <c r="K2" s="11">
        <f>TREND(Calculations!K$138:K$139,Calculations!$A$138:$A$139,$A2)</f>
        <v>0</v>
      </c>
      <c r="L2" s="11">
        <f>TREND(Calculations!L$138:L$139,Calculations!$A$138:$A$139,$A2)</f>
        <v>0</v>
      </c>
      <c r="M2" s="11">
        <f>TREND(Calculations!M$138:M$139,Calculations!$A$138:$A$139,$A2)</f>
        <v>0</v>
      </c>
    </row>
    <row r="3" spans="1:13" ht="15" x14ac:dyDescent="0.2">
      <c r="A3">
        <v>2016</v>
      </c>
      <c r="B3" s="11">
        <f>TREND(Calculations!B$138:B$139,Calculations!$A$138:$A$139,$A3)</f>
        <v>0</v>
      </c>
      <c r="C3" s="11">
        <f>TREND(Calculations!C$138:C$139,Calculations!$A$138:$A$139,$A3)</f>
        <v>4.7974668112623839E-4</v>
      </c>
      <c r="D3" s="11">
        <f>TREND(Calculations!D$138:D$139,Calculations!$A$138:$A$139,$A3)</f>
        <v>0</v>
      </c>
      <c r="E3" s="11">
        <f>TREND(Calculations!E$138:E$139,Calculations!$A$138:$A$139,$A3)</f>
        <v>2.0464718565524898E-3</v>
      </c>
      <c r="F3" s="11">
        <f>TREND(Calculations!F$138:F$139,Calculations!$A$138:$A$139,$A3)</f>
        <v>0</v>
      </c>
      <c r="G3" s="11">
        <f>TREND(Calculations!G$138:G$139,Calculations!$A$138:$A$139,$A3)</f>
        <v>0.10802687505080311</v>
      </c>
      <c r="H3" s="11">
        <f>TREND(Calculations!H$138:H$139,Calculations!$A$138:$A$139,$A3)</f>
        <v>1.1473661884277897E-2</v>
      </c>
      <c r="I3" s="11">
        <f>TREND(Calculations!I$138:I$139,Calculations!$A$138:$A$139,$A3)</f>
        <v>0</v>
      </c>
      <c r="J3" s="11">
        <f>TREND(Calculations!J$138:J$139,Calculations!$A$138:$A$139,$A3)</f>
        <v>0</v>
      </c>
      <c r="K3" s="11">
        <f>TREND(Calculations!K$138:K$139,Calculations!$A$138:$A$139,$A3)</f>
        <v>0</v>
      </c>
      <c r="L3" s="11">
        <f>TREND(Calculations!L$138:L$139,Calculations!$A$138:$A$139,$A3)</f>
        <v>0</v>
      </c>
      <c r="M3" s="11">
        <f>TREND(Calculations!M$138:M$139,Calculations!$A$138:$A$139,$A3)</f>
        <v>0</v>
      </c>
    </row>
    <row r="4" spans="1:13" ht="15" x14ac:dyDescent="0.2">
      <c r="A4">
        <v>2017</v>
      </c>
      <c r="B4" s="11">
        <f>TREND(Calculations!B$138:B$139,Calculations!$A$138:$A$139,$A4)</f>
        <v>0</v>
      </c>
      <c r="C4" s="11">
        <f>TREND(Calculations!C$138:C$139,Calculations!$A$138:$A$139,$A4)</f>
        <v>4.8981129681420141E-4</v>
      </c>
      <c r="D4" s="11">
        <f>TREND(Calculations!D$138:D$139,Calculations!$A$138:$A$139,$A4)</f>
        <v>0</v>
      </c>
      <c r="E4" s="11">
        <f>TREND(Calculations!E$138:E$139,Calculations!$A$138:$A$139,$A4)</f>
        <v>2.0800205755123619E-3</v>
      </c>
      <c r="F4" s="11">
        <f>TREND(Calculations!F$138:F$139,Calculations!$A$138:$A$139,$A4)</f>
        <v>0</v>
      </c>
      <c r="G4" s="11">
        <f>TREND(Calculations!G$138:G$139,Calculations!$A$138:$A$139,$A4)</f>
        <v>0.11037528537799446</v>
      </c>
      <c r="H4" s="11">
        <f>TREND(Calculations!H$138:H$139,Calculations!$A$138:$A$139,$A4)</f>
        <v>1.1708502916997043E-2</v>
      </c>
      <c r="I4" s="11">
        <f>TREND(Calculations!I$138:I$139,Calculations!$A$138:$A$139,$A4)</f>
        <v>0</v>
      </c>
      <c r="J4" s="11">
        <f>TREND(Calculations!J$138:J$139,Calculations!$A$138:$A$139,$A4)</f>
        <v>0</v>
      </c>
      <c r="K4" s="11">
        <f>TREND(Calculations!K$138:K$139,Calculations!$A$138:$A$139,$A4)</f>
        <v>0</v>
      </c>
      <c r="L4" s="11">
        <f>TREND(Calculations!L$138:L$139,Calculations!$A$138:$A$139,$A4)</f>
        <v>0</v>
      </c>
      <c r="M4" s="11">
        <f>TREND(Calculations!M$138:M$139,Calculations!$A$138:$A$139,$A4)</f>
        <v>0</v>
      </c>
    </row>
    <row r="5" spans="1:13" ht="15" x14ac:dyDescent="0.2">
      <c r="A5">
        <v>2018</v>
      </c>
      <c r="B5" s="11">
        <f>TREND(Calculations!B$138:B$139,Calculations!$A$138:$A$139,$A5)</f>
        <v>0</v>
      </c>
      <c r="C5" s="11">
        <f>TREND(Calculations!C$138:C$139,Calculations!$A$138:$A$139,$A5)</f>
        <v>4.9987591250216443E-4</v>
      </c>
      <c r="D5" s="11">
        <f>TREND(Calculations!D$138:D$139,Calculations!$A$138:$A$139,$A5)</f>
        <v>0</v>
      </c>
      <c r="E5" s="11">
        <f>TREND(Calculations!E$138:E$139,Calculations!$A$138:$A$139,$A5)</f>
        <v>2.1135692944722478E-3</v>
      </c>
      <c r="F5" s="11">
        <f>TREND(Calculations!F$138:F$139,Calculations!$A$138:$A$139,$A5)</f>
        <v>0</v>
      </c>
      <c r="G5" s="11">
        <f>TREND(Calculations!G$138:G$139,Calculations!$A$138:$A$139,$A5)</f>
        <v>0.11272369570518581</v>
      </c>
      <c r="H5" s="11">
        <f>TREND(Calculations!H$138:H$139,Calculations!$A$138:$A$139,$A5)</f>
        <v>1.194334394971619E-2</v>
      </c>
      <c r="I5" s="11">
        <f>TREND(Calculations!I$138:I$139,Calculations!$A$138:$A$139,$A5)</f>
        <v>0</v>
      </c>
      <c r="J5" s="11">
        <f>TREND(Calculations!J$138:J$139,Calculations!$A$138:$A$139,$A5)</f>
        <v>0</v>
      </c>
      <c r="K5" s="11">
        <f>TREND(Calculations!K$138:K$139,Calculations!$A$138:$A$139,$A5)</f>
        <v>0</v>
      </c>
      <c r="L5" s="11">
        <f>TREND(Calculations!L$138:L$139,Calculations!$A$138:$A$139,$A5)</f>
        <v>0</v>
      </c>
      <c r="M5" s="11">
        <f>TREND(Calculations!M$138:M$139,Calculations!$A$138:$A$139,$A5)</f>
        <v>0</v>
      </c>
    </row>
    <row r="6" spans="1:13" ht="15" x14ac:dyDescent="0.2">
      <c r="A6">
        <v>2019</v>
      </c>
      <c r="B6" s="11">
        <f>TREND(Calculations!B$138:B$139,Calculations!$A$138:$A$139,$A6)</f>
        <v>0</v>
      </c>
      <c r="C6" s="11">
        <f>TREND(Calculations!C$138:C$139,Calculations!$A$138:$A$139,$A6)</f>
        <v>5.0994052819012745E-4</v>
      </c>
      <c r="D6" s="11">
        <f>TREND(Calculations!D$138:D$139,Calculations!$A$138:$A$139,$A6)</f>
        <v>0</v>
      </c>
      <c r="E6" s="11">
        <f>TREND(Calculations!E$138:E$139,Calculations!$A$138:$A$139,$A6)</f>
        <v>2.1471180134321199E-3</v>
      </c>
      <c r="F6" s="11">
        <f>TREND(Calculations!F$138:F$139,Calculations!$A$138:$A$139,$A6)</f>
        <v>0</v>
      </c>
      <c r="G6" s="11">
        <f>TREND(Calculations!G$138:G$139,Calculations!$A$138:$A$139,$A6)</f>
        <v>0.11507210603237716</v>
      </c>
      <c r="H6" s="11">
        <f>TREND(Calculations!H$138:H$139,Calculations!$A$138:$A$139,$A6)</f>
        <v>1.2178184982435281E-2</v>
      </c>
      <c r="I6" s="11">
        <f>TREND(Calculations!I$138:I$139,Calculations!$A$138:$A$139,$A6)</f>
        <v>0</v>
      </c>
      <c r="J6" s="11">
        <f>TREND(Calculations!J$138:J$139,Calculations!$A$138:$A$139,$A6)</f>
        <v>0</v>
      </c>
      <c r="K6" s="11">
        <f>TREND(Calculations!K$138:K$139,Calculations!$A$138:$A$139,$A6)</f>
        <v>0</v>
      </c>
      <c r="L6" s="11">
        <f>TREND(Calculations!L$138:L$139,Calculations!$A$138:$A$139,$A6)</f>
        <v>0</v>
      </c>
      <c r="M6" s="11">
        <f>TREND(Calculations!M$138:M$139,Calculations!$A$138:$A$139,$A6)</f>
        <v>0</v>
      </c>
    </row>
    <row r="7" spans="1:13" ht="15" x14ac:dyDescent="0.2">
      <c r="A7" s="13">
        <v>2020</v>
      </c>
      <c r="B7" s="14">
        <f>TREND(Calculations!B$138:B$139,Calculations!$A$138:$A$139,$A7)</f>
        <v>0</v>
      </c>
      <c r="C7" s="14">
        <f>TREND(Calculations!C$138:C$139,Calculations!$A$138:$A$139,$A7)</f>
        <v>5.2000514387809046E-4</v>
      </c>
      <c r="D7" s="14">
        <f>TREND(Calculations!D$138:D$139,Calculations!$A$138:$A$139,$A7)</f>
        <v>0</v>
      </c>
      <c r="E7" s="14">
        <f>TREND(Calculations!E$138:E$139,Calculations!$A$138:$A$139,$A7)</f>
        <v>2.180666732391992E-3</v>
      </c>
      <c r="F7" s="14">
        <f>TREND(Calculations!F$138:F$139,Calculations!$A$138:$A$139,$A7)</f>
        <v>0</v>
      </c>
      <c r="G7" s="14">
        <f>TREND(Calculations!G$138:G$139,Calculations!$A$138:$A$139,$A7)</f>
        <v>0.11742051635956852</v>
      </c>
      <c r="H7" s="14">
        <f>TREND(Calculations!H$138:H$139,Calculations!$A$138:$A$139,$A7)</f>
        <v>1.2413026015154427E-2</v>
      </c>
      <c r="I7" s="14">
        <f>TREND(Calculations!I$138:I$139,Calculations!$A$138:$A$139,$A7)</f>
        <v>0</v>
      </c>
      <c r="J7" s="14">
        <f>TREND(Calculations!J$138:J$139,Calculations!$A$138:$A$139,$A7)</f>
        <v>0</v>
      </c>
      <c r="K7" s="14">
        <f>TREND(Calculations!K$138:K$139,Calculations!$A$138:$A$139,$A7)</f>
        <v>0</v>
      </c>
      <c r="L7" s="14">
        <f>TREND(Calculations!L$138:L$139,Calculations!$A$138:$A$139,$A7)</f>
        <v>0</v>
      </c>
      <c r="M7" s="14">
        <f>TREND(Calculations!M$138:M$139,Calculations!$A$138:$A$139,$A7)</f>
        <v>0</v>
      </c>
    </row>
    <row r="8" spans="1:13" ht="15" x14ac:dyDescent="0.2">
      <c r="A8">
        <v>2021</v>
      </c>
      <c r="B8" s="11">
        <f>TREND(Calculations!B$139:B$140,Calculations!$A$139:$A$140,$A8)</f>
        <v>0</v>
      </c>
      <c r="C8" s="11">
        <f>TREND(Calculations!C$139:C$140,Calculations!$A$139:$A$140,$A8)</f>
        <v>5.2839232361806196E-4</v>
      </c>
      <c r="D8" s="11">
        <f>TREND(Calculations!D$139:D$140,Calculations!$A$139:$A$140,$A8)</f>
        <v>0</v>
      </c>
      <c r="E8" s="11">
        <f>TREND(Calculations!E$139:E$140,Calculations!$A$139:$A$140,$A8)</f>
        <v>2.214215451351878E-3</v>
      </c>
      <c r="F8" s="11">
        <f>TREND(Calculations!F$139:F$140,Calculations!$A$139:$A$140,$A8)</f>
        <v>0</v>
      </c>
      <c r="G8" s="11">
        <f>TREND(Calculations!G$139:G$140,Calculations!$A$139:$A$140,$A8)</f>
        <v>0.11960118309196055</v>
      </c>
      <c r="H8" s="11">
        <f>TREND(Calculations!H$139:H$140,Calculations!$A$139:$A$140,$A8)</f>
        <v>1.263109268839363E-2</v>
      </c>
      <c r="I8" s="11">
        <f>TREND(Calculations!I$139:I$140,Calculations!$A$139:$A$140,$A8)</f>
        <v>0</v>
      </c>
      <c r="J8" s="11">
        <f>TREND(Calculations!J$139:J$140,Calculations!$A$139:$A$140,$A8)</f>
        <v>0</v>
      </c>
      <c r="K8" s="11">
        <f>TREND(Calculations!K$139:K$140,Calculations!$A$139:$A$140,$A8)</f>
        <v>0</v>
      </c>
      <c r="L8" s="11">
        <f>TREND(Calculations!L$139:L$140,Calculations!$A$139:$A$140,$A8)</f>
        <v>0</v>
      </c>
      <c r="M8" s="11">
        <f>TREND(Calculations!M$139:M$140,Calculations!$A$139:$A$140,$A8)</f>
        <v>0</v>
      </c>
    </row>
    <row r="9" spans="1:13" ht="15" x14ac:dyDescent="0.2">
      <c r="A9">
        <v>2022</v>
      </c>
      <c r="B9" s="11">
        <f>TREND(Calculations!B$139:B$140,Calculations!$A$139:$A$140,$A9)</f>
        <v>0</v>
      </c>
      <c r="C9" s="11">
        <f>TREND(Calculations!C$139:C$140,Calculations!$A$139:$A$140,$A9)</f>
        <v>5.3677950335802999E-4</v>
      </c>
      <c r="D9" s="11">
        <f>TREND(Calculations!D$139:D$140,Calculations!$A$139:$A$140,$A9)</f>
        <v>0</v>
      </c>
      <c r="E9" s="11">
        <f>TREND(Calculations!E$139:E$140,Calculations!$A$139:$A$140,$A9)</f>
        <v>2.2477641703117501E-3</v>
      </c>
      <c r="F9" s="11">
        <f>TREND(Calculations!F$139:F$140,Calculations!$A$139:$A$140,$A9)</f>
        <v>0</v>
      </c>
      <c r="G9" s="11">
        <f>TREND(Calculations!G$139:G$140,Calculations!$A$139:$A$140,$A9)</f>
        <v>0.12178184982435258</v>
      </c>
      <c r="H9" s="11">
        <f>TREND(Calculations!H$139:H$140,Calculations!$A$139:$A$140,$A9)</f>
        <v>1.2849159361632834E-2</v>
      </c>
      <c r="I9" s="11">
        <f>TREND(Calculations!I$139:I$140,Calculations!$A$139:$A$140,$A9)</f>
        <v>0</v>
      </c>
      <c r="J9" s="11">
        <f>TREND(Calculations!J$139:J$140,Calculations!$A$139:$A$140,$A9)</f>
        <v>0</v>
      </c>
      <c r="K9" s="11">
        <f>TREND(Calculations!K$139:K$140,Calculations!$A$139:$A$140,$A9)</f>
        <v>0</v>
      </c>
      <c r="L9" s="11">
        <f>TREND(Calculations!L$139:L$140,Calculations!$A$139:$A$140,$A9)</f>
        <v>0</v>
      </c>
      <c r="M9" s="11">
        <f>TREND(Calculations!M$139:M$140,Calculations!$A$139:$A$140,$A9)</f>
        <v>0</v>
      </c>
    </row>
    <row r="10" spans="1:13" ht="15" x14ac:dyDescent="0.2">
      <c r="A10">
        <v>2023</v>
      </c>
      <c r="B10" s="11">
        <f>TREND(Calculations!B$139:B$140,Calculations!$A$139:$A$140,$A10)</f>
        <v>0</v>
      </c>
      <c r="C10" s="11">
        <f>TREND(Calculations!C$139:C$140,Calculations!$A$139:$A$140,$A10)</f>
        <v>5.4516668309799801E-4</v>
      </c>
      <c r="D10" s="11">
        <f>TREND(Calculations!D$139:D$140,Calculations!$A$139:$A$140,$A10)</f>
        <v>0</v>
      </c>
      <c r="E10" s="11">
        <f>TREND(Calculations!E$139:E$140,Calculations!$A$139:$A$140,$A10)</f>
        <v>2.2813128892716222E-3</v>
      </c>
      <c r="F10" s="11">
        <f>TREND(Calculations!F$139:F$140,Calculations!$A$139:$A$140,$A10)</f>
        <v>0</v>
      </c>
      <c r="G10" s="11">
        <f>TREND(Calculations!G$139:G$140,Calculations!$A$139:$A$140,$A10)</f>
        <v>0.12396251655674462</v>
      </c>
      <c r="H10" s="11">
        <f>TREND(Calculations!H$139:H$140,Calculations!$A$139:$A$140,$A10)</f>
        <v>1.3067226034872037E-2</v>
      </c>
      <c r="I10" s="11">
        <f>TREND(Calculations!I$139:I$140,Calculations!$A$139:$A$140,$A10)</f>
        <v>0</v>
      </c>
      <c r="J10" s="11">
        <f>TREND(Calculations!J$139:J$140,Calculations!$A$139:$A$140,$A10)</f>
        <v>0</v>
      </c>
      <c r="K10" s="11">
        <f>TREND(Calculations!K$139:K$140,Calculations!$A$139:$A$140,$A10)</f>
        <v>0</v>
      </c>
      <c r="L10" s="11">
        <f>TREND(Calculations!L$139:L$140,Calculations!$A$139:$A$140,$A10)</f>
        <v>0</v>
      </c>
      <c r="M10" s="11">
        <f>TREND(Calculations!M$139:M$140,Calculations!$A$139:$A$140,$A10)</f>
        <v>0</v>
      </c>
    </row>
    <row r="11" spans="1:13" ht="15" x14ac:dyDescent="0.2">
      <c r="A11">
        <v>2024</v>
      </c>
      <c r="B11" s="11">
        <f>TREND(Calculations!B$139:B$140,Calculations!$A$139:$A$140,$A11)</f>
        <v>0</v>
      </c>
      <c r="C11" s="11">
        <f>TREND(Calculations!C$139:C$140,Calculations!$A$139:$A$140,$A11)</f>
        <v>5.5355386283796951E-4</v>
      </c>
      <c r="D11" s="11">
        <f>TREND(Calculations!D$139:D$140,Calculations!$A$139:$A$140,$A11)</f>
        <v>0</v>
      </c>
      <c r="E11" s="11">
        <f>TREND(Calculations!E$139:E$140,Calculations!$A$139:$A$140,$A11)</f>
        <v>2.3148616082315082E-3</v>
      </c>
      <c r="F11" s="11">
        <f>TREND(Calculations!F$139:F$140,Calculations!$A$139:$A$140,$A11)</f>
        <v>0</v>
      </c>
      <c r="G11" s="11">
        <f>TREND(Calculations!G$139:G$140,Calculations!$A$139:$A$140,$A11)</f>
        <v>0.12614318328913665</v>
      </c>
      <c r="H11" s="11">
        <f>TREND(Calculations!H$139:H$140,Calculations!$A$139:$A$140,$A11)</f>
        <v>1.328529270811124E-2</v>
      </c>
      <c r="I11" s="11">
        <f>TREND(Calculations!I$139:I$140,Calculations!$A$139:$A$140,$A11)</f>
        <v>0</v>
      </c>
      <c r="J11" s="11">
        <f>TREND(Calculations!J$139:J$140,Calculations!$A$139:$A$140,$A11)</f>
        <v>0</v>
      </c>
      <c r="K11" s="11">
        <f>TREND(Calculations!K$139:K$140,Calculations!$A$139:$A$140,$A11)</f>
        <v>0</v>
      </c>
      <c r="L11" s="11">
        <f>TREND(Calculations!L$139:L$140,Calculations!$A$139:$A$140,$A11)</f>
        <v>0</v>
      </c>
      <c r="M11" s="11">
        <f>TREND(Calculations!M$139:M$140,Calculations!$A$139:$A$140,$A11)</f>
        <v>0</v>
      </c>
    </row>
    <row r="12" spans="1:13" ht="15" x14ac:dyDescent="0.2">
      <c r="A12">
        <v>2025</v>
      </c>
      <c r="B12" s="11">
        <f>TREND(Calculations!B$139:B$140,Calculations!$A$139:$A$140,$A12)</f>
        <v>0</v>
      </c>
      <c r="C12" s="11">
        <f>TREND(Calculations!C$139:C$140,Calculations!$A$139:$A$140,$A12)</f>
        <v>5.6194104257793753E-4</v>
      </c>
      <c r="D12" s="11">
        <f>TREND(Calculations!D$139:D$140,Calculations!$A$139:$A$140,$A12)</f>
        <v>0</v>
      </c>
      <c r="E12" s="11">
        <f>TREND(Calculations!E$139:E$140,Calculations!$A$139:$A$140,$A12)</f>
        <v>2.3484103271913803E-3</v>
      </c>
      <c r="F12" s="11">
        <f>TREND(Calculations!F$139:F$140,Calculations!$A$139:$A$140,$A12)</f>
        <v>0</v>
      </c>
      <c r="G12" s="11">
        <f>TREND(Calculations!G$139:G$140,Calculations!$A$139:$A$140,$A12)</f>
        <v>0.12832385002152868</v>
      </c>
      <c r="H12" s="11">
        <f>TREND(Calculations!H$139:H$140,Calculations!$A$139:$A$140,$A12)</f>
        <v>1.3503359381350444E-2</v>
      </c>
      <c r="I12" s="11">
        <f>TREND(Calculations!I$139:I$140,Calculations!$A$139:$A$140,$A12)</f>
        <v>0</v>
      </c>
      <c r="J12" s="11">
        <f>TREND(Calculations!J$139:J$140,Calculations!$A$139:$A$140,$A12)</f>
        <v>0</v>
      </c>
      <c r="K12" s="11">
        <f>TREND(Calculations!K$139:K$140,Calculations!$A$139:$A$140,$A12)</f>
        <v>0</v>
      </c>
      <c r="L12" s="11">
        <f>TREND(Calculations!L$139:L$140,Calculations!$A$139:$A$140,$A12)</f>
        <v>0</v>
      </c>
      <c r="M12" s="11">
        <f>TREND(Calculations!M$139:M$140,Calculations!$A$139:$A$140,$A12)</f>
        <v>0</v>
      </c>
    </row>
    <row r="13" spans="1:13" ht="15" x14ac:dyDescent="0.2">
      <c r="A13">
        <v>2026</v>
      </c>
      <c r="B13" s="11">
        <f>TREND(Calculations!B$139:B$140,Calculations!$A$139:$A$140,$A13)</f>
        <v>0</v>
      </c>
      <c r="C13" s="11">
        <f>TREND(Calculations!C$139:C$140,Calculations!$A$139:$A$140,$A13)</f>
        <v>5.7032822231790556E-4</v>
      </c>
      <c r="D13" s="11">
        <f>TREND(Calculations!D$139:D$140,Calculations!$A$139:$A$140,$A13)</f>
        <v>0</v>
      </c>
      <c r="E13" s="11">
        <f>TREND(Calculations!E$139:E$140,Calculations!$A$139:$A$140,$A13)</f>
        <v>2.3819590461512524E-3</v>
      </c>
      <c r="F13" s="11">
        <f>TREND(Calculations!F$139:F$140,Calculations!$A$139:$A$140,$A13)</f>
        <v>0</v>
      </c>
      <c r="G13" s="11">
        <f>TREND(Calculations!G$139:G$140,Calculations!$A$139:$A$140,$A13)</f>
        <v>0.13050451675392072</v>
      </c>
      <c r="H13" s="11">
        <f>TREND(Calculations!H$139:H$140,Calculations!$A$139:$A$140,$A13)</f>
        <v>1.3721426054589647E-2</v>
      </c>
      <c r="I13" s="11">
        <f>TREND(Calculations!I$139:I$140,Calculations!$A$139:$A$140,$A13)</f>
        <v>0</v>
      </c>
      <c r="J13" s="11">
        <f>TREND(Calculations!J$139:J$140,Calculations!$A$139:$A$140,$A13)</f>
        <v>0</v>
      </c>
      <c r="K13" s="11">
        <f>TREND(Calculations!K$139:K$140,Calculations!$A$139:$A$140,$A13)</f>
        <v>0</v>
      </c>
      <c r="L13" s="11">
        <f>TREND(Calculations!L$139:L$140,Calculations!$A$139:$A$140,$A13)</f>
        <v>0</v>
      </c>
      <c r="M13" s="11">
        <f>TREND(Calculations!M$139:M$140,Calculations!$A$139:$A$140,$A13)</f>
        <v>0</v>
      </c>
    </row>
    <row r="14" spans="1:13" ht="15" x14ac:dyDescent="0.2">
      <c r="A14">
        <v>2027</v>
      </c>
      <c r="B14" s="11">
        <f>TREND(Calculations!B$139:B$140,Calculations!$A$139:$A$140,$A14)</f>
        <v>0</v>
      </c>
      <c r="C14" s="11">
        <f>TREND(Calculations!C$139:C$140,Calculations!$A$139:$A$140,$A14)</f>
        <v>5.7871540205787705E-4</v>
      </c>
      <c r="D14" s="11">
        <f>TREND(Calculations!D$139:D$140,Calculations!$A$139:$A$140,$A14)</f>
        <v>0</v>
      </c>
      <c r="E14" s="11">
        <f>TREND(Calculations!E$139:E$140,Calculations!$A$139:$A$140,$A14)</f>
        <v>2.4155077651111384E-3</v>
      </c>
      <c r="F14" s="11">
        <f>TREND(Calculations!F$139:F$140,Calculations!$A$139:$A$140,$A14)</f>
        <v>0</v>
      </c>
      <c r="G14" s="11">
        <f>TREND(Calculations!G$139:G$140,Calculations!$A$139:$A$140,$A14)</f>
        <v>0.13268518348631275</v>
      </c>
      <c r="H14" s="11">
        <f>TREND(Calculations!H$139:H$140,Calculations!$A$139:$A$140,$A14)</f>
        <v>1.3939492727828851E-2</v>
      </c>
      <c r="I14" s="11">
        <f>TREND(Calculations!I$139:I$140,Calculations!$A$139:$A$140,$A14)</f>
        <v>0</v>
      </c>
      <c r="J14" s="11">
        <f>TREND(Calculations!J$139:J$140,Calculations!$A$139:$A$140,$A14)</f>
        <v>0</v>
      </c>
      <c r="K14" s="11">
        <f>TREND(Calculations!K$139:K$140,Calculations!$A$139:$A$140,$A14)</f>
        <v>0</v>
      </c>
      <c r="L14" s="11">
        <f>TREND(Calculations!L$139:L$140,Calculations!$A$139:$A$140,$A14)</f>
        <v>0</v>
      </c>
      <c r="M14" s="11">
        <f>TREND(Calculations!M$139:M$140,Calculations!$A$139:$A$140,$A14)</f>
        <v>0</v>
      </c>
    </row>
    <row r="15" spans="1:13" ht="15" x14ac:dyDescent="0.2">
      <c r="A15">
        <v>2028</v>
      </c>
      <c r="B15" s="11">
        <f>TREND(Calculations!B$139:B$140,Calculations!$A$139:$A$140,$A15)</f>
        <v>0</v>
      </c>
      <c r="C15" s="11">
        <f>TREND(Calculations!C$139:C$140,Calculations!$A$139:$A$140,$A15)</f>
        <v>5.8710258179784508E-4</v>
      </c>
      <c r="D15" s="11">
        <f>TREND(Calculations!D$139:D$140,Calculations!$A$139:$A$140,$A15)</f>
        <v>0</v>
      </c>
      <c r="E15" s="11">
        <f>TREND(Calculations!E$139:E$140,Calculations!$A$139:$A$140,$A15)</f>
        <v>2.4490564840710105E-3</v>
      </c>
      <c r="F15" s="11">
        <f>TREND(Calculations!F$139:F$140,Calculations!$A$139:$A$140,$A15)</f>
        <v>0</v>
      </c>
      <c r="G15" s="11">
        <f>TREND(Calculations!G$139:G$140,Calculations!$A$139:$A$140,$A15)</f>
        <v>0.13486585021870479</v>
      </c>
      <c r="H15" s="11">
        <f>TREND(Calculations!H$139:H$140,Calculations!$A$139:$A$140,$A15)</f>
        <v>1.4157559401067998E-2</v>
      </c>
      <c r="I15" s="11">
        <f>TREND(Calculations!I$139:I$140,Calculations!$A$139:$A$140,$A15)</f>
        <v>0</v>
      </c>
      <c r="J15" s="11">
        <f>TREND(Calculations!J$139:J$140,Calculations!$A$139:$A$140,$A15)</f>
        <v>0</v>
      </c>
      <c r="K15" s="11">
        <f>TREND(Calculations!K$139:K$140,Calculations!$A$139:$A$140,$A15)</f>
        <v>0</v>
      </c>
      <c r="L15" s="11">
        <f>TREND(Calculations!L$139:L$140,Calculations!$A$139:$A$140,$A15)</f>
        <v>0</v>
      </c>
      <c r="M15" s="11">
        <f>TREND(Calculations!M$139:M$140,Calculations!$A$139:$A$140,$A15)</f>
        <v>0</v>
      </c>
    </row>
    <row r="16" spans="1:13" ht="15" x14ac:dyDescent="0.2">
      <c r="A16">
        <v>2029</v>
      </c>
      <c r="B16" s="11">
        <f>TREND(Calculations!B$139:B$140,Calculations!$A$139:$A$140,$A16)</f>
        <v>0</v>
      </c>
      <c r="C16" s="11">
        <f>TREND(Calculations!C$139:C$140,Calculations!$A$139:$A$140,$A16)</f>
        <v>5.9548976153781311E-4</v>
      </c>
      <c r="D16" s="11">
        <f>TREND(Calculations!D$139:D$140,Calculations!$A$139:$A$140,$A16)</f>
        <v>0</v>
      </c>
      <c r="E16" s="11">
        <f>TREND(Calculations!E$139:E$140,Calculations!$A$139:$A$140,$A16)</f>
        <v>2.4826052030308965E-3</v>
      </c>
      <c r="F16" s="11">
        <f>TREND(Calculations!F$139:F$140,Calculations!$A$139:$A$140,$A16)</f>
        <v>0</v>
      </c>
      <c r="G16" s="11">
        <f>TREND(Calculations!G$139:G$140,Calculations!$A$139:$A$140,$A16)</f>
        <v>0.13704651695109682</v>
      </c>
      <c r="H16" s="11">
        <f>TREND(Calculations!H$139:H$140,Calculations!$A$139:$A$140,$A16)</f>
        <v>1.4375626074307202E-2</v>
      </c>
      <c r="I16" s="11">
        <f>TREND(Calculations!I$139:I$140,Calculations!$A$139:$A$140,$A16)</f>
        <v>0</v>
      </c>
      <c r="J16" s="11">
        <f>TREND(Calculations!J$139:J$140,Calculations!$A$139:$A$140,$A16)</f>
        <v>0</v>
      </c>
      <c r="K16" s="11">
        <f>TREND(Calculations!K$139:K$140,Calculations!$A$139:$A$140,$A16)</f>
        <v>0</v>
      </c>
      <c r="L16" s="11">
        <f>TREND(Calculations!L$139:L$140,Calculations!$A$139:$A$140,$A16)</f>
        <v>0</v>
      </c>
      <c r="M16" s="11">
        <f>TREND(Calculations!M$139:M$140,Calculations!$A$139:$A$140,$A16)</f>
        <v>0</v>
      </c>
    </row>
    <row r="17" spans="1:13" ht="15" x14ac:dyDescent="0.2">
      <c r="A17">
        <v>2030</v>
      </c>
      <c r="B17" s="11">
        <f>TREND(Calculations!B$139:B$140,Calculations!$A$139:$A$140,$A17)</f>
        <v>0</v>
      </c>
      <c r="C17" s="11">
        <f>TREND(Calculations!C$139:C$140,Calculations!$A$139:$A$140,$A17)</f>
        <v>6.038769412777846E-4</v>
      </c>
      <c r="D17" s="11">
        <f>TREND(Calculations!D$139:D$140,Calculations!$A$139:$A$140,$A17)</f>
        <v>0</v>
      </c>
      <c r="E17" s="11">
        <f>TREND(Calculations!E$139:E$140,Calculations!$A$139:$A$140,$A17)</f>
        <v>2.5161539219907686E-3</v>
      </c>
      <c r="F17" s="11">
        <f>TREND(Calculations!F$139:F$140,Calculations!$A$139:$A$140,$A17)</f>
        <v>0</v>
      </c>
      <c r="G17" s="11">
        <f>TREND(Calculations!G$139:G$140,Calculations!$A$139:$A$140,$A17)</f>
        <v>0.13922718368348885</v>
      </c>
      <c r="H17" s="11">
        <f>TREND(Calculations!H$139:H$140,Calculations!$A$139:$A$140,$A17)</f>
        <v>1.4593692747546405E-2</v>
      </c>
      <c r="I17" s="11">
        <f>TREND(Calculations!I$139:I$140,Calculations!$A$139:$A$140,$A17)</f>
        <v>0</v>
      </c>
      <c r="J17" s="11">
        <f>TREND(Calculations!J$139:J$140,Calculations!$A$139:$A$140,$A17)</f>
        <v>0</v>
      </c>
      <c r="K17" s="11">
        <f>TREND(Calculations!K$139:K$140,Calculations!$A$139:$A$140,$A17)</f>
        <v>0</v>
      </c>
      <c r="L17" s="11">
        <f>TREND(Calculations!L$139:L$140,Calculations!$A$139:$A$140,$A17)</f>
        <v>0</v>
      </c>
      <c r="M17" s="11">
        <f>TREND(Calculations!M$139:M$140,Calculations!$A$139:$A$140,$A17)</f>
        <v>0</v>
      </c>
    </row>
    <row r="18" spans="1:13" ht="15" x14ac:dyDescent="0.2">
      <c r="A18" s="18">
        <v>2031</v>
      </c>
      <c r="B18" s="11">
        <f>TREND(Calculations!B$139:B$140,Calculations!$A$139:$A$140,$A18)</f>
        <v>0</v>
      </c>
      <c r="C18" s="11">
        <f>TREND(Calculations!C$139:C$140,Calculations!$A$139:$A$140,$A18)</f>
        <v>6.1226412101775263E-4</v>
      </c>
      <c r="D18" s="11">
        <f>TREND(Calculations!D$139:D$140,Calculations!$A$139:$A$140,$A18)</f>
        <v>0</v>
      </c>
      <c r="E18" s="11">
        <f>TREND(Calculations!E$139:E$140,Calculations!$A$139:$A$140,$A18)</f>
        <v>2.5497026409506407E-3</v>
      </c>
      <c r="F18" s="11">
        <f>TREND(Calculations!F$139:F$140,Calculations!$A$139:$A$140,$A18)</f>
        <v>0</v>
      </c>
      <c r="G18" s="11">
        <f>TREND(Calculations!G$139:G$140,Calculations!$A$139:$A$140,$A18)</f>
        <v>0.14140785041588089</v>
      </c>
      <c r="H18" s="11">
        <f>TREND(Calculations!H$139:H$140,Calculations!$A$139:$A$140,$A18)</f>
        <v>1.4811759420785608E-2</v>
      </c>
      <c r="I18" s="11">
        <f>TREND(Calculations!I$139:I$140,Calculations!$A$139:$A$140,$A18)</f>
        <v>0</v>
      </c>
      <c r="J18" s="11">
        <f>TREND(Calculations!J$139:J$140,Calculations!$A$139:$A$140,$A18)</f>
        <v>0</v>
      </c>
      <c r="K18" s="11">
        <f>TREND(Calculations!K$139:K$140,Calculations!$A$139:$A$140,$A18)</f>
        <v>0</v>
      </c>
      <c r="L18" s="11">
        <f>TREND(Calculations!L$139:L$140,Calculations!$A$139:$A$140,$A18)</f>
        <v>0</v>
      </c>
      <c r="M18" s="11">
        <f>TREND(Calculations!M$139:M$140,Calculations!$A$139:$A$140,$A18)</f>
        <v>0</v>
      </c>
    </row>
    <row r="19" spans="1:13" ht="15" x14ac:dyDescent="0.2">
      <c r="A19" s="18">
        <v>2032</v>
      </c>
      <c r="B19" s="11">
        <f>TREND(Calculations!B$139:B$140,Calculations!$A$139:$A$140,$A19)</f>
        <v>0</v>
      </c>
      <c r="C19" s="11">
        <f>TREND(Calculations!C$139:C$140,Calculations!$A$139:$A$140,$A19)</f>
        <v>6.2065130075772412E-4</v>
      </c>
      <c r="D19" s="11">
        <f>TREND(Calculations!D$139:D$140,Calculations!$A$139:$A$140,$A19)</f>
        <v>0</v>
      </c>
      <c r="E19" s="11">
        <f>TREND(Calculations!E$139:E$140,Calculations!$A$139:$A$140,$A19)</f>
        <v>2.5832513599105267E-3</v>
      </c>
      <c r="F19" s="11">
        <f>TREND(Calculations!F$139:F$140,Calculations!$A$139:$A$140,$A19)</f>
        <v>0</v>
      </c>
      <c r="G19" s="11">
        <f>TREND(Calculations!G$139:G$140,Calculations!$A$139:$A$140,$A19)</f>
        <v>0.14358851714827292</v>
      </c>
      <c r="H19" s="11">
        <f>TREND(Calculations!H$139:H$140,Calculations!$A$139:$A$140,$A19)</f>
        <v>1.5029826094024812E-2</v>
      </c>
      <c r="I19" s="11">
        <f>TREND(Calculations!I$139:I$140,Calculations!$A$139:$A$140,$A19)</f>
        <v>0</v>
      </c>
      <c r="J19" s="11">
        <f>TREND(Calculations!J$139:J$140,Calculations!$A$139:$A$140,$A19)</f>
        <v>0</v>
      </c>
      <c r="K19" s="11">
        <f>TREND(Calculations!K$139:K$140,Calculations!$A$139:$A$140,$A19)</f>
        <v>0</v>
      </c>
      <c r="L19" s="11">
        <f>TREND(Calculations!L$139:L$140,Calculations!$A$139:$A$140,$A19)</f>
        <v>0</v>
      </c>
      <c r="M19" s="11">
        <f>TREND(Calculations!M$139:M$140,Calculations!$A$139:$A$140,$A19)</f>
        <v>0</v>
      </c>
    </row>
    <row r="20" spans="1:13" ht="15" x14ac:dyDescent="0.2">
      <c r="A20" s="18">
        <v>2033</v>
      </c>
      <c r="B20" s="11">
        <f>TREND(Calculations!B$139:B$140,Calculations!$A$139:$A$140,$A20)</f>
        <v>0</v>
      </c>
      <c r="C20" s="11">
        <f>TREND(Calculations!C$139:C$140,Calculations!$A$139:$A$140,$A20)</f>
        <v>6.2903848049769215E-4</v>
      </c>
      <c r="D20" s="11">
        <f>TREND(Calculations!D$139:D$140,Calculations!$A$139:$A$140,$A20)</f>
        <v>0</v>
      </c>
      <c r="E20" s="11">
        <f>TREND(Calculations!E$139:E$140,Calculations!$A$139:$A$140,$A20)</f>
        <v>2.6168000788703988E-3</v>
      </c>
      <c r="F20" s="11">
        <f>TREND(Calculations!F$139:F$140,Calculations!$A$139:$A$140,$A20)</f>
        <v>0</v>
      </c>
      <c r="G20" s="11">
        <f>TREND(Calculations!G$139:G$140,Calculations!$A$139:$A$140,$A20)</f>
        <v>0.14576918388066495</v>
      </c>
      <c r="H20" s="11">
        <f>TREND(Calculations!H$139:H$140,Calculations!$A$139:$A$140,$A20)</f>
        <v>1.5247892767264015E-2</v>
      </c>
      <c r="I20" s="11">
        <f>TREND(Calculations!I$139:I$140,Calculations!$A$139:$A$140,$A20)</f>
        <v>0</v>
      </c>
      <c r="J20" s="11">
        <f>TREND(Calculations!J$139:J$140,Calculations!$A$139:$A$140,$A20)</f>
        <v>0</v>
      </c>
      <c r="K20" s="11">
        <f>TREND(Calculations!K$139:K$140,Calculations!$A$139:$A$140,$A20)</f>
        <v>0</v>
      </c>
      <c r="L20" s="11">
        <f>TREND(Calculations!L$139:L$140,Calculations!$A$139:$A$140,$A20)</f>
        <v>0</v>
      </c>
      <c r="M20" s="11">
        <f>TREND(Calculations!M$139:M$140,Calculations!$A$139:$A$140,$A20)</f>
        <v>0</v>
      </c>
    </row>
    <row r="21" spans="1:13" ht="15" x14ac:dyDescent="0.2">
      <c r="A21" s="18">
        <v>2034</v>
      </c>
      <c r="B21" s="11">
        <f>TREND(Calculations!B$139:B$140,Calculations!$A$139:$A$140,$A21)</f>
        <v>0</v>
      </c>
      <c r="C21" s="11">
        <f>TREND(Calculations!C$139:C$140,Calculations!$A$139:$A$140,$A21)</f>
        <v>6.3742566023766017E-4</v>
      </c>
      <c r="D21" s="11">
        <f>TREND(Calculations!D$139:D$140,Calculations!$A$139:$A$140,$A21)</f>
        <v>0</v>
      </c>
      <c r="E21" s="11">
        <f>TREND(Calculations!E$139:E$140,Calculations!$A$139:$A$140,$A21)</f>
        <v>2.6503487978302709E-3</v>
      </c>
      <c r="F21" s="11">
        <f>TREND(Calculations!F$139:F$140,Calculations!$A$139:$A$140,$A21)</f>
        <v>0</v>
      </c>
      <c r="G21" s="11">
        <f>TREND(Calculations!G$139:G$140,Calculations!$A$139:$A$140,$A21)</f>
        <v>0.14794985061305699</v>
      </c>
      <c r="H21" s="11">
        <f>TREND(Calculations!H$139:H$140,Calculations!$A$139:$A$140,$A21)</f>
        <v>1.5465959440503219E-2</v>
      </c>
      <c r="I21" s="11">
        <f>TREND(Calculations!I$139:I$140,Calculations!$A$139:$A$140,$A21)</f>
        <v>0</v>
      </c>
      <c r="J21" s="11">
        <f>TREND(Calculations!J$139:J$140,Calculations!$A$139:$A$140,$A21)</f>
        <v>0</v>
      </c>
      <c r="K21" s="11">
        <f>TREND(Calculations!K$139:K$140,Calculations!$A$139:$A$140,$A21)</f>
        <v>0</v>
      </c>
      <c r="L21" s="11">
        <f>TREND(Calculations!L$139:L$140,Calculations!$A$139:$A$140,$A21)</f>
        <v>0</v>
      </c>
      <c r="M21" s="11">
        <f>TREND(Calculations!M$139:M$140,Calculations!$A$139:$A$140,$A21)</f>
        <v>0</v>
      </c>
    </row>
    <row r="22" spans="1:13" ht="15" x14ac:dyDescent="0.2">
      <c r="A22" s="18">
        <v>2035</v>
      </c>
      <c r="B22" s="11">
        <f>TREND(Calculations!B$139:B$140,Calculations!$A$139:$A$140,$A22)</f>
        <v>0</v>
      </c>
      <c r="C22" s="11">
        <f>TREND(Calculations!C$139:C$140,Calculations!$A$139:$A$140,$A22)</f>
        <v>6.4581283997763167E-4</v>
      </c>
      <c r="D22" s="11">
        <f>TREND(Calculations!D$139:D$140,Calculations!$A$139:$A$140,$A22)</f>
        <v>0</v>
      </c>
      <c r="E22" s="11">
        <f>TREND(Calculations!E$139:E$140,Calculations!$A$139:$A$140,$A22)</f>
        <v>2.6838975167901569E-3</v>
      </c>
      <c r="F22" s="11">
        <f>TREND(Calculations!F$139:F$140,Calculations!$A$139:$A$140,$A22)</f>
        <v>0</v>
      </c>
      <c r="G22" s="11">
        <f>TREND(Calculations!G$139:G$140,Calculations!$A$139:$A$140,$A22)</f>
        <v>0.15013051734544902</v>
      </c>
      <c r="H22" s="11">
        <f>TREND(Calculations!H$139:H$140,Calculations!$A$139:$A$140,$A22)</f>
        <v>1.5684026113742422E-2</v>
      </c>
      <c r="I22" s="11">
        <f>TREND(Calculations!I$139:I$140,Calculations!$A$139:$A$140,$A22)</f>
        <v>0</v>
      </c>
      <c r="J22" s="11">
        <f>TREND(Calculations!J$139:J$140,Calculations!$A$139:$A$140,$A22)</f>
        <v>0</v>
      </c>
      <c r="K22" s="11">
        <f>TREND(Calculations!K$139:K$140,Calculations!$A$139:$A$140,$A22)</f>
        <v>0</v>
      </c>
      <c r="L22" s="11">
        <f>TREND(Calculations!L$139:L$140,Calculations!$A$139:$A$140,$A22)</f>
        <v>0</v>
      </c>
      <c r="M22" s="11">
        <f>TREND(Calculations!M$139:M$140,Calculations!$A$139:$A$140,$A22)</f>
        <v>0</v>
      </c>
    </row>
    <row r="23" spans="1:13" x14ac:dyDescent="0.35">
      <c r="A23" s="18">
        <v>2036</v>
      </c>
      <c r="B23" s="11">
        <f>TREND(Calculations!B$139:B$140,Calculations!$A$139:$A$140,$A23)</f>
        <v>0</v>
      </c>
      <c r="C23" s="11">
        <f>TREND(Calculations!C$139:C$140,Calculations!$A$139:$A$140,$A23)</f>
        <v>6.542000197175997E-4</v>
      </c>
      <c r="D23" s="11">
        <f>TREND(Calculations!D$139:D$140,Calculations!$A$139:$A$140,$A23)</f>
        <v>0</v>
      </c>
      <c r="E23" s="11">
        <f>TREND(Calculations!E$139:E$140,Calculations!$A$139:$A$140,$A23)</f>
        <v>2.717446235750029E-3</v>
      </c>
      <c r="F23" s="11">
        <f>TREND(Calculations!F$139:F$140,Calculations!$A$139:$A$140,$A23)</f>
        <v>0</v>
      </c>
      <c r="G23" s="11">
        <f>TREND(Calculations!G$139:G$140,Calculations!$A$139:$A$140,$A23)</f>
        <v>0.15231118407784106</v>
      </c>
      <c r="H23" s="11">
        <f>TREND(Calculations!H$139:H$140,Calculations!$A$139:$A$140,$A23)</f>
        <v>1.5902092786981625E-2</v>
      </c>
      <c r="I23" s="11">
        <f>TREND(Calculations!I$139:I$140,Calculations!$A$139:$A$140,$A23)</f>
        <v>0</v>
      </c>
      <c r="J23" s="11">
        <f>TREND(Calculations!J$139:J$140,Calculations!$A$139:$A$140,$A23)</f>
        <v>0</v>
      </c>
      <c r="K23" s="11">
        <f>TREND(Calculations!K$139:K$140,Calculations!$A$139:$A$140,$A23)</f>
        <v>0</v>
      </c>
      <c r="L23" s="11">
        <f>TREND(Calculations!L$139:L$140,Calculations!$A$139:$A$140,$A23)</f>
        <v>0</v>
      </c>
      <c r="M23" s="11">
        <f>TREND(Calculations!M$139:M$140,Calculations!$A$139:$A$140,$A23)</f>
        <v>0</v>
      </c>
    </row>
    <row r="24" spans="1:13" x14ac:dyDescent="0.35">
      <c r="A24" s="18">
        <v>2037</v>
      </c>
      <c r="B24" s="11">
        <f>TREND(Calculations!B$139:B$140,Calculations!$A$139:$A$140,$A24)</f>
        <v>0</v>
      </c>
      <c r="C24" s="11">
        <f>TREND(Calculations!C$139:C$140,Calculations!$A$139:$A$140,$A24)</f>
        <v>6.6258719945756772E-4</v>
      </c>
      <c r="D24" s="11">
        <f>TREND(Calculations!D$139:D$140,Calculations!$A$139:$A$140,$A24)</f>
        <v>0</v>
      </c>
      <c r="E24" s="11">
        <f>TREND(Calculations!E$139:E$140,Calculations!$A$139:$A$140,$A24)</f>
        <v>2.7509949547099011E-3</v>
      </c>
      <c r="F24" s="11">
        <f>TREND(Calculations!F$139:F$140,Calculations!$A$139:$A$140,$A24)</f>
        <v>0</v>
      </c>
      <c r="G24" s="11">
        <f>TREND(Calculations!G$139:G$140,Calculations!$A$139:$A$140,$A24)</f>
        <v>0.1544918508102322</v>
      </c>
      <c r="H24" s="11">
        <f>TREND(Calculations!H$139:H$140,Calculations!$A$139:$A$140,$A24)</f>
        <v>1.6120159460220829E-2</v>
      </c>
      <c r="I24" s="11">
        <f>TREND(Calculations!I$139:I$140,Calculations!$A$139:$A$140,$A24)</f>
        <v>0</v>
      </c>
      <c r="J24" s="11">
        <f>TREND(Calculations!J$139:J$140,Calculations!$A$139:$A$140,$A24)</f>
        <v>0</v>
      </c>
      <c r="K24" s="11">
        <f>TREND(Calculations!K$139:K$140,Calculations!$A$139:$A$140,$A24)</f>
        <v>0</v>
      </c>
      <c r="L24" s="11">
        <f>TREND(Calculations!L$139:L$140,Calculations!$A$139:$A$140,$A24)</f>
        <v>0</v>
      </c>
      <c r="M24" s="11">
        <f>TREND(Calculations!M$139:M$140,Calculations!$A$139:$A$140,$A24)</f>
        <v>0</v>
      </c>
    </row>
    <row r="25" spans="1:13" x14ac:dyDescent="0.35">
      <c r="A25" s="18">
        <v>2038</v>
      </c>
      <c r="B25" s="11">
        <f>TREND(Calculations!B$139:B$140,Calculations!$A$139:$A$140,$A25)</f>
        <v>0</v>
      </c>
      <c r="C25" s="11">
        <f>TREND(Calculations!C$139:C$140,Calculations!$A$139:$A$140,$A25)</f>
        <v>6.7097437919753922E-4</v>
      </c>
      <c r="D25" s="11">
        <f>TREND(Calculations!D$139:D$140,Calculations!$A$139:$A$140,$A25)</f>
        <v>0</v>
      </c>
      <c r="E25" s="11">
        <f>TREND(Calculations!E$139:E$140,Calculations!$A$139:$A$140,$A25)</f>
        <v>2.7845436736697871E-3</v>
      </c>
      <c r="F25" s="11">
        <f>TREND(Calculations!F$139:F$140,Calculations!$A$139:$A$140,$A25)</f>
        <v>0</v>
      </c>
      <c r="G25" s="11">
        <f>TREND(Calculations!G$139:G$140,Calculations!$A$139:$A$140,$A25)</f>
        <v>0.15667251754262423</v>
      </c>
      <c r="H25" s="11">
        <f>TREND(Calculations!H$139:H$140,Calculations!$A$139:$A$140,$A25)</f>
        <v>1.6338226133460032E-2</v>
      </c>
      <c r="I25" s="11">
        <f>TREND(Calculations!I$139:I$140,Calculations!$A$139:$A$140,$A25)</f>
        <v>0</v>
      </c>
      <c r="J25" s="11">
        <f>TREND(Calculations!J$139:J$140,Calculations!$A$139:$A$140,$A25)</f>
        <v>0</v>
      </c>
      <c r="K25" s="11">
        <f>TREND(Calculations!K$139:K$140,Calculations!$A$139:$A$140,$A25)</f>
        <v>0</v>
      </c>
      <c r="L25" s="11">
        <f>TREND(Calculations!L$139:L$140,Calculations!$A$139:$A$140,$A25)</f>
        <v>0</v>
      </c>
      <c r="M25" s="11">
        <f>TREND(Calculations!M$139:M$140,Calculations!$A$139:$A$140,$A25)</f>
        <v>0</v>
      </c>
    </row>
    <row r="26" spans="1:13" x14ac:dyDescent="0.35">
      <c r="A26" s="18">
        <v>2039</v>
      </c>
      <c r="B26" s="11">
        <f>TREND(Calculations!B$139:B$140,Calculations!$A$139:$A$140,$A26)</f>
        <v>0</v>
      </c>
      <c r="C26" s="11">
        <f>TREND(Calculations!C$139:C$140,Calculations!$A$139:$A$140,$A26)</f>
        <v>6.7936155893750724E-4</v>
      </c>
      <c r="D26" s="11">
        <f>TREND(Calculations!D$139:D$140,Calculations!$A$139:$A$140,$A26)</f>
        <v>0</v>
      </c>
      <c r="E26" s="11">
        <f>TREND(Calculations!E$139:E$140,Calculations!$A$139:$A$140,$A26)</f>
        <v>2.8180923926296592E-3</v>
      </c>
      <c r="F26" s="11">
        <f>TREND(Calculations!F$139:F$140,Calculations!$A$139:$A$140,$A26)</f>
        <v>0</v>
      </c>
      <c r="G26" s="11">
        <f>TREND(Calculations!G$139:G$140,Calculations!$A$139:$A$140,$A26)</f>
        <v>0.15885318427501627</v>
      </c>
      <c r="H26" s="11">
        <f>TREND(Calculations!H$139:H$140,Calculations!$A$139:$A$140,$A26)</f>
        <v>1.6556292806699235E-2</v>
      </c>
      <c r="I26" s="11">
        <f>TREND(Calculations!I$139:I$140,Calculations!$A$139:$A$140,$A26)</f>
        <v>0</v>
      </c>
      <c r="J26" s="11">
        <f>TREND(Calculations!J$139:J$140,Calculations!$A$139:$A$140,$A26)</f>
        <v>0</v>
      </c>
      <c r="K26" s="11">
        <f>TREND(Calculations!K$139:K$140,Calculations!$A$139:$A$140,$A26)</f>
        <v>0</v>
      </c>
      <c r="L26" s="11">
        <f>TREND(Calculations!L$139:L$140,Calculations!$A$139:$A$140,$A26)</f>
        <v>0</v>
      </c>
      <c r="M26" s="11">
        <f>TREND(Calculations!M$139:M$140,Calculations!$A$139:$A$140,$A26)</f>
        <v>0</v>
      </c>
    </row>
    <row r="27" spans="1:13" x14ac:dyDescent="0.35">
      <c r="A27" s="18">
        <v>2040</v>
      </c>
      <c r="B27" s="11">
        <f>TREND(Calculations!B$139:B$140,Calculations!$A$139:$A$140,$A27)</f>
        <v>0</v>
      </c>
      <c r="C27" s="11">
        <f>TREND(Calculations!C$139:C$140,Calculations!$A$139:$A$140,$A27)</f>
        <v>6.8774873867747527E-4</v>
      </c>
      <c r="D27" s="11">
        <f>TREND(Calculations!D$139:D$140,Calculations!$A$139:$A$140,$A27)</f>
        <v>0</v>
      </c>
      <c r="E27" s="11">
        <f>TREND(Calculations!E$139:E$140,Calculations!$A$139:$A$140,$A27)</f>
        <v>2.8516411115895313E-3</v>
      </c>
      <c r="F27" s="11">
        <f>TREND(Calculations!F$139:F$140,Calculations!$A$139:$A$140,$A27)</f>
        <v>0</v>
      </c>
      <c r="G27" s="11">
        <f>TREND(Calculations!G$139:G$140,Calculations!$A$139:$A$140,$A27)</f>
        <v>0.1610338510074083</v>
      </c>
      <c r="H27" s="11">
        <f>TREND(Calculations!H$139:H$140,Calculations!$A$139:$A$140,$A27)</f>
        <v>1.6774359479938439E-2</v>
      </c>
      <c r="I27" s="11">
        <f>TREND(Calculations!I$139:I$140,Calculations!$A$139:$A$140,$A27)</f>
        <v>0</v>
      </c>
      <c r="J27" s="11">
        <f>TREND(Calculations!J$139:J$140,Calculations!$A$139:$A$140,$A27)</f>
        <v>0</v>
      </c>
      <c r="K27" s="11">
        <f>TREND(Calculations!K$139:K$140,Calculations!$A$139:$A$140,$A27)</f>
        <v>0</v>
      </c>
      <c r="L27" s="11">
        <f>TREND(Calculations!L$139:L$140,Calculations!$A$139:$A$140,$A27)</f>
        <v>0</v>
      </c>
      <c r="M27" s="11">
        <f>TREND(Calculations!M$139:M$140,Calculations!$A$139:$A$140,$A27)</f>
        <v>0</v>
      </c>
    </row>
    <row r="28" spans="1:13" x14ac:dyDescent="0.35">
      <c r="A28" s="18">
        <v>2041</v>
      </c>
      <c r="B28" s="11">
        <f>TREND(Calculations!B$139:B$140,Calculations!$A$139:$A$140,$A28)</f>
        <v>0</v>
      </c>
      <c r="C28" s="11">
        <f>TREND(Calculations!C$139:C$140,Calculations!$A$139:$A$140,$A28)</f>
        <v>6.9613591841744676E-4</v>
      </c>
      <c r="D28" s="11">
        <f>TREND(Calculations!D$139:D$140,Calculations!$A$139:$A$140,$A28)</f>
        <v>0</v>
      </c>
      <c r="E28" s="11">
        <f>TREND(Calculations!E$139:E$140,Calculations!$A$139:$A$140,$A28)</f>
        <v>2.8851898305494172E-3</v>
      </c>
      <c r="F28" s="11">
        <f>TREND(Calculations!F$139:F$140,Calculations!$A$139:$A$140,$A28)</f>
        <v>0</v>
      </c>
      <c r="G28" s="11">
        <f>TREND(Calculations!G$139:G$140,Calculations!$A$139:$A$140,$A28)</f>
        <v>0.16321451773980034</v>
      </c>
      <c r="H28" s="11">
        <f>TREND(Calculations!H$139:H$140,Calculations!$A$139:$A$140,$A28)</f>
        <v>1.6992426153177642E-2</v>
      </c>
      <c r="I28" s="11">
        <f>TREND(Calculations!I$139:I$140,Calculations!$A$139:$A$140,$A28)</f>
        <v>0</v>
      </c>
      <c r="J28" s="11">
        <f>TREND(Calculations!J$139:J$140,Calculations!$A$139:$A$140,$A28)</f>
        <v>0</v>
      </c>
      <c r="K28" s="11">
        <f>TREND(Calculations!K$139:K$140,Calculations!$A$139:$A$140,$A28)</f>
        <v>0</v>
      </c>
      <c r="L28" s="11">
        <f>TREND(Calculations!L$139:L$140,Calculations!$A$139:$A$140,$A28)</f>
        <v>0</v>
      </c>
      <c r="M28" s="11">
        <f>TREND(Calculations!M$139:M$140,Calculations!$A$139:$A$140,$A28)</f>
        <v>0</v>
      </c>
    </row>
    <row r="29" spans="1:13" x14ac:dyDescent="0.35">
      <c r="A29" s="18">
        <v>2042</v>
      </c>
      <c r="B29" s="11">
        <f>TREND(Calculations!B$139:B$140,Calculations!$A$139:$A$140,$A29)</f>
        <v>0</v>
      </c>
      <c r="C29" s="11">
        <f>TREND(Calculations!C$139:C$140,Calculations!$A$139:$A$140,$A29)</f>
        <v>7.0452309815741479E-4</v>
      </c>
      <c r="D29" s="11">
        <f>TREND(Calculations!D$139:D$140,Calculations!$A$139:$A$140,$A29)</f>
        <v>0</v>
      </c>
      <c r="E29" s="11">
        <f>TREND(Calculations!E$139:E$140,Calculations!$A$139:$A$140,$A29)</f>
        <v>2.9187385495092893E-3</v>
      </c>
      <c r="F29" s="11">
        <f>TREND(Calculations!F$139:F$140,Calculations!$A$139:$A$140,$A29)</f>
        <v>0</v>
      </c>
      <c r="G29" s="11">
        <f>TREND(Calculations!G$139:G$140,Calculations!$A$139:$A$140,$A29)</f>
        <v>0.16539518447219237</v>
      </c>
      <c r="H29" s="11">
        <f>TREND(Calculations!H$139:H$140,Calculations!$A$139:$A$140,$A29)</f>
        <v>1.721049282641679E-2</v>
      </c>
      <c r="I29" s="11">
        <f>TREND(Calculations!I$139:I$140,Calculations!$A$139:$A$140,$A29)</f>
        <v>0</v>
      </c>
      <c r="J29" s="11">
        <f>TREND(Calculations!J$139:J$140,Calculations!$A$139:$A$140,$A29)</f>
        <v>0</v>
      </c>
      <c r="K29" s="11">
        <f>TREND(Calculations!K$139:K$140,Calculations!$A$139:$A$140,$A29)</f>
        <v>0</v>
      </c>
      <c r="L29" s="11">
        <f>TREND(Calculations!L$139:L$140,Calculations!$A$139:$A$140,$A29)</f>
        <v>0</v>
      </c>
      <c r="M29" s="11">
        <f>TREND(Calculations!M$139:M$140,Calculations!$A$139:$A$140,$A29)</f>
        <v>0</v>
      </c>
    </row>
    <row r="30" spans="1:13" x14ac:dyDescent="0.35">
      <c r="A30" s="18">
        <v>2043</v>
      </c>
      <c r="B30" s="11">
        <f>TREND(Calculations!B$139:B$140,Calculations!$A$139:$A$140,$A30)</f>
        <v>0</v>
      </c>
      <c r="C30" s="11">
        <f>TREND(Calculations!C$139:C$140,Calculations!$A$139:$A$140,$A30)</f>
        <v>7.1291027789738282E-4</v>
      </c>
      <c r="D30" s="11">
        <f>TREND(Calculations!D$139:D$140,Calculations!$A$139:$A$140,$A30)</f>
        <v>0</v>
      </c>
      <c r="E30" s="11">
        <f>TREND(Calculations!E$139:E$140,Calculations!$A$139:$A$140,$A30)</f>
        <v>2.9522872684691615E-3</v>
      </c>
      <c r="F30" s="11">
        <f>TREND(Calculations!F$139:F$140,Calculations!$A$139:$A$140,$A30)</f>
        <v>0</v>
      </c>
      <c r="G30" s="11">
        <f>TREND(Calculations!G$139:G$140,Calculations!$A$139:$A$140,$A30)</f>
        <v>0.1675758512045844</v>
      </c>
      <c r="H30" s="11">
        <f>TREND(Calculations!H$139:H$140,Calculations!$A$139:$A$140,$A30)</f>
        <v>1.7428559499655993E-2</v>
      </c>
      <c r="I30" s="11">
        <f>TREND(Calculations!I$139:I$140,Calculations!$A$139:$A$140,$A30)</f>
        <v>0</v>
      </c>
      <c r="J30" s="11">
        <f>TREND(Calculations!J$139:J$140,Calculations!$A$139:$A$140,$A30)</f>
        <v>0</v>
      </c>
      <c r="K30" s="11">
        <f>TREND(Calculations!K$139:K$140,Calculations!$A$139:$A$140,$A30)</f>
        <v>0</v>
      </c>
      <c r="L30" s="11">
        <f>TREND(Calculations!L$139:L$140,Calculations!$A$139:$A$140,$A30)</f>
        <v>0</v>
      </c>
      <c r="M30" s="11">
        <f>TREND(Calculations!M$139:M$140,Calculations!$A$139:$A$140,$A30)</f>
        <v>0</v>
      </c>
    </row>
    <row r="31" spans="1:13" x14ac:dyDescent="0.35">
      <c r="A31" s="18">
        <v>2044</v>
      </c>
      <c r="B31" s="11">
        <f>TREND(Calculations!B$139:B$140,Calculations!$A$139:$A$140,$A31)</f>
        <v>0</v>
      </c>
      <c r="C31" s="11">
        <f>TREND(Calculations!C$139:C$140,Calculations!$A$139:$A$140,$A31)</f>
        <v>7.2129745763735431E-4</v>
      </c>
      <c r="D31" s="11">
        <f>TREND(Calculations!D$139:D$140,Calculations!$A$139:$A$140,$A31)</f>
        <v>0</v>
      </c>
      <c r="E31" s="11">
        <f>TREND(Calculations!E$139:E$140,Calculations!$A$139:$A$140,$A31)</f>
        <v>2.9858359874290474E-3</v>
      </c>
      <c r="F31" s="11">
        <f>TREND(Calculations!F$139:F$140,Calculations!$A$139:$A$140,$A31)</f>
        <v>0</v>
      </c>
      <c r="G31" s="11">
        <f>TREND(Calculations!G$139:G$140,Calculations!$A$139:$A$140,$A31)</f>
        <v>0.16975651793697644</v>
      </c>
      <c r="H31" s="11">
        <f>TREND(Calculations!H$139:H$140,Calculations!$A$139:$A$140,$A31)</f>
        <v>1.7646626172895197E-2</v>
      </c>
      <c r="I31" s="11">
        <f>TREND(Calculations!I$139:I$140,Calculations!$A$139:$A$140,$A31)</f>
        <v>0</v>
      </c>
      <c r="J31" s="11">
        <f>TREND(Calculations!J$139:J$140,Calculations!$A$139:$A$140,$A31)</f>
        <v>0</v>
      </c>
      <c r="K31" s="11">
        <f>TREND(Calculations!K$139:K$140,Calculations!$A$139:$A$140,$A31)</f>
        <v>0</v>
      </c>
      <c r="L31" s="11">
        <f>TREND(Calculations!L$139:L$140,Calculations!$A$139:$A$140,$A31)</f>
        <v>0</v>
      </c>
      <c r="M31" s="11">
        <f>TREND(Calculations!M$139:M$140,Calculations!$A$139:$A$140,$A31)</f>
        <v>0</v>
      </c>
    </row>
    <row r="32" spans="1:13" x14ac:dyDescent="0.35">
      <c r="A32" s="18">
        <v>2045</v>
      </c>
      <c r="B32" s="11">
        <f>TREND(Calculations!B$139:B$140,Calculations!$A$139:$A$140,$A32)</f>
        <v>0</v>
      </c>
      <c r="C32" s="11">
        <f>TREND(Calculations!C$139:C$140,Calculations!$A$139:$A$140,$A32)</f>
        <v>7.2968463737732234E-4</v>
      </c>
      <c r="D32" s="11">
        <f>TREND(Calculations!D$139:D$140,Calculations!$A$139:$A$140,$A32)</f>
        <v>0</v>
      </c>
      <c r="E32" s="11">
        <f>TREND(Calculations!E$139:E$140,Calculations!$A$139:$A$140,$A32)</f>
        <v>3.0193847063889195E-3</v>
      </c>
      <c r="F32" s="11">
        <f>TREND(Calculations!F$139:F$140,Calculations!$A$139:$A$140,$A32)</f>
        <v>0</v>
      </c>
      <c r="G32" s="11">
        <f>TREND(Calculations!G$139:G$140,Calculations!$A$139:$A$140,$A32)</f>
        <v>0.17193718466936847</v>
      </c>
      <c r="H32" s="11">
        <f>TREND(Calculations!H$139:H$140,Calculations!$A$139:$A$140,$A32)</f>
        <v>1.78646928461344E-2</v>
      </c>
      <c r="I32" s="11">
        <f>TREND(Calculations!I$139:I$140,Calculations!$A$139:$A$140,$A32)</f>
        <v>0</v>
      </c>
      <c r="J32" s="11">
        <f>TREND(Calculations!J$139:J$140,Calculations!$A$139:$A$140,$A32)</f>
        <v>0</v>
      </c>
      <c r="K32" s="11">
        <f>TREND(Calculations!K$139:K$140,Calculations!$A$139:$A$140,$A32)</f>
        <v>0</v>
      </c>
      <c r="L32" s="11">
        <f>TREND(Calculations!L$139:L$140,Calculations!$A$139:$A$140,$A32)</f>
        <v>0</v>
      </c>
      <c r="M32" s="11">
        <f>TREND(Calculations!M$139:M$140,Calculations!$A$139:$A$140,$A32)</f>
        <v>0</v>
      </c>
    </row>
    <row r="33" spans="1:13" x14ac:dyDescent="0.35">
      <c r="A33" s="18">
        <v>2046</v>
      </c>
      <c r="B33" s="11">
        <f>TREND(Calculations!B$139:B$140,Calculations!$A$139:$A$140,$A33)</f>
        <v>0</v>
      </c>
      <c r="C33" s="11">
        <f>TREND(Calculations!C$139:C$140,Calculations!$A$139:$A$140,$A33)</f>
        <v>7.3807181711729036E-4</v>
      </c>
      <c r="D33" s="11">
        <f>TREND(Calculations!D$139:D$140,Calculations!$A$139:$A$140,$A33)</f>
        <v>0</v>
      </c>
      <c r="E33" s="11">
        <f>TREND(Calculations!E$139:E$140,Calculations!$A$139:$A$140,$A33)</f>
        <v>3.0529334253487916E-3</v>
      </c>
      <c r="F33" s="11">
        <f>TREND(Calculations!F$139:F$140,Calculations!$A$139:$A$140,$A33)</f>
        <v>0</v>
      </c>
      <c r="G33" s="11">
        <f>TREND(Calculations!G$139:G$140,Calculations!$A$139:$A$140,$A33)</f>
        <v>0.1741178514017605</v>
      </c>
      <c r="H33" s="11">
        <f>TREND(Calculations!H$139:H$140,Calculations!$A$139:$A$140,$A33)</f>
        <v>1.8082759519373603E-2</v>
      </c>
      <c r="I33" s="11">
        <f>TREND(Calculations!I$139:I$140,Calculations!$A$139:$A$140,$A33)</f>
        <v>0</v>
      </c>
      <c r="J33" s="11">
        <f>TREND(Calculations!J$139:J$140,Calculations!$A$139:$A$140,$A33)</f>
        <v>0</v>
      </c>
      <c r="K33" s="11">
        <f>TREND(Calculations!K$139:K$140,Calculations!$A$139:$A$140,$A33)</f>
        <v>0</v>
      </c>
      <c r="L33" s="11">
        <f>TREND(Calculations!L$139:L$140,Calculations!$A$139:$A$140,$A33)</f>
        <v>0</v>
      </c>
      <c r="M33" s="11">
        <f>TREND(Calculations!M$139:M$140,Calculations!$A$139:$A$140,$A33)</f>
        <v>0</v>
      </c>
    </row>
    <row r="34" spans="1:13" x14ac:dyDescent="0.35">
      <c r="A34" s="18">
        <v>2047</v>
      </c>
      <c r="B34" s="11">
        <f>TREND(Calculations!B$139:B$140,Calculations!$A$139:$A$140,$A34)</f>
        <v>0</v>
      </c>
      <c r="C34" s="11">
        <f>TREND(Calculations!C$139:C$140,Calculations!$A$139:$A$140,$A34)</f>
        <v>7.4645899685726186E-4</v>
      </c>
      <c r="D34" s="11">
        <f>TREND(Calculations!D$139:D$140,Calculations!$A$139:$A$140,$A34)</f>
        <v>0</v>
      </c>
      <c r="E34" s="11">
        <f>TREND(Calculations!E$139:E$140,Calculations!$A$139:$A$140,$A34)</f>
        <v>3.0864821443086776E-3</v>
      </c>
      <c r="F34" s="11">
        <f>TREND(Calculations!F$139:F$140,Calculations!$A$139:$A$140,$A34)</f>
        <v>0</v>
      </c>
      <c r="G34" s="11">
        <f>TREND(Calculations!G$139:G$140,Calculations!$A$139:$A$140,$A34)</f>
        <v>0.17629851813415254</v>
      </c>
      <c r="H34" s="11">
        <f>TREND(Calculations!H$139:H$140,Calculations!$A$139:$A$140,$A34)</f>
        <v>1.8300826192612807E-2</v>
      </c>
      <c r="I34" s="11">
        <f>TREND(Calculations!I$139:I$140,Calculations!$A$139:$A$140,$A34)</f>
        <v>0</v>
      </c>
      <c r="J34" s="11">
        <f>TREND(Calculations!J$139:J$140,Calculations!$A$139:$A$140,$A34)</f>
        <v>0</v>
      </c>
      <c r="K34" s="11">
        <f>TREND(Calculations!K$139:K$140,Calculations!$A$139:$A$140,$A34)</f>
        <v>0</v>
      </c>
      <c r="L34" s="11">
        <f>TREND(Calculations!L$139:L$140,Calculations!$A$139:$A$140,$A34)</f>
        <v>0</v>
      </c>
      <c r="M34" s="11">
        <f>TREND(Calculations!M$139:M$140,Calculations!$A$139:$A$140,$A34)</f>
        <v>0</v>
      </c>
    </row>
    <row r="35" spans="1:13" x14ac:dyDescent="0.35">
      <c r="A35" s="18">
        <v>2048</v>
      </c>
      <c r="B35" s="11">
        <f>TREND(Calculations!B$139:B$140,Calculations!$A$139:$A$140,$A35)</f>
        <v>0</v>
      </c>
      <c r="C35" s="11">
        <f>TREND(Calculations!C$139:C$140,Calculations!$A$139:$A$140,$A35)</f>
        <v>7.5484617659722988E-4</v>
      </c>
      <c r="D35" s="11">
        <f>TREND(Calculations!D$139:D$140,Calculations!$A$139:$A$140,$A35)</f>
        <v>0</v>
      </c>
      <c r="E35" s="11">
        <f>TREND(Calculations!E$139:E$140,Calculations!$A$139:$A$140,$A35)</f>
        <v>3.1200308632685497E-3</v>
      </c>
      <c r="F35" s="11">
        <f>TREND(Calculations!F$139:F$140,Calculations!$A$139:$A$140,$A35)</f>
        <v>0</v>
      </c>
      <c r="G35" s="11">
        <f>TREND(Calculations!G$139:G$140,Calculations!$A$139:$A$140,$A35)</f>
        <v>0.17847918486654457</v>
      </c>
      <c r="H35" s="11">
        <f>TREND(Calculations!H$139:H$140,Calculations!$A$139:$A$140,$A35)</f>
        <v>1.851889286585201E-2</v>
      </c>
      <c r="I35" s="11">
        <f>TREND(Calculations!I$139:I$140,Calculations!$A$139:$A$140,$A35)</f>
        <v>0</v>
      </c>
      <c r="J35" s="11">
        <f>TREND(Calculations!J$139:J$140,Calculations!$A$139:$A$140,$A35)</f>
        <v>0</v>
      </c>
      <c r="K35" s="11">
        <f>TREND(Calculations!K$139:K$140,Calculations!$A$139:$A$140,$A35)</f>
        <v>0</v>
      </c>
      <c r="L35" s="11">
        <f>TREND(Calculations!L$139:L$140,Calculations!$A$139:$A$140,$A35)</f>
        <v>0</v>
      </c>
      <c r="M35" s="11">
        <f>TREND(Calculations!M$139:M$140,Calculations!$A$139:$A$140,$A35)</f>
        <v>0</v>
      </c>
    </row>
    <row r="36" spans="1:13" x14ac:dyDescent="0.35">
      <c r="A36" s="18">
        <v>2049</v>
      </c>
      <c r="B36" s="11">
        <f>TREND(Calculations!B$139:B$140,Calculations!$A$139:$A$140,$A36)</f>
        <v>0</v>
      </c>
      <c r="C36" s="11">
        <f>TREND(Calculations!C$139:C$140,Calculations!$A$139:$A$140,$A36)</f>
        <v>7.6323335633719791E-4</v>
      </c>
      <c r="D36" s="11">
        <f>TREND(Calculations!D$139:D$140,Calculations!$A$139:$A$140,$A36)</f>
        <v>0</v>
      </c>
      <c r="E36" s="11">
        <f>TREND(Calculations!E$139:E$140,Calculations!$A$139:$A$140,$A36)</f>
        <v>3.1535795822284218E-3</v>
      </c>
      <c r="F36" s="11">
        <f>TREND(Calculations!F$139:F$140,Calculations!$A$139:$A$140,$A36)</f>
        <v>0</v>
      </c>
      <c r="G36" s="11">
        <f>TREND(Calculations!G$139:G$140,Calculations!$A$139:$A$140,$A36)</f>
        <v>0.1806598515989366</v>
      </c>
      <c r="H36" s="11">
        <f>TREND(Calculations!H$139:H$140,Calculations!$A$139:$A$140,$A36)</f>
        <v>1.8736959539091214E-2</v>
      </c>
      <c r="I36" s="11">
        <f>TREND(Calculations!I$139:I$140,Calculations!$A$139:$A$140,$A36)</f>
        <v>0</v>
      </c>
      <c r="J36" s="11">
        <f>TREND(Calculations!J$139:J$140,Calculations!$A$139:$A$140,$A36)</f>
        <v>0</v>
      </c>
      <c r="K36" s="11">
        <f>TREND(Calculations!K$139:K$140,Calculations!$A$139:$A$140,$A36)</f>
        <v>0</v>
      </c>
      <c r="L36" s="11">
        <f>TREND(Calculations!L$139:L$140,Calculations!$A$139:$A$140,$A36)</f>
        <v>0</v>
      </c>
      <c r="M36" s="11">
        <f>TREND(Calculations!M$139:M$140,Calculations!$A$139:$A$140,$A36)</f>
        <v>0</v>
      </c>
    </row>
    <row r="37" spans="1:13" x14ac:dyDescent="0.35">
      <c r="A37" s="18">
        <v>2050</v>
      </c>
      <c r="B37" s="11">
        <f>TREND(Calculations!B$139:B$140,Calculations!$A$139:$A$140,$A37)</f>
        <v>0</v>
      </c>
      <c r="C37" s="11">
        <f>TREND(Calculations!C$139:C$140,Calculations!$A$139:$A$140,$A37)</f>
        <v>7.7162053607716941E-4</v>
      </c>
      <c r="D37" s="11">
        <f>TREND(Calculations!D$139:D$140,Calculations!$A$139:$A$140,$A37)</f>
        <v>0</v>
      </c>
      <c r="E37" s="11">
        <f>TREND(Calculations!E$139:E$140,Calculations!$A$139:$A$140,$A37)</f>
        <v>3.1871283011883078E-3</v>
      </c>
      <c r="F37" s="11">
        <f>TREND(Calculations!F$139:F$140,Calculations!$A$139:$A$140,$A37)</f>
        <v>0</v>
      </c>
      <c r="G37" s="11">
        <f>TREND(Calculations!G$139:G$140,Calculations!$A$139:$A$140,$A37)</f>
        <v>0.18284051833132864</v>
      </c>
      <c r="H37" s="11">
        <f>TREND(Calculations!H$139:H$140,Calculations!$A$139:$A$140,$A37)</f>
        <v>1.8955026212330417E-2</v>
      </c>
      <c r="I37" s="11">
        <f>TREND(Calculations!I$139:I$140,Calculations!$A$139:$A$140,$A37)</f>
        <v>0</v>
      </c>
      <c r="J37" s="11">
        <f>TREND(Calculations!J$139:J$140,Calculations!$A$139:$A$140,$A37)</f>
        <v>0</v>
      </c>
      <c r="K37" s="11">
        <f>TREND(Calculations!K$139:K$140,Calculations!$A$139:$A$140,$A37)</f>
        <v>0</v>
      </c>
      <c r="L37" s="11">
        <f>TREND(Calculations!L$139:L$140,Calculations!$A$139:$A$140,$A37)</f>
        <v>0</v>
      </c>
      <c r="M37" s="11">
        <f>TREND(Calculations!M$139:M$140,Calculations!$A$139:$A$140,$A37)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ColWidth="8.81640625" defaultRowHeight="14.5" x14ac:dyDescent="0.35"/>
  <sheetData>
    <row r="1" spans="1:13" ht="15" x14ac:dyDescent="0.2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ht="15" x14ac:dyDescent="0.2">
      <c r="A2">
        <v>2015</v>
      </c>
      <c r="B2" s="11">
        <f>TREND(Calculations!B$144:B$145,Calculations!$A$144:$A$145,$A2)</f>
        <v>0</v>
      </c>
      <c r="C2" s="11">
        <f>TREND(Calculations!C$144:C$145,Calculations!$A$144:$A$145,$A2)</f>
        <v>4.6968206543827537E-4</v>
      </c>
      <c r="D2" s="11">
        <f>TREND(Calculations!D$144:D$145,Calculations!$A$144:$A$145,$A2)</f>
        <v>0</v>
      </c>
      <c r="E2" s="11">
        <f>TREND(Calculations!E$144:E$145,Calculations!$A$144:$A$145,$A2)</f>
        <v>2.8516411115895313E-3</v>
      </c>
      <c r="F2" s="11">
        <f>TREND(Calculations!F$144:F$145,Calculations!$A$144:$A$145,$A2)</f>
        <v>0</v>
      </c>
      <c r="G2" s="11">
        <f>TREND(Calculations!G$144:G$145,Calculations!$A$144:$A$145,$A2)</f>
        <v>8.7226669295679571E-2</v>
      </c>
      <c r="H2" s="11">
        <f>TREND(Calculations!H$144:H$145,Calculations!$A$144:$A$145,$A2)</f>
        <v>1.5767897911142137E-2</v>
      </c>
      <c r="I2" s="11">
        <f>TREND(Calculations!I$144:I$145,Calculations!$A$144:$A$145,$A2)</f>
        <v>0</v>
      </c>
      <c r="J2" s="11">
        <f>TREND(Calculations!J$144:J$145,Calculations!$A$144:$A$145,$A2)</f>
        <v>0</v>
      </c>
      <c r="K2" s="11">
        <f>TREND(Calculations!K$144:K$145,Calculations!$A$144:$A$145,$A2)</f>
        <v>0</v>
      </c>
      <c r="L2" s="11">
        <f>TREND(Calculations!L$144:L$145,Calculations!$A$144:$A$145,$A2)</f>
        <v>0</v>
      </c>
      <c r="M2" s="11">
        <f>TREND(Calculations!M$144:M$145,Calculations!$A$144:$A$145,$A2)</f>
        <v>0</v>
      </c>
    </row>
    <row r="3" spans="1:13" ht="15" x14ac:dyDescent="0.2">
      <c r="A3">
        <v>2016</v>
      </c>
      <c r="B3" s="11">
        <f>TREND(Calculations!B$144:B$145,Calculations!$A$144:$A$145,$A3)</f>
        <v>0</v>
      </c>
      <c r="C3" s="11">
        <f>TREND(Calculations!C$144:C$145,Calculations!$A$144:$A$145,$A3)</f>
        <v>4.7974668112623839E-4</v>
      </c>
      <c r="D3" s="11">
        <f>TREND(Calculations!D$144:D$145,Calculations!$A$144:$A$145,$A3)</f>
        <v>0</v>
      </c>
      <c r="E3" s="11">
        <f>TREND(Calculations!E$144:E$145,Calculations!$A$144:$A$145,$A3)</f>
        <v>2.9187385495092755E-3</v>
      </c>
      <c r="F3" s="11">
        <f>TREND(Calculations!F$144:F$145,Calculations!$A$144:$A$145,$A3)</f>
        <v>0</v>
      </c>
      <c r="G3" s="11">
        <f>TREND(Calculations!G$144:G$145,Calculations!$A$144:$A$145,$A3)</f>
        <v>8.8904105243673648E-2</v>
      </c>
      <c r="H3" s="11">
        <f>TREND(Calculations!H$144:H$145,Calculations!$A$144:$A$145,$A3)</f>
        <v>1.5969190224901397E-2</v>
      </c>
      <c r="I3" s="11">
        <f>TREND(Calculations!I$144:I$145,Calculations!$A$144:$A$145,$A3)</f>
        <v>0</v>
      </c>
      <c r="J3" s="11">
        <f>TREND(Calculations!J$144:J$145,Calculations!$A$144:$A$145,$A3)</f>
        <v>0</v>
      </c>
      <c r="K3" s="11">
        <f>TREND(Calculations!K$144:K$145,Calculations!$A$144:$A$145,$A3)</f>
        <v>0</v>
      </c>
      <c r="L3" s="11">
        <f>TREND(Calculations!L$144:L$145,Calculations!$A$144:$A$145,$A3)</f>
        <v>0</v>
      </c>
      <c r="M3" s="11">
        <f>TREND(Calculations!M$144:M$145,Calculations!$A$144:$A$145,$A3)</f>
        <v>0</v>
      </c>
    </row>
    <row r="4" spans="1:13" ht="15" x14ac:dyDescent="0.2">
      <c r="A4">
        <v>2017</v>
      </c>
      <c r="B4" s="11">
        <f>TREND(Calculations!B$144:B$145,Calculations!$A$144:$A$145,$A4)</f>
        <v>0</v>
      </c>
      <c r="C4" s="11">
        <f>TREND(Calculations!C$144:C$145,Calculations!$A$144:$A$145,$A4)</f>
        <v>4.8981129681420141E-4</v>
      </c>
      <c r="D4" s="11">
        <f>TREND(Calculations!D$144:D$145,Calculations!$A$144:$A$145,$A4)</f>
        <v>0</v>
      </c>
      <c r="E4" s="11">
        <f>TREND(Calculations!E$144:E$145,Calculations!$A$144:$A$145,$A4)</f>
        <v>2.9858359874290197E-3</v>
      </c>
      <c r="F4" s="11">
        <f>TREND(Calculations!F$144:F$145,Calculations!$A$144:$A$145,$A4)</f>
        <v>0</v>
      </c>
      <c r="G4" s="11">
        <f>TREND(Calculations!G$144:G$145,Calculations!$A$144:$A$145,$A4)</f>
        <v>9.0581541191667281E-2</v>
      </c>
      <c r="H4" s="11">
        <f>TREND(Calculations!H$144:H$145,Calculations!$A$144:$A$145,$A4)</f>
        <v>1.6170482538660658E-2</v>
      </c>
      <c r="I4" s="11">
        <f>TREND(Calculations!I$144:I$145,Calculations!$A$144:$A$145,$A4)</f>
        <v>0</v>
      </c>
      <c r="J4" s="11">
        <f>TREND(Calculations!J$144:J$145,Calculations!$A$144:$A$145,$A4)</f>
        <v>0</v>
      </c>
      <c r="K4" s="11">
        <f>TREND(Calculations!K$144:K$145,Calculations!$A$144:$A$145,$A4)</f>
        <v>0</v>
      </c>
      <c r="L4" s="11">
        <f>TREND(Calculations!L$144:L$145,Calculations!$A$144:$A$145,$A4)</f>
        <v>0</v>
      </c>
      <c r="M4" s="11">
        <f>TREND(Calculations!M$144:M$145,Calculations!$A$144:$A$145,$A4)</f>
        <v>0</v>
      </c>
    </row>
    <row r="5" spans="1:13" ht="15" x14ac:dyDescent="0.2">
      <c r="A5">
        <v>2018</v>
      </c>
      <c r="B5" s="11">
        <f>TREND(Calculations!B$144:B$145,Calculations!$A$144:$A$145,$A5)</f>
        <v>0</v>
      </c>
      <c r="C5" s="11">
        <f>TREND(Calculations!C$144:C$145,Calculations!$A$144:$A$145,$A5)</f>
        <v>4.9987591250216443E-4</v>
      </c>
      <c r="D5" s="11">
        <f>TREND(Calculations!D$144:D$145,Calculations!$A$144:$A$145,$A5)</f>
        <v>0</v>
      </c>
      <c r="E5" s="11">
        <f>TREND(Calculations!E$144:E$145,Calculations!$A$144:$A$145,$A5)</f>
        <v>3.0529334253487916E-3</v>
      </c>
      <c r="F5" s="11">
        <f>TREND(Calculations!F$144:F$145,Calculations!$A$144:$A$145,$A5)</f>
        <v>0</v>
      </c>
      <c r="G5" s="11">
        <f>TREND(Calculations!G$144:G$145,Calculations!$A$144:$A$145,$A5)</f>
        <v>9.2258977139661358E-2</v>
      </c>
      <c r="H5" s="11">
        <f>TREND(Calculations!H$144:H$145,Calculations!$A$144:$A$145,$A5)</f>
        <v>1.6371774852419918E-2</v>
      </c>
      <c r="I5" s="11">
        <f>TREND(Calculations!I$144:I$145,Calculations!$A$144:$A$145,$A5)</f>
        <v>0</v>
      </c>
      <c r="J5" s="11">
        <f>TREND(Calculations!J$144:J$145,Calculations!$A$144:$A$145,$A5)</f>
        <v>0</v>
      </c>
      <c r="K5" s="11">
        <f>TREND(Calculations!K$144:K$145,Calculations!$A$144:$A$145,$A5)</f>
        <v>0</v>
      </c>
      <c r="L5" s="11">
        <f>TREND(Calculations!L$144:L$145,Calculations!$A$144:$A$145,$A5)</f>
        <v>0</v>
      </c>
      <c r="M5" s="11">
        <f>TREND(Calculations!M$144:M$145,Calculations!$A$144:$A$145,$A5)</f>
        <v>0</v>
      </c>
    </row>
    <row r="6" spans="1:13" ht="15" x14ac:dyDescent="0.2">
      <c r="A6">
        <v>2019</v>
      </c>
      <c r="B6" s="11">
        <f>TREND(Calculations!B$144:B$145,Calculations!$A$144:$A$145,$A6)</f>
        <v>0</v>
      </c>
      <c r="C6" s="11">
        <f>TREND(Calculations!C$144:C$145,Calculations!$A$144:$A$145,$A6)</f>
        <v>5.0994052819012745E-4</v>
      </c>
      <c r="D6" s="11">
        <f>TREND(Calculations!D$144:D$145,Calculations!$A$144:$A$145,$A6)</f>
        <v>0</v>
      </c>
      <c r="E6" s="11">
        <f>TREND(Calculations!E$144:E$145,Calculations!$A$144:$A$145,$A6)</f>
        <v>3.1200308632685358E-3</v>
      </c>
      <c r="F6" s="11">
        <f>TREND(Calculations!F$144:F$145,Calculations!$A$144:$A$145,$A6)</f>
        <v>0</v>
      </c>
      <c r="G6" s="11">
        <f>TREND(Calculations!G$144:G$145,Calculations!$A$144:$A$145,$A6)</f>
        <v>9.3936413087654991E-2</v>
      </c>
      <c r="H6" s="11">
        <f>TREND(Calculations!H$144:H$145,Calculations!$A$144:$A$145,$A6)</f>
        <v>1.6573067166179178E-2</v>
      </c>
      <c r="I6" s="11">
        <f>TREND(Calculations!I$144:I$145,Calculations!$A$144:$A$145,$A6)</f>
        <v>0</v>
      </c>
      <c r="J6" s="11">
        <f>TREND(Calculations!J$144:J$145,Calculations!$A$144:$A$145,$A6)</f>
        <v>0</v>
      </c>
      <c r="K6" s="11">
        <f>TREND(Calculations!K$144:K$145,Calculations!$A$144:$A$145,$A6)</f>
        <v>0</v>
      </c>
      <c r="L6" s="11">
        <f>TREND(Calculations!L$144:L$145,Calculations!$A$144:$A$145,$A6)</f>
        <v>0</v>
      </c>
      <c r="M6" s="11">
        <f>TREND(Calculations!M$144:M$145,Calculations!$A$144:$A$145,$A6)</f>
        <v>0</v>
      </c>
    </row>
    <row r="7" spans="1:13" ht="15" x14ac:dyDescent="0.2">
      <c r="A7" s="13">
        <v>2020</v>
      </c>
      <c r="B7" s="14">
        <f>TREND(Calculations!B$144:B$145,Calculations!$A$144:$A$145,$A7)</f>
        <v>0</v>
      </c>
      <c r="C7" s="14">
        <f>TREND(Calculations!C$144:C$145,Calculations!$A$144:$A$145,$A7)</f>
        <v>5.2000514387809046E-4</v>
      </c>
      <c r="D7" s="14">
        <f>TREND(Calculations!D$144:D$145,Calculations!$A$144:$A$145,$A7)</f>
        <v>0</v>
      </c>
      <c r="E7" s="14">
        <f>TREND(Calculations!E$144:E$145,Calculations!$A$144:$A$145,$A7)</f>
        <v>3.1871283011882801E-3</v>
      </c>
      <c r="F7" s="14">
        <f>TREND(Calculations!F$144:F$145,Calculations!$A$144:$A$145,$A7)</f>
        <v>0</v>
      </c>
      <c r="G7" s="14">
        <f>TREND(Calculations!G$144:G$145,Calculations!$A$144:$A$145,$A7)</f>
        <v>9.5613849035649068E-2</v>
      </c>
      <c r="H7" s="14">
        <f>TREND(Calculations!H$144:H$145,Calculations!$A$144:$A$145,$A7)</f>
        <v>1.6774359479938439E-2</v>
      </c>
      <c r="I7" s="14">
        <f>TREND(Calculations!I$144:I$145,Calculations!$A$144:$A$145,$A7)</f>
        <v>0</v>
      </c>
      <c r="J7" s="14">
        <f>TREND(Calculations!J$144:J$145,Calculations!$A$144:$A$145,$A7)</f>
        <v>0</v>
      </c>
      <c r="K7" s="14">
        <f>TREND(Calculations!K$144:K$145,Calculations!$A$144:$A$145,$A7)</f>
        <v>0</v>
      </c>
      <c r="L7" s="14">
        <f>TREND(Calculations!L$144:L$145,Calculations!$A$144:$A$145,$A7)</f>
        <v>0</v>
      </c>
      <c r="M7" s="14">
        <f>TREND(Calculations!M$144:M$145,Calculations!$A$144:$A$145,$A7)</f>
        <v>0</v>
      </c>
    </row>
    <row r="8" spans="1:13" ht="15" x14ac:dyDescent="0.2">
      <c r="A8">
        <v>2021</v>
      </c>
      <c r="B8" s="11">
        <f>TREND(Calculations!B$145:B$146,Calculations!$A$145:$A$146,$A8)</f>
        <v>0</v>
      </c>
      <c r="C8" s="11">
        <f>TREND(Calculations!C$145:C$146,Calculations!$A$145:$A$146,$A8)</f>
        <v>5.2839232361806196E-4</v>
      </c>
      <c r="D8" s="11">
        <f>TREND(Calculations!D$145:D$146,Calculations!$A$145:$A$146,$A8)</f>
        <v>0</v>
      </c>
      <c r="E8" s="11">
        <f>TREND(Calculations!E$145:E$146,Calculations!$A$145:$A$146,$A8)</f>
        <v>3.2374513796281229E-3</v>
      </c>
      <c r="F8" s="11">
        <f>TREND(Calculations!F$145:F$146,Calculations!$A$145:$A$146,$A8)</f>
        <v>0</v>
      </c>
      <c r="G8" s="11">
        <f>TREND(Calculations!G$145:G$146,Calculations!$A$145:$A$146,$A8)</f>
        <v>9.7123541388843382E-2</v>
      </c>
      <c r="H8" s="11">
        <f>TREND(Calculations!H$145:H$146,Calculations!$A$145:$A$146,$A8)</f>
        <v>1.7109846669537188E-2</v>
      </c>
      <c r="I8" s="11">
        <f>TREND(Calculations!I$145:I$146,Calculations!$A$145:$A$146,$A8)</f>
        <v>0</v>
      </c>
      <c r="J8" s="11">
        <f>TREND(Calculations!J$145:J$146,Calculations!$A$145:$A$146,$A8)</f>
        <v>0</v>
      </c>
      <c r="K8" s="11">
        <f>TREND(Calculations!K$145:K$146,Calculations!$A$145:$A$146,$A8)</f>
        <v>0</v>
      </c>
      <c r="L8" s="11">
        <f>TREND(Calculations!L$145:L$146,Calculations!$A$145:$A$146,$A8)</f>
        <v>0</v>
      </c>
      <c r="M8" s="11">
        <f>TREND(Calculations!M$145:M$146,Calculations!$A$145:$A$146,$A8)</f>
        <v>0</v>
      </c>
    </row>
    <row r="9" spans="1:13" ht="15" x14ac:dyDescent="0.2">
      <c r="A9">
        <v>2022</v>
      </c>
      <c r="B9" s="11">
        <f>TREND(Calculations!B$145:B$146,Calculations!$A$145:$A$146,$A9)</f>
        <v>0</v>
      </c>
      <c r="C9" s="11">
        <f>TREND(Calculations!C$145:C$146,Calculations!$A$145:$A$146,$A9)</f>
        <v>5.3677950335802999E-4</v>
      </c>
      <c r="D9" s="11">
        <f>TREND(Calculations!D$145:D$146,Calculations!$A$145:$A$146,$A9)</f>
        <v>0</v>
      </c>
      <c r="E9" s="11">
        <f>TREND(Calculations!E$145:E$146,Calculations!$A$145:$A$146,$A9)</f>
        <v>3.287774458067938E-3</v>
      </c>
      <c r="F9" s="11">
        <f>TREND(Calculations!F$145:F$146,Calculations!$A$145:$A$146,$A9)</f>
        <v>0</v>
      </c>
      <c r="G9" s="11">
        <f>TREND(Calculations!G$145:G$146,Calculations!$A$145:$A$146,$A9)</f>
        <v>9.863323374203814E-2</v>
      </c>
      <c r="H9" s="11">
        <f>TREND(Calculations!H$145:H$146,Calculations!$A$145:$A$146,$A9)</f>
        <v>1.7445333859135936E-2</v>
      </c>
      <c r="I9" s="11">
        <f>TREND(Calculations!I$145:I$146,Calculations!$A$145:$A$146,$A9)</f>
        <v>0</v>
      </c>
      <c r="J9" s="11">
        <f>TREND(Calculations!J$145:J$146,Calculations!$A$145:$A$146,$A9)</f>
        <v>0</v>
      </c>
      <c r="K9" s="11">
        <f>TREND(Calculations!K$145:K$146,Calculations!$A$145:$A$146,$A9)</f>
        <v>0</v>
      </c>
      <c r="L9" s="11">
        <f>TREND(Calculations!L$145:L$146,Calculations!$A$145:$A$146,$A9)</f>
        <v>0</v>
      </c>
      <c r="M9" s="11">
        <f>TREND(Calculations!M$145:M$146,Calculations!$A$145:$A$146,$A9)</f>
        <v>0</v>
      </c>
    </row>
    <row r="10" spans="1:13" ht="15" x14ac:dyDescent="0.2">
      <c r="A10">
        <v>2023</v>
      </c>
      <c r="B10" s="11">
        <f>TREND(Calculations!B$145:B$146,Calculations!$A$145:$A$146,$A10)</f>
        <v>0</v>
      </c>
      <c r="C10" s="11">
        <f>TREND(Calculations!C$145:C$146,Calculations!$A$145:$A$146,$A10)</f>
        <v>5.4516668309799801E-4</v>
      </c>
      <c r="D10" s="11">
        <f>TREND(Calculations!D$145:D$146,Calculations!$A$145:$A$146,$A10)</f>
        <v>0</v>
      </c>
      <c r="E10" s="11">
        <f>TREND(Calculations!E$145:E$146,Calculations!$A$145:$A$146,$A10)</f>
        <v>3.3380975365077531E-3</v>
      </c>
      <c r="F10" s="11">
        <f>TREND(Calculations!F$145:F$146,Calculations!$A$145:$A$146,$A10)</f>
        <v>0</v>
      </c>
      <c r="G10" s="11">
        <f>TREND(Calculations!G$145:G$146,Calculations!$A$145:$A$146,$A10)</f>
        <v>0.10014292609523245</v>
      </c>
      <c r="H10" s="11">
        <f>TREND(Calculations!H$145:H$146,Calculations!$A$145:$A$146,$A10)</f>
        <v>1.7780821048734796E-2</v>
      </c>
      <c r="I10" s="11">
        <f>TREND(Calculations!I$145:I$146,Calculations!$A$145:$A$146,$A10)</f>
        <v>0</v>
      </c>
      <c r="J10" s="11">
        <f>TREND(Calculations!J$145:J$146,Calculations!$A$145:$A$146,$A10)</f>
        <v>0</v>
      </c>
      <c r="K10" s="11">
        <f>TREND(Calculations!K$145:K$146,Calculations!$A$145:$A$146,$A10)</f>
        <v>0</v>
      </c>
      <c r="L10" s="11">
        <f>TREND(Calculations!L$145:L$146,Calculations!$A$145:$A$146,$A10)</f>
        <v>0</v>
      </c>
      <c r="M10" s="11">
        <f>TREND(Calculations!M$145:M$146,Calculations!$A$145:$A$146,$A10)</f>
        <v>0</v>
      </c>
    </row>
    <row r="11" spans="1:13" ht="15" x14ac:dyDescent="0.2">
      <c r="A11">
        <v>2024</v>
      </c>
      <c r="B11" s="11">
        <f>TREND(Calculations!B$145:B$146,Calculations!$A$145:$A$146,$A11)</f>
        <v>0</v>
      </c>
      <c r="C11" s="11">
        <f>TREND(Calculations!C$145:C$146,Calculations!$A$145:$A$146,$A11)</f>
        <v>5.5355386283796951E-4</v>
      </c>
      <c r="D11" s="11">
        <f>TREND(Calculations!D$145:D$146,Calculations!$A$145:$A$146,$A11)</f>
        <v>0</v>
      </c>
      <c r="E11" s="11">
        <f>TREND(Calculations!E$145:E$146,Calculations!$A$145:$A$146,$A11)</f>
        <v>3.3884206149475682E-3</v>
      </c>
      <c r="F11" s="11">
        <f>TREND(Calculations!F$145:F$146,Calculations!$A$145:$A$146,$A11)</f>
        <v>0</v>
      </c>
      <c r="G11" s="11">
        <f>TREND(Calculations!G$145:G$146,Calculations!$A$145:$A$146,$A11)</f>
        <v>0.10165261844842677</v>
      </c>
      <c r="H11" s="11">
        <f>TREND(Calculations!H$145:H$146,Calculations!$A$145:$A$146,$A11)</f>
        <v>1.8116308238333545E-2</v>
      </c>
      <c r="I11" s="11">
        <f>TREND(Calculations!I$145:I$146,Calculations!$A$145:$A$146,$A11)</f>
        <v>0</v>
      </c>
      <c r="J11" s="11">
        <f>TREND(Calculations!J$145:J$146,Calculations!$A$145:$A$146,$A11)</f>
        <v>0</v>
      </c>
      <c r="K11" s="11">
        <f>TREND(Calculations!K$145:K$146,Calculations!$A$145:$A$146,$A11)</f>
        <v>0</v>
      </c>
      <c r="L11" s="11">
        <f>TREND(Calculations!L$145:L$146,Calculations!$A$145:$A$146,$A11)</f>
        <v>0</v>
      </c>
      <c r="M11" s="11">
        <f>TREND(Calculations!M$145:M$146,Calculations!$A$145:$A$146,$A11)</f>
        <v>0</v>
      </c>
    </row>
    <row r="12" spans="1:13" ht="15" x14ac:dyDescent="0.2">
      <c r="A12">
        <v>2025</v>
      </c>
      <c r="B12" s="11">
        <f>TREND(Calculations!B$145:B$146,Calculations!$A$145:$A$146,$A12)</f>
        <v>0</v>
      </c>
      <c r="C12" s="11">
        <f>TREND(Calculations!C$145:C$146,Calculations!$A$145:$A$146,$A12)</f>
        <v>5.6194104257793753E-4</v>
      </c>
      <c r="D12" s="11">
        <f>TREND(Calculations!D$145:D$146,Calculations!$A$145:$A$146,$A12)</f>
        <v>0</v>
      </c>
      <c r="E12" s="11">
        <f>TREND(Calculations!E$145:E$146,Calculations!$A$145:$A$146,$A12)</f>
        <v>3.4387436933873833E-3</v>
      </c>
      <c r="F12" s="11">
        <f>TREND(Calculations!F$145:F$146,Calculations!$A$145:$A$146,$A12)</f>
        <v>0</v>
      </c>
      <c r="G12" s="11">
        <f>TREND(Calculations!G$145:G$146,Calculations!$A$145:$A$146,$A12)</f>
        <v>0.10316231080162153</v>
      </c>
      <c r="H12" s="11">
        <f>TREND(Calculations!H$145:H$146,Calculations!$A$145:$A$146,$A12)</f>
        <v>1.8451795427932294E-2</v>
      </c>
      <c r="I12" s="11">
        <f>TREND(Calculations!I$145:I$146,Calculations!$A$145:$A$146,$A12)</f>
        <v>0</v>
      </c>
      <c r="J12" s="11">
        <f>TREND(Calculations!J$145:J$146,Calculations!$A$145:$A$146,$A12)</f>
        <v>0</v>
      </c>
      <c r="K12" s="11">
        <f>TREND(Calculations!K$145:K$146,Calculations!$A$145:$A$146,$A12)</f>
        <v>0</v>
      </c>
      <c r="L12" s="11">
        <f>TREND(Calculations!L$145:L$146,Calculations!$A$145:$A$146,$A12)</f>
        <v>0</v>
      </c>
      <c r="M12" s="11">
        <f>TREND(Calculations!M$145:M$146,Calculations!$A$145:$A$146,$A12)</f>
        <v>0</v>
      </c>
    </row>
    <row r="13" spans="1:13" ht="15" x14ac:dyDescent="0.2">
      <c r="A13">
        <v>2026</v>
      </c>
      <c r="B13" s="11">
        <f>TREND(Calculations!B$145:B$146,Calculations!$A$145:$A$146,$A13)</f>
        <v>0</v>
      </c>
      <c r="C13" s="11">
        <f>TREND(Calculations!C$145:C$146,Calculations!$A$145:$A$146,$A13)</f>
        <v>5.7032822231790556E-4</v>
      </c>
      <c r="D13" s="11">
        <f>TREND(Calculations!D$145:D$146,Calculations!$A$145:$A$146,$A13)</f>
        <v>0</v>
      </c>
      <c r="E13" s="11">
        <f>TREND(Calculations!E$145:E$146,Calculations!$A$145:$A$146,$A13)</f>
        <v>3.4890667718271984E-3</v>
      </c>
      <c r="F13" s="11">
        <f>TREND(Calculations!F$145:F$146,Calculations!$A$145:$A$146,$A13)</f>
        <v>0</v>
      </c>
      <c r="G13" s="11">
        <f>TREND(Calculations!G$145:G$146,Calculations!$A$145:$A$146,$A13)</f>
        <v>0.10467200315481584</v>
      </c>
      <c r="H13" s="11">
        <f>TREND(Calculations!H$145:H$146,Calculations!$A$145:$A$146,$A13)</f>
        <v>1.8787282617531043E-2</v>
      </c>
      <c r="I13" s="11">
        <f>TREND(Calculations!I$145:I$146,Calculations!$A$145:$A$146,$A13)</f>
        <v>0</v>
      </c>
      <c r="J13" s="11">
        <f>TREND(Calculations!J$145:J$146,Calculations!$A$145:$A$146,$A13)</f>
        <v>0</v>
      </c>
      <c r="K13" s="11">
        <f>TREND(Calculations!K$145:K$146,Calculations!$A$145:$A$146,$A13)</f>
        <v>0</v>
      </c>
      <c r="L13" s="11">
        <f>TREND(Calculations!L$145:L$146,Calculations!$A$145:$A$146,$A13)</f>
        <v>0</v>
      </c>
      <c r="M13" s="11">
        <f>TREND(Calculations!M$145:M$146,Calculations!$A$145:$A$146,$A13)</f>
        <v>0</v>
      </c>
    </row>
    <row r="14" spans="1:13" ht="15" x14ac:dyDescent="0.2">
      <c r="A14">
        <v>2027</v>
      </c>
      <c r="B14" s="11">
        <f>TREND(Calculations!B$145:B$146,Calculations!$A$145:$A$146,$A14)</f>
        <v>0</v>
      </c>
      <c r="C14" s="11">
        <f>TREND(Calculations!C$145:C$146,Calculations!$A$145:$A$146,$A14)</f>
        <v>5.7871540205787705E-4</v>
      </c>
      <c r="D14" s="11">
        <f>TREND(Calculations!D$145:D$146,Calculations!$A$145:$A$146,$A14)</f>
        <v>0</v>
      </c>
      <c r="E14" s="11">
        <f>TREND(Calculations!E$145:E$146,Calculations!$A$145:$A$146,$A14)</f>
        <v>3.5393898502670135E-3</v>
      </c>
      <c r="F14" s="11">
        <f>TREND(Calculations!F$145:F$146,Calculations!$A$145:$A$146,$A14)</f>
        <v>0</v>
      </c>
      <c r="G14" s="11">
        <f>TREND(Calculations!G$145:G$146,Calculations!$A$145:$A$146,$A14)</f>
        <v>0.10618169550801015</v>
      </c>
      <c r="H14" s="11">
        <f>TREND(Calculations!H$145:H$146,Calculations!$A$145:$A$146,$A14)</f>
        <v>1.9122769807129791E-2</v>
      </c>
      <c r="I14" s="11">
        <f>TREND(Calculations!I$145:I$146,Calculations!$A$145:$A$146,$A14)</f>
        <v>0</v>
      </c>
      <c r="J14" s="11">
        <f>TREND(Calculations!J$145:J$146,Calculations!$A$145:$A$146,$A14)</f>
        <v>0</v>
      </c>
      <c r="K14" s="11">
        <f>TREND(Calculations!K$145:K$146,Calculations!$A$145:$A$146,$A14)</f>
        <v>0</v>
      </c>
      <c r="L14" s="11">
        <f>TREND(Calculations!L$145:L$146,Calculations!$A$145:$A$146,$A14)</f>
        <v>0</v>
      </c>
      <c r="M14" s="11">
        <f>TREND(Calculations!M$145:M$146,Calculations!$A$145:$A$146,$A14)</f>
        <v>0</v>
      </c>
    </row>
    <row r="15" spans="1:13" ht="15" x14ac:dyDescent="0.2">
      <c r="A15">
        <v>2028</v>
      </c>
      <c r="B15" s="11">
        <f>TREND(Calculations!B$145:B$146,Calculations!$A$145:$A$146,$A15)</f>
        <v>0</v>
      </c>
      <c r="C15" s="11">
        <f>TREND(Calculations!C$145:C$146,Calculations!$A$145:$A$146,$A15)</f>
        <v>5.8710258179784508E-4</v>
      </c>
      <c r="D15" s="11">
        <f>TREND(Calculations!D$145:D$146,Calculations!$A$145:$A$146,$A15)</f>
        <v>0</v>
      </c>
      <c r="E15" s="11">
        <f>TREND(Calculations!E$145:E$146,Calculations!$A$145:$A$146,$A15)</f>
        <v>3.5897129287068286E-3</v>
      </c>
      <c r="F15" s="11">
        <f>TREND(Calculations!F$145:F$146,Calculations!$A$145:$A$146,$A15)</f>
        <v>0</v>
      </c>
      <c r="G15" s="11">
        <f>TREND(Calculations!G$145:G$146,Calculations!$A$145:$A$146,$A15)</f>
        <v>0.10769138786120491</v>
      </c>
      <c r="H15" s="11">
        <f>TREND(Calculations!H$145:H$146,Calculations!$A$145:$A$146,$A15)</f>
        <v>1.945825699672854E-2</v>
      </c>
      <c r="I15" s="11">
        <f>TREND(Calculations!I$145:I$146,Calculations!$A$145:$A$146,$A15)</f>
        <v>0</v>
      </c>
      <c r="J15" s="11">
        <f>TREND(Calculations!J$145:J$146,Calculations!$A$145:$A$146,$A15)</f>
        <v>0</v>
      </c>
      <c r="K15" s="11">
        <f>TREND(Calculations!K$145:K$146,Calculations!$A$145:$A$146,$A15)</f>
        <v>0</v>
      </c>
      <c r="L15" s="11">
        <f>TREND(Calculations!L$145:L$146,Calculations!$A$145:$A$146,$A15)</f>
        <v>0</v>
      </c>
      <c r="M15" s="11">
        <f>TREND(Calculations!M$145:M$146,Calculations!$A$145:$A$146,$A15)</f>
        <v>0</v>
      </c>
    </row>
    <row r="16" spans="1:13" ht="15" x14ac:dyDescent="0.2">
      <c r="A16">
        <v>2029</v>
      </c>
      <c r="B16" s="11">
        <f>TREND(Calculations!B$145:B$146,Calculations!$A$145:$A$146,$A16)</f>
        <v>0</v>
      </c>
      <c r="C16" s="11">
        <f>TREND(Calculations!C$145:C$146,Calculations!$A$145:$A$146,$A16)</f>
        <v>5.9548976153781311E-4</v>
      </c>
      <c r="D16" s="11">
        <f>TREND(Calculations!D$145:D$146,Calculations!$A$145:$A$146,$A16)</f>
        <v>0</v>
      </c>
      <c r="E16" s="11">
        <f>TREND(Calculations!E$145:E$146,Calculations!$A$145:$A$146,$A16)</f>
        <v>3.6400360071466437E-3</v>
      </c>
      <c r="F16" s="11">
        <f>TREND(Calculations!F$145:F$146,Calculations!$A$145:$A$146,$A16)</f>
        <v>0</v>
      </c>
      <c r="G16" s="11">
        <f>TREND(Calculations!G$145:G$146,Calculations!$A$145:$A$146,$A16)</f>
        <v>0.10920108021439923</v>
      </c>
      <c r="H16" s="11">
        <f>TREND(Calculations!H$145:H$146,Calculations!$A$145:$A$146,$A16)</f>
        <v>1.97937441863274E-2</v>
      </c>
      <c r="I16" s="11">
        <f>TREND(Calculations!I$145:I$146,Calculations!$A$145:$A$146,$A16)</f>
        <v>0</v>
      </c>
      <c r="J16" s="11">
        <f>TREND(Calculations!J$145:J$146,Calculations!$A$145:$A$146,$A16)</f>
        <v>0</v>
      </c>
      <c r="K16" s="11">
        <f>TREND(Calculations!K$145:K$146,Calculations!$A$145:$A$146,$A16)</f>
        <v>0</v>
      </c>
      <c r="L16" s="11">
        <f>TREND(Calculations!L$145:L$146,Calculations!$A$145:$A$146,$A16)</f>
        <v>0</v>
      </c>
      <c r="M16" s="11">
        <f>TREND(Calculations!M$145:M$146,Calculations!$A$145:$A$146,$A16)</f>
        <v>0</v>
      </c>
    </row>
    <row r="17" spans="1:13" ht="15" x14ac:dyDescent="0.2">
      <c r="A17">
        <v>2030</v>
      </c>
      <c r="B17" s="11">
        <f>TREND(Calculations!B$145:B$146,Calculations!$A$145:$A$146,$A17)</f>
        <v>0</v>
      </c>
      <c r="C17" s="11">
        <f>TREND(Calculations!C$145:C$146,Calculations!$A$145:$A$146,$A17)</f>
        <v>6.038769412777846E-4</v>
      </c>
      <c r="D17" s="11">
        <f>TREND(Calculations!D$145:D$146,Calculations!$A$145:$A$146,$A17)</f>
        <v>0</v>
      </c>
      <c r="E17" s="11">
        <f>TREND(Calculations!E$145:E$146,Calculations!$A$145:$A$146,$A17)</f>
        <v>3.6903590855864588E-3</v>
      </c>
      <c r="F17" s="11">
        <f>TREND(Calculations!F$145:F$146,Calculations!$A$145:$A$146,$A17)</f>
        <v>0</v>
      </c>
      <c r="G17" s="11">
        <f>TREND(Calculations!G$145:G$146,Calculations!$A$145:$A$146,$A17)</f>
        <v>0.11071077256759354</v>
      </c>
      <c r="H17" s="11">
        <f>TREND(Calculations!H$145:H$146,Calculations!$A$145:$A$146,$A17)</f>
        <v>2.0129231375926149E-2</v>
      </c>
      <c r="I17" s="11">
        <f>TREND(Calculations!I$145:I$146,Calculations!$A$145:$A$146,$A17)</f>
        <v>0</v>
      </c>
      <c r="J17" s="11">
        <f>TREND(Calculations!J$145:J$146,Calculations!$A$145:$A$146,$A17)</f>
        <v>0</v>
      </c>
      <c r="K17" s="11">
        <f>TREND(Calculations!K$145:K$146,Calculations!$A$145:$A$146,$A17)</f>
        <v>0</v>
      </c>
      <c r="L17" s="11">
        <f>TREND(Calculations!L$145:L$146,Calculations!$A$145:$A$146,$A17)</f>
        <v>0</v>
      </c>
      <c r="M17" s="11">
        <f>TREND(Calculations!M$145:M$146,Calculations!$A$145:$A$146,$A17)</f>
        <v>0</v>
      </c>
    </row>
    <row r="18" spans="1:13" ht="15" x14ac:dyDescent="0.2">
      <c r="A18" s="18">
        <v>2031</v>
      </c>
      <c r="B18" s="11">
        <f>TREND(Calculations!B$145:B$146,Calculations!$A$145:$A$146,$A18)</f>
        <v>0</v>
      </c>
      <c r="C18" s="11">
        <f>TREND(Calculations!C$145:C$146,Calculations!$A$145:$A$146,$A18)</f>
        <v>6.1226412101775263E-4</v>
      </c>
      <c r="D18" s="11">
        <f>TREND(Calculations!D$145:D$146,Calculations!$A$145:$A$146,$A18)</f>
        <v>0</v>
      </c>
      <c r="E18" s="11">
        <f>TREND(Calculations!E$145:E$146,Calculations!$A$145:$A$146,$A18)</f>
        <v>3.7406821640262738E-3</v>
      </c>
      <c r="F18" s="11">
        <f>TREND(Calculations!F$145:F$146,Calculations!$A$145:$A$146,$A18)</f>
        <v>0</v>
      </c>
      <c r="G18" s="11">
        <f>TREND(Calculations!G$145:G$146,Calculations!$A$145:$A$146,$A18)</f>
        <v>0.1122204649207883</v>
      </c>
      <c r="H18" s="11">
        <f>TREND(Calculations!H$145:H$146,Calculations!$A$145:$A$146,$A18)</f>
        <v>2.0464718565524898E-2</v>
      </c>
      <c r="I18" s="11">
        <f>TREND(Calculations!I$145:I$146,Calculations!$A$145:$A$146,$A18)</f>
        <v>0</v>
      </c>
      <c r="J18" s="11">
        <f>TREND(Calculations!J$145:J$146,Calculations!$A$145:$A$146,$A18)</f>
        <v>0</v>
      </c>
      <c r="K18" s="11">
        <f>TREND(Calculations!K$145:K$146,Calculations!$A$145:$A$146,$A18)</f>
        <v>0</v>
      </c>
      <c r="L18" s="11">
        <f>TREND(Calculations!L$145:L$146,Calculations!$A$145:$A$146,$A18)</f>
        <v>0</v>
      </c>
      <c r="M18" s="11">
        <f>TREND(Calculations!M$145:M$146,Calculations!$A$145:$A$146,$A18)</f>
        <v>0</v>
      </c>
    </row>
    <row r="19" spans="1:13" ht="15" x14ac:dyDescent="0.2">
      <c r="A19" s="18">
        <v>2032</v>
      </c>
      <c r="B19" s="11">
        <f>TREND(Calculations!B$145:B$146,Calculations!$A$145:$A$146,$A19)</f>
        <v>0</v>
      </c>
      <c r="C19" s="11">
        <f>TREND(Calculations!C$145:C$146,Calculations!$A$145:$A$146,$A19)</f>
        <v>6.2065130075772412E-4</v>
      </c>
      <c r="D19" s="11">
        <f>TREND(Calculations!D$145:D$146,Calculations!$A$145:$A$146,$A19)</f>
        <v>0</v>
      </c>
      <c r="E19" s="11">
        <f>TREND(Calculations!E$145:E$146,Calculations!$A$145:$A$146,$A19)</f>
        <v>3.7910052424660889E-3</v>
      </c>
      <c r="F19" s="11">
        <f>TREND(Calculations!F$145:F$146,Calculations!$A$145:$A$146,$A19)</f>
        <v>0</v>
      </c>
      <c r="G19" s="11">
        <f>TREND(Calculations!G$145:G$146,Calculations!$A$145:$A$146,$A19)</f>
        <v>0.11373015727398261</v>
      </c>
      <c r="H19" s="11">
        <f>TREND(Calculations!H$145:H$146,Calculations!$A$145:$A$146,$A19)</f>
        <v>2.0800205755123646E-2</v>
      </c>
      <c r="I19" s="11">
        <f>TREND(Calculations!I$145:I$146,Calculations!$A$145:$A$146,$A19)</f>
        <v>0</v>
      </c>
      <c r="J19" s="11">
        <f>TREND(Calculations!J$145:J$146,Calculations!$A$145:$A$146,$A19)</f>
        <v>0</v>
      </c>
      <c r="K19" s="11">
        <f>TREND(Calculations!K$145:K$146,Calculations!$A$145:$A$146,$A19)</f>
        <v>0</v>
      </c>
      <c r="L19" s="11">
        <f>TREND(Calculations!L$145:L$146,Calculations!$A$145:$A$146,$A19)</f>
        <v>0</v>
      </c>
      <c r="M19" s="11">
        <f>TREND(Calculations!M$145:M$146,Calculations!$A$145:$A$146,$A19)</f>
        <v>0</v>
      </c>
    </row>
    <row r="20" spans="1:13" ht="15" x14ac:dyDescent="0.2">
      <c r="A20" s="18">
        <v>2033</v>
      </c>
      <c r="B20" s="11">
        <f>TREND(Calculations!B$145:B$146,Calculations!$A$145:$A$146,$A20)</f>
        <v>0</v>
      </c>
      <c r="C20" s="11">
        <f>TREND(Calculations!C$145:C$146,Calculations!$A$145:$A$146,$A20)</f>
        <v>6.2903848049769215E-4</v>
      </c>
      <c r="D20" s="11">
        <f>TREND(Calculations!D$145:D$146,Calculations!$A$145:$A$146,$A20)</f>
        <v>0</v>
      </c>
      <c r="E20" s="11">
        <f>TREND(Calculations!E$145:E$146,Calculations!$A$145:$A$146,$A20)</f>
        <v>3.841328320905904E-3</v>
      </c>
      <c r="F20" s="11">
        <f>TREND(Calculations!F$145:F$146,Calculations!$A$145:$A$146,$A20)</f>
        <v>0</v>
      </c>
      <c r="G20" s="11">
        <f>TREND(Calculations!G$145:G$146,Calculations!$A$145:$A$146,$A20)</f>
        <v>0.11523984962717693</v>
      </c>
      <c r="H20" s="11">
        <f>TREND(Calculations!H$145:H$146,Calculations!$A$145:$A$146,$A20)</f>
        <v>2.1135692944722395E-2</v>
      </c>
      <c r="I20" s="11">
        <f>TREND(Calculations!I$145:I$146,Calculations!$A$145:$A$146,$A20)</f>
        <v>0</v>
      </c>
      <c r="J20" s="11">
        <f>TREND(Calculations!J$145:J$146,Calculations!$A$145:$A$146,$A20)</f>
        <v>0</v>
      </c>
      <c r="K20" s="11">
        <f>TREND(Calculations!K$145:K$146,Calculations!$A$145:$A$146,$A20)</f>
        <v>0</v>
      </c>
      <c r="L20" s="11">
        <f>TREND(Calculations!L$145:L$146,Calculations!$A$145:$A$146,$A20)</f>
        <v>0</v>
      </c>
      <c r="M20" s="11">
        <f>TREND(Calculations!M$145:M$146,Calculations!$A$145:$A$146,$A20)</f>
        <v>0</v>
      </c>
    </row>
    <row r="21" spans="1:13" ht="15" x14ac:dyDescent="0.2">
      <c r="A21" s="18">
        <v>2034</v>
      </c>
      <c r="B21" s="11">
        <f>TREND(Calculations!B$145:B$146,Calculations!$A$145:$A$146,$A21)</f>
        <v>0</v>
      </c>
      <c r="C21" s="11">
        <f>TREND(Calculations!C$145:C$146,Calculations!$A$145:$A$146,$A21)</f>
        <v>6.3742566023766017E-4</v>
      </c>
      <c r="D21" s="11">
        <f>TREND(Calculations!D$145:D$146,Calculations!$A$145:$A$146,$A21)</f>
        <v>0</v>
      </c>
      <c r="E21" s="11">
        <f>TREND(Calculations!E$145:E$146,Calculations!$A$145:$A$146,$A21)</f>
        <v>3.8916513993457191E-3</v>
      </c>
      <c r="F21" s="11">
        <f>TREND(Calculations!F$145:F$146,Calculations!$A$145:$A$146,$A21)</f>
        <v>0</v>
      </c>
      <c r="G21" s="11">
        <f>TREND(Calculations!G$145:G$146,Calculations!$A$145:$A$146,$A21)</f>
        <v>0.11674954198037168</v>
      </c>
      <c r="H21" s="11">
        <f>TREND(Calculations!H$145:H$146,Calculations!$A$145:$A$146,$A21)</f>
        <v>2.1471180134321255E-2</v>
      </c>
      <c r="I21" s="11">
        <f>TREND(Calculations!I$145:I$146,Calculations!$A$145:$A$146,$A21)</f>
        <v>0</v>
      </c>
      <c r="J21" s="11">
        <f>TREND(Calculations!J$145:J$146,Calculations!$A$145:$A$146,$A21)</f>
        <v>0</v>
      </c>
      <c r="K21" s="11">
        <f>TREND(Calculations!K$145:K$146,Calculations!$A$145:$A$146,$A21)</f>
        <v>0</v>
      </c>
      <c r="L21" s="11">
        <f>TREND(Calculations!L$145:L$146,Calculations!$A$145:$A$146,$A21)</f>
        <v>0</v>
      </c>
      <c r="M21" s="11">
        <f>TREND(Calculations!M$145:M$146,Calculations!$A$145:$A$146,$A21)</f>
        <v>0</v>
      </c>
    </row>
    <row r="22" spans="1:13" ht="15" x14ac:dyDescent="0.2">
      <c r="A22" s="18">
        <v>2035</v>
      </c>
      <c r="B22" s="11">
        <f>TREND(Calculations!B$145:B$146,Calculations!$A$145:$A$146,$A22)</f>
        <v>0</v>
      </c>
      <c r="C22" s="11">
        <f>TREND(Calculations!C$145:C$146,Calculations!$A$145:$A$146,$A22)</f>
        <v>6.4581283997763167E-4</v>
      </c>
      <c r="D22" s="11">
        <f>TREND(Calculations!D$145:D$146,Calculations!$A$145:$A$146,$A22)</f>
        <v>0</v>
      </c>
      <c r="E22" s="11">
        <f>TREND(Calculations!E$145:E$146,Calculations!$A$145:$A$146,$A22)</f>
        <v>3.9419744777855342E-3</v>
      </c>
      <c r="F22" s="11">
        <f>TREND(Calculations!F$145:F$146,Calculations!$A$145:$A$146,$A22)</f>
        <v>0</v>
      </c>
      <c r="G22" s="11">
        <f>TREND(Calculations!G$145:G$146,Calculations!$A$145:$A$146,$A22)</f>
        <v>0.118259234333566</v>
      </c>
      <c r="H22" s="11">
        <f>TREND(Calculations!H$145:H$146,Calculations!$A$145:$A$146,$A22)</f>
        <v>2.1806667323920004E-2</v>
      </c>
      <c r="I22" s="11">
        <f>TREND(Calculations!I$145:I$146,Calculations!$A$145:$A$146,$A22)</f>
        <v>0</v>
      </c>
      <c r="J22" s="11">
        <f>TREND(Calculations!J$145:J$146,Calculations!$A$145:$A$146,$A22)</f>
        <v>0</v>
      </c>
      <c r="K22" s="11">
        <f>TREND(Calculations!K$145:K$146,Calculations!$A$145:$A$146,$A22)</f>
        <v>0</v>
      </c>
      <c r="L22" s="11">
        <f>TREND(Calculations!L$145:L$146,Calculations!$A$145:$A$146,$A22)</f>
        <v>0</v>
      </c>
      <c r="M22" s="11">
        <f>TREND(Calculations!M$145:M$146,Calculations!$A$145:$A$146,$A22)</f>
        <v>0</v>
      </c>
    </row>
    <row r="23" spans="1:13" x14ac:dyDescent="0.35">
      <c r="A23" s="18">
        <v>2036</v>
      </c>
      <c r="B23" s="11">
        <f>TREND(Calculations!B$145:B$146,Calculations!$A$145:$A$146,$A23)</f>
        <v>0</v>
      </c>
      <c r="C23" s="11">
        <f>TREND(Calculations!C$145:C$146,Calculations!$A$145:$A$146,$A23)</f>
        <v>6.542000197175997E-4</v>
      </c>
      <c r="D23" s="11">
        <f>TREND(Calculations!D$145:D$146,Calculations!$A$145:$A$146,$A23)</f>
        <v>0</v>
      </c>
      <c r="E23" s="11">
        <f>TREND(Calculations!E$145:E$146,Calculations!$A$145:$A$146,$A23)</f>
        <v>3.9922975562253493E-3</v>
      </c>
      <c r="F23" s="11">
        <f>TREND(Calculations!F$145:F$146,Calculations!$A$145:$A$146,$A23)</f>
        <v>0</v>
      </c>
      <c r="G23" s="11">
        <f>TREND(Calculations!G$145:G$146,Calculations!$A$145:$A$146,$A23)</f>
        <v>0.11976892668676031</v>
      </c>
      <c r="H23" s="11">
        <f>TREND(Calculations!H$145:H$146,Calculations!$A$145:$A$146,$A23)</f>
        <v>2.2142154513518753E-2</v>
      </c>
      <c r="I23" s="11">
        <f>TREND(Calculations!I$145:I$146,Calculations!$A$145:$A$146,$A23)</f>
        <v>0</v>
      </c>
      <c r="J23" s="11">
        <f>TREND(Calculations!J$145:J$146,Calculations!$A$145:$A$146,$A23)</f>
        <v>0</v>
      </c>
      <c r="K23" s="11">
        <f>TREND(Calculations!K$145:K$146,Calculations!$A$145:$A$146,$A23)</f>
        <v>0</v>
      </c>
      <c r="L23" s="11">
        <f>TREND(Calculations!L$145:L$146,Calculations!$A$145:$A$146,$A23)</f>
        <v>0</v>
      </c>
      <c r="M23" s="11">
        <f>TREND(Calculations!M$145:M$146,Calculations!$A$145:$A$146,$A23)</f>
        <v>0</v>
      </c>
    </row>
    <row r="24" spans="1:13" x14ac:dyDescent="0.35">
      <c r="A24" s="18">
        <v>2037</v>
      </c>
      <c r="B24" s="11">
        <f>TREND(Calculations!B$145:B$146,Calculations!$A$145:$A$146,$A24)</f>
        <v>0</v>
      </c>
      <c r="C24" s="11">
        <f>TREND(Calculations!C$145:C$146,Calculations!$A$145:$A$146,$A24)</f>
        <v>6.6258719945756772E-4</v>
      </c>
      <c r="D24" s="11">
        <f>TREND(Calculations!D$145:D$146,Calculations!$A$145:$A$146,$A24)</f>
        <v>0</v>
      </c>
      <c r="E24" s="11">
        <f>TREND(Calculations!E$145:E$146,Calculations!$A$145:$A$146,$A24)</f>
        <v>4.0426206346651644E-3</v>
      </c>
      <c r="F24" s="11">
        <f>TREND(Calculations!F$145:F$146,Calculations!$A$145:$A$146,$A24)</f>
        <v>0</v>
      </c>
      <c r="G24" s="11">
        <f>TREND(Calculations!G$145:G$146,Calculations!$A$145:$A$146,$A24)</f>
        <v>0.12127861903995463</v>
      </c>
      <c r="H24" s="11">
        <f>TREND(Calculations!H$145:H$146,Calculations!$A$145:$A$146,$A24)</f>
        <v>2.2477641703117501E-2</v>
      </c>
      <c r="I24" s="11">
        <f>TREND(Calculations!I$145:I$146,Calculations!$A$145:$A$146,$A24)</f>
        <v>0</v>
      </c>
      <c r="J24" s="11">
        <f>TREND(Calculations!J$145:J$146,Calculations!$A$145:$A$146,$A24)</f>
        <v>0</v>
      </c>
      <c r="K24" s="11">
        <f>TREND(Calculations!K$145:K$146,Calculations!$A$145:$A$146,$A24)</f>
        <v>0</v>
      </c>
      <c r="L24" s="11">
        <f>TREND(Calculations!L$145:L$146,Calculations!$A$145:$A$146,$A24)</f>
        <v>0</v>
      </c>
      <c r="M24" s="11">
        <f>TREND(Calculations!M$145:M$146,Calculations!$A$145:$A$146,$A24)</f>
        <v>0</v>
      </c>
    </row>
    <row r="25" spans="1:13" x14ac:dyDescent="0.35">
      <c r="A25" s="18">
        <v>2038</v>
      </c>
      <c r="B25" s="11">
        <f>TREND(Calculations!B$145:B$146,Calculations!$A$145:$A$146,$A25)</f>
        <v>0</v>
      </c>
      <c r="C25" s="11">
        <f>TREND(Calculations!C$145:C$146,Calculations!$A$145:$A$146,$A25)</f>
        <v>6.7097437919753922E-4</v>
      </c>
      <c r="D25" s="11">
        <f>TREND(Calculations!D$145:D$146,Calculations!$A$145:$A$146,$A25)</f>
        <v>0</v>
      </c>
      <c r="E25" s="11">
        <f>TREND(Calculations!E$145:E$146,Calculations!$A$145:$A$146,$A25)</f>
        <v>4.0929437131049795E-3</v>
      </c>
      <c r="F25" s="11">
        <f>TREND(Calculations!F$145:F$146,Calculations!$A$145:$A$146,$A25)</f>
        <v>0</v>
      </c>
      <c r="G25" s="11">
        <f>TREND(Calculations!G$145:G$146,Calculations!$A$145:$A$146,$A25)</f>
        <v>0.12278831139314939</v>
      </c>
      <c r="H25" s="11">
        <f>TREND(Calculations!H$145:H$146,Calculations!$A$145:$A$146,$A25)</f>
        <v>2.281312889271625E-2</v>
      </c>
      <c r="I25" s="11">
        <f>TREND(Calculations!I$145:I$146,Calculations!$A$145:$A$146,$A25)</f>
        <v>0</v>
      </c>
      <c r="J25" s="11">
        <f>TREND(Calculations!J$145:J$146,Calculations!$A$145:$A$146,$A25)</f>
        <v>0</v>
      </c>
      <c r="K25" s="11">
        <f>TREND(Calculations!K$145:K$146,Calculations!$A$145:$A$146,$A25)</f>
        <v>0</v>
      </c>
      <c r="L25" s="11">
        <f>TREND(Calculations!L$145:L$146,Calculations!$A$145:$A$146,$A25)</f>
        <v>0</v>
      </c>
      <c r="M25" s="11">
        <f>TREND(Calculations!M$145:M$146,Calculations!$A$145:$A$146,$A25)</f>
        <v>0</v>
      </c>
    </row>
    <row r="26" spans="1:13" x14ac:dyDescent="0.35">
      <c r="A26" s="18">
        <v>2039</v>
      </c>
      <c r="B26" s="11">
        <f>TREND(Calculations!B$145:B$146,Calculations!$A$145:$A$146,$A26)</f>
        <v>0</v>
      </c>
      <c r="C26" s="11">
        <f>TREND(Calculations!C$145:C$146,Calculations!$A$145:$A$146,$A26)</f>
        <v>6.7936155893750724E-4</v>
      </c>
      <c r="D26" s="11">
        <f>TREND(Calculations!D$145:D$146,Calculations!$A$145:$A$146,$A26)</f>
        <v>0</v>
      </c>
      <c r="E26" s="11">
        <f>TREND(Calculations!E$145:E$146,Calculations!$A$145:$A$146,$A26)</f>
        <v>4.1432667915447946E-3</v>
      </c>
      <c r="F26" s="11">
        <f>TREND(Calculations!F$145:F$146,Calculations!$A$145:$A$146,$A26)</f>
        <v>0</v>
      </c>
      <c r="G26" s="11">
        <f>TREND(Calculations!G$145:G$146,Calculations!$A$145:$A$146,$A26)</f>
        <v>0.1242980037463437</v>
      </c>
      <c r="H26" s="11">
        <f>TREND(Calculations!H$145:H$146,Calculations!$A$145:$A$146,$A26)</f>
        <v>2.3148616082314999E-2</v>
      </c>
      <c r="I26" s="11">
        <f>TREND(Calculations!I$145:I$146,Calculations!$A$145:$A$146,$A26)</f>
        <v>0</v>
      </c>
      <c r="J26" s="11">
        <f>TREND(Calculations!J$145:J$146,Calculations!$A$145:$A$146,$A26)</f>
        <v>0</v>
      </c>
      <c r="K26" s="11">
        <f>TREND(Calculations!K$145:K$146,Calculations!$A$145:$A$146,$A26)</f>
        <v>0</v>
      </c>
      <c r="L26" s="11">
        <f>TREND(Calculations!L$145:L$146,Calculations!$A$145:$A$146,$A26)</f>
        <v>0</v>
      </c>
      <c r="M26" s="11">
        <f>TREND(Calculations!M$145:M$146,Calculations!$A$145:$A$146,$A26)</f>
        <v>0</v>
      </c>
    </row>
    <row r="27" spans="1:13" x14ac:dyDescent="0.35">
      <c r="A27" s="18">
        <v>2040</v>
      </c>
      <c r="B27" s="11">
        <f>TREND(Calculations!B$145:B$146,Calculations!$A$145:$A$146,$A27)</f>
        <v>0</v>
      </c>
      <c r="C27" s="11">
        <f>TREND(Calculations!C$145:C$146,Calculations!$A$145:$A$146,$A27)</f>
        <v>6.8774873867747527E-4</v>
      </c>
      <c r="D27" s="11">
        <f>TREND(Calculations!D$145:D$146,Calculations!$A$145:$A$146,$A27)</f>
        <v>0</v>
      </c>
      <c r="E27" s="11">
        <f>TREND(Calculations!E$145:E$146,Calculations!$A$145:$A$146,$A27)</f>
        <v>4.1935898699846097E-3</v>
      </c>
      <c r="F27" s="11">
        <f>TREND(Calculations!F$145:F$146,Calculations!$A$145:$A$146,$A27)</f>
        <v>0</v>
      </c>
      <c r="G27" s="11">
        <f>TREND(Calculations!G$145:G$146,Calculations!$A$145:$A$146,$A27)</f>
        <v>0.12580769609953801</v>
      </c>
      <c r="H27" s="11">
        <f>TREND(Calculations!H$145:H$146,Calculations!$A$145:$A$146,$A27)</f>
        <v>2.3484103271913859E-2</v>
      </c>
      <c r="I27" s="11">
        <f>TREND(Calculations!I$145:I$146,Calculations!$A$145:$A$146,$A27)</f>
        <v>0</v>
      </c>
      <c r="J27" s="11">
        <f>TREND(Calculations!J$145:J$146,Calculations!$A$145:$A$146,$A27)</f>
        <v>0</v>
      </c>
      <c r="K27" s="11">
        <f>TREND(Calculations!K$145:K$146,Calculations!$A$145:$A$146,$A27)</f>
        <v>0</v>
      </c>
      <c r="L27" s="11">
        <f>TREND(Calculations!L$145:L$146,Calculations!$A$145:$A$146,$A27)</f>
        <v>0</v>
      </c>
      <c r="M27" s="11">
        <f>TREND(Calculations!M$145:M$146,Calculations!$A$145:$A$146,$A27)</f>
        <v>0</v>
      </c>
    </row>
    <row r="28" spans="1:13" x14ac:dyDescent="0.35">
      <c r="A28" s="18">
        <v>2041</v>
      </c>
      <c r="B28" s="11">
        <f>TREND(Calculations!B$145:B$146,Calculations!$A$145:$A$146,$A28)</f>
        <v>0</v>
      </c>
      <c r="C28" s="11">
        <f>TREND(Calculations!C$145:C$146,Calculations!$A$145:$A$146,$A28)</f>
        <v>6.9613591841744676E-4</v>
      </c>
      <c r="D28" s="11">
        <f>TREND(Calculations!D$145:D$146,Calculations!$A$145:$A$146,$A28)</f>
        <v>0</v>
      </c>
      <c r="E28" s="11">
        <f>TREND(Calculations!E$145:E$146,Calculations!$A$145:$A$146,$A28)</f>
        <v>4.2439129484244248E-3</v>
      </c>
      <c r="F28" s="11">
        <f>TREND(Calculations!F$145:F$146,Calculations!$A$145:$A$146,$A28)</f>
        <v>0</v>
      </c>
      <c r="G28" s="11">
        <f>TREND(Calculations!G$145:G$146,Calculations!$A$145:$A$146,$A28)</f>
        <v>0.12731738845273277</v>
      </c>
      <c r="H28" s="11">
        <f>TREND(Calculations!H$145:H$146,Calculations!$A$145:$A$146,$A28)</f>
        <v>2.3819590461512608E-2</v>
      </c>
      <c r="I28" s="11">
        <f>TREND(Calculations!I$145:I$146,Calculations!$A$145:$A$146,$A28)</f>
        <v>0</v>
      </c>
      <c r="J28" s="11">
        <f>TREND(Calculations!J$145:J$146,Calculations!$A$145:$A$146,$A28)</f>
        <v>0</v>
      </c>
      <c r="K28" s="11">
        <f>TREND(Calculations!K$145:K$146,Calculations!$A$145:$A$146,$A28)</f>
        <v>0</v>
      </c>
      <c r="L28" s="11">
        <f>TREND(Calculations!L$145:L$146,Calculations!$A$145:$A$146,$A28)</f>
        <v>0</v>
      </c>
      <c r="M28" s="11">
        <f>TREND(Calculations!M$145:M$146,Calculations!$A$145:$A$146,$A28)</f>
        <v>0</v>
      </c>
    </row>
    <row r="29" spans="1:13" x14ac:dyDescent="0.35">
      <c r="A29" s="18">
        <v>2042</v>
      </c>
      <c r="B29" s="11">
        <f>TREND(Calculations!B$145:B$146,Calculations!$A$145:$A$146,$A29)</f>
        <v>0</v>
      </c>
      <c r="C29" s="11">
        <f>TREND(Calculations!C$145:C$146,Calculations!$A$145:$A$146,$A29)</f>
        <v>7.0452309815741479E-4</v>
      </c>
      <c r="D29" s="11">
        <f>TREND(Calculations!D$145:D$146,Calculations!$A$145:$A$146,$A29)</f>
        <v>0</v>
      </c>
      <c r="E29" s="11">
        <f>TREND(Calculations!E$145:E$146,Calculations!$A$145:$A$146,$A29)</f>
        <v>4.2942360268642399E-3</v>
      </c>
      <c r="F29" s="11">
        <f>TREND(Calculations!F$145:F$146,Calculations!$A$145:$A$146,$A29)</f>
        <v>0</v>
      </c>
      <c r="G29" s="11">
        <f>TREND(Calculations!G$145:G$146,Calculations!$A$145:$A$146,$A29)</f>
        <v>0.12882708080592709</v>
      </c>
      <c r="H29" s="11">
        <f>TREND(Calculations!H$145:H$146,Calculations!$A$145:$A$146,$A29)</f>
        <v>2.4155077651111356E-2</v>
      </c>
      <c r="I29" s="11">
        <f>TREND(Calculations!I$145:I$146,Calculations!$A$145:$A$146,$A29)</f>
        <v>0</v>
      </c>
      <c r="J29" s="11">
        <f>TREND(Calculations!J$145:J$146,Calculations!$A$145:$A$146,$A29)</f>
        <v>0</v>
      </c>
      <c r="K29" s="11">
        <f>TREND(Calculations!K$145:K$146,Calculations!$A$145:$A$146,$A29)</f>
        <v>0</v>
      </c>
      <c r="L29" s="11">
        <f>TREND(Calculations!L$145:L$146,Calculations!$A$145:$A$146,$A29)</f>
        <v>0</v>
      </c>
      <c r="M29" s="11">
        <f>TREND(Calculations!M$145:M$146,Calculations!$A$145:$A$146,$A29)</f>
        <v>0</v>
      </c>
    </row>
    <row r="30" spans="1:13" x14ac:dyDescent="0.35">
      <c r="A30" s="18">
        <v>2043</v>
      </c>
      <c r="B30" s="11">
        <f>TREND(Calculations!B$145:B$146,Calculations!$A$145:$A$146,$A30)</f>
        <v>0</v>
      </c>
      <c r="C30" s="11">
        <f>TREND(Calculations!C$145:C$146,Calculations!$A$145:$A$146,$A30)</f>
        <v>7.1291027789738282E-4</v>
      </c>
      <c r="D30" s="11">
        <f>TREND(Calculations!D$145:D$146,Calculations!$A$145:$A$146,$A30)</f>
        <v>0</v>
      </c>
      <c r="E30" s="11">
        <f>TREND(Calculations!E$145:E$146,Calculations!$A$145:$A$146,$A30)</f>
        <v>4.344559105304055E-3</v>
      </c>
      <c r="F30" s="11">
        <f>TREND(Calculations!F$145:F$146,Calculations!$A$145:$A$146,$A30)</f>
        <v>0</v>
      </c>
      <c r="G30" s="11">
        <f>TREND(Calculations!G$145:G$146,Calculations!$A$145:$A$146,$A30)</f>
        <v>0.1303367731591214</v>
      </c>
      <c r="H30" s="11">
        <f>TREND(Calculations!H$145:H$146,Calculations!$A$145:$A$146,$A30)</f>
        <v>2.4490564840710105E-2</v>
      </c>
      <c r="I30" s="11">
        <f>TREND(Calculations!I$145:I$146,Calculations!$A$145:$A$146,$A30)</f>
        <v>0</v>
      </c>
      <c r="J30" s="11">
        <f>TREND(Calculations!J$145:J$146,Calculations!$A$145:$A$146,$A30)</f>
        <v>0</v>
      </c>
      <c r="K30" s="11">
        <f>TREND(Calculations!K$145:K$146,Calculations!$A$145:$A$146,$A30)</f>
        <v>0</v>
      </c>
      <c r="L30" s="11">
        <f>TREND(Calculations!L$145:L$146,Calculations!$A$145:$A$146,$A30)</f>
        <v>0</v>
      </c>
      <c r="M30" s="11">
        <f>TREND(Calculations!M$145:M$146,Calculations!$A$145:$A$146,$A30)</f>
        <v>0</v>
      </c>
    </row>
    <row r="31" spans="1:13" x14ac:dyDescent="0.35">
      <c r="A31" s="18">
        <v>2044</v>
      </c>
      <c r="B31" s="11">
        <f>TREND(Calculations!B$145:B$146,Calculations!$A$145:$A$146,$A31)</f>
        <v>0</v>
      </c>
      <c r="C31" s="11">
        <f>TREND(Calculations!C$145:C$146,Calculations!$A$145:$A$146,$A31)</f>
        <v>7.2129745763735431E-4</v>
      </c>
      <c r="D31" s="11">
        <f>TREND(Calculations!D$145:D$146,Calculations!$A$145:$A$146,$A31)</f>
        <v>0</v>
      </c>
      <c r="E31" s="11">
        <f>TREND(Calculations!E$145:E$146,Calculations!$A$145:$A$146,$A31)</f>
        <v>4.3948821837438701E-3</v>
      </c>
      <c r="F31" s="11">
        <f>TREND(Calculations!F$145:F$146,Calculations!$A$145:$A$146,$A31)</f>
        <v>0</v>
      </c>
      <c r="G31" s="11">
        <f>TREND(Calculations!G$145:G$146,Calculations!$A$145:$A$146,$A31)</f>
        <v>0.13184646551231616</v>
      </c>
      <c r="H31" s="11">
        <f>TREND(Calculations!H$145:H$146,Calculations!$A$145:$A$146,$A31)</f>
        <v>2.4826052030308854E-2</v>
      </c>
      <c r="I31" s="11">
        <f>TREND(Calculations!I$145:I$146,Calculations!$A$145:$A$146,$A31)</f>
        <v>0</v>
      </c>
      <c r="J31" s="11">
        <f>TREND(Calculations!J$145:J$146,Calculations!$A$145:$A$146,$A31)</f>
        <v>0</v>
      </c>
      <c r="K31" s="11">
        <f>TREND(Calculations!K$145:K$146,Calculations!$A$145:$A$146,$A31)</f>
        <v>0</v>
      </c>
      <c r="L31" s="11">
        <f>TREND(Calculations!L$145:L$146,Calculations!$A$145:$A$146,$A31)</f>
        <v>0</v>
      </c>
      <c r="M31" s="11">
        <f>TREND(Calculations!M$145:M$146,Calculations!$A$145:$A$146,$A31)</f>
        <v>0</v>
      </c>
    </row>
    <row r="32" spans="1:13" x14ac:dyDescent="0.35">
      <c r="A32" s="18">
        <v>2045</v>
      </c>
      <c r="B32" s="11">
        <f>TREND(Calculations!B$145:B$146,Calculations!$A$145:$A$146,$A32)</f>
        <v>0</v>
      </c>
      <c r="C32" s="11">
        <f>TREND(Calculations!C$145:C$146,Calculations!$A$145:$A$146,$A32)</f>
        <v>7.2968463737732234E-4</v>
      </c>
      <c r="D32" s="11">
        <f>TREND(Calculations!D$145:D$146,Calculations!$A$145:$A$146,$A32)</f>
        <v>0</v>
      </c>
      <c r="E32" s="11">
        <f>TREND(Calculations!E$145:E$146,Calculations!$A$145:$A$146,$A32)</f>
        <v>4.4452052621836852E-3</v>
      </c>
      <c r="F32" s="11">
        <f>TREND(Calculations!F$145:F$146,Calculations!$A$145:$A$146,$A32)</f>
        <v>0</v>
      </c>
      <c r="G32" s="11">
        <f>TREND(Calculations!G$145:G$146,Calculations!$A$145:$A$146,$A32)</f>
        <v>0.13335615786551047</v>
      </c>
      <c r="H32" s="11">
        <f>TREND(Calculations!H$145:H$146,Calculations!$A$145:$A$146,$A32)</f>
        <v>2.5161539219907603E-2</v>
      </c>
      <c r="I32" s="11">
        <f>TREND(Calculations!I$145:I$146,Calculations!$A$145:$A$146,$A32)</f>
        <v>0</v>
      </c>
      <c r="J32" s="11">
        <f>TREND(Calculations!J$145:J$146,Calculations!$A$145:$A$146,$A32)</f>
        <v>0</v>
      </c>
      <c r="K32" s="11">
        <f>TREND(Calculations!K$145:K$146,Calculations!$A$145:$A$146,$A32)</f>
        <v>0</v>
      </c>
      <c r="L32" s="11">
        <f>TREND(Calculations!L$145:L$146,Calculations!$A$145:$A$146,$A32)</f>
        <v>0</v>
      </c>
      <c r="M32" s="11">
        <f>TREND(Calculations!M$145:M$146,Calculations!$A$145:$A$146,$A32)</f>
        <v>0</v>
      </c>
    </row>
    <row r="33" spans="1:13" x14ac:dyDescent="0.35">
      <c r="A33" s="18">
        <v>2046</v>
      </c>
      <c r="B33" s="11">
        <f>TREND(Calculations!B$145:B$146,Calculations!$A$145:$A$146,$A33)</f>
        <v>0</v>
      </c>
      <c r="C33" s="11">
        <f>TREND(Calculations!C$145:C$146,Calculations!$A$145:$A$146,$A33)</f>
        <v>7.3807181711729036E-4</v>
      </c>
      <c r="D33" s="11">
        <f>TREND(Calculations!D$145:D$146,Calculations!$A$145:$A$146,$A33)</f>
        <v>0</v>
      </c>
      <c r="E33" s="11">
        <f>TREND(Calculations!E$145:E$146,Calculations!$A$145:$A$146,$A33)</f>
        <v>4.4955283406235003E-3</v>
      </c>
      <c r="F33" s="11">
        <f>TREND(Calculations!F$145:F$146,Calculations!$A$145:$A$146,$A33)</f>
        <v>0</v>
      </c>
      <c r="G33" s="11">
        <f>TREND(Calculations!G$145:G$146,Calculations!$A$145:$A$146,$A33)</f>
        <v>0.13486585021870479</v>
      </c>
      <c r="H33" s="11">
        <f>TREND(Calculations!H$145:H$146,Calculations!$A$145:$A$146,$A33)</f>
        <v>2.5497026409506462E-2</v>
      </c>
      <c r="I33" s="11">
        <f>TREND(Calculations!I$145:I$146,Calculations!$A$145:$A$146,$A33)</f>
        <v>0</v>
      </c>
      <c r="J33" s="11">
        <f>TREND(Calculations!J$145:J$146,Calculations!$A$145:$A$146,$A33)</f>
        <v>0</v>
      </c>
      <c r="K33" s="11">
        <f>TREND(Calculations!K$145:K$146,Calculations!$A$145:$A$146,$A33)</f>
        <v>0</v>
      </c>
      <c r="L33" s="11">
        <f>TREND(Calculations!L$145:L$146,Calculations!$A$145:$A$146,$A33)</f>
        <v>0</v>
      </c>
      <c r="M33" s="11">
        <f>TREND(Calculations!M$145:M$146,Calculations!$A$145:$A$146,$A33)</f>
        <v>0</v>
      </c>
    </row>
    <row r="34" spans="1:13" x14ac:dyDescent="0.35">
      <c r="A34" s="18">
        <v>2047</v>
      </c>
      <c r="B34" s="11">
        <f>TREND(Calculations!B$145:B$146,Calculations!$A$145:$A$146,$A34)</f>
        <v>0</v>
      </c>
      <c r="C34" s="11">
        <f>TREND(Calculations!C$145:C$146,Calculations!$A$145:$A$146,$A34)</f>
        <v>7.4645899685726186E-4</v>
      </c>
      <c r="D34" s="11">
        <f>TREND(Calculations!D$145:D$146,Calculations!$A$145:$A$146,$A34)</f>
        <v>0</v>
      </c>
      <c r="E34" s="11">
        <f>TREND(Calculations!E$145:E$146,Calculations!$A$145:$A$146,$A34)</f>
        <v>4.5458514190633154E-3</v>
      </c>
      <c r="F34" s="11">
        <f>TREND(Calculations!F$145:F$146,Calculations!$A$145:$A$146,$A34)</f>
        <v>0</v>
      </c>
      <c r="G34" s="11">
        <f>TREND(Calculations!G$145:G$146,Calculations!$A$145:$A$146,$A34)</f>
        <v>0.13637554257189954</v>
      </c>
      <c r="H34" s="11">
        <f>TREND(Calculations!H$145:H$146,Calculations!$A$145:$A$146,$A34)</f>
        <v>2.5832513599105211E-2</v>
      </c>
      <c r="I34" s="11">
        <f>TREND(Calculations!I$145:I$146,Calculations!$A$145:$A$146,$A34)</f>
        <v>0</v>
      </c>
      <c r="J34" s="11">
        <f>TREND(Calculations!J$145:J$146,Calculations!$A$145:$A$146,$A34)</f>
        <v>0</v>
      </c>
      <c r="K34" s="11">
        <f>TREND(Calculations!K$145:K$146,Calculations!$A$145:$A$146,$A34)</f>
        <v>0</v>
      </c>
      <c r="L34" s="11">
        <f>TREND(Calculations!L$145:L$146,Calculations!$A$145:$A$146,$A34)</f>
        <v>0</v>
      </c>
      <c r="M34" s="11">
        <f>TREND(Calculations!M$145:M$146,Calculations!$A$145:$A$146,$A34)</f>
        <v>0</v>
      </c>
    </row>
    <row r="35" spans="1:13" x14ac:dyDescent="0.35">
      <c r="A35" s="18">
        <v>2048</v>
      </c>
      <c r="B35" s="11">
        <f>TREND(Calculations!B$145:B$146,Calculations!$A$145:$A$146,$A35)</f>
        <v>0</v>
      </c>
      <c r="C35" s="11">
        <f>TREND(Calculations!C$145:C$146,Calculations!$A$145:$A$146,$A35)</f>
        <v>7.5484617659722988E-4</v>
      </c>
      <c r="D35" s="11">
        <f>TREND(Calculations!D$145:D$146,Calculations!$A$145:$A$146,$A35)</f>
        <v>0</v>
      </c>
      <c r="E35" s="11">
        <f>TREND(Calculations!E$145:E$146,Calculations!$A$145:$A$146,$A35)</f>
        <v>4.5961744975031305E-3</v>
      </c>
      <c r="F35" s="11">
        <f>TREND(Calculations!F$145:F$146,Calculations!$A$145:$A$146,$A35)</f>
        <v>0</v>
      </c>
      <c r="G35" s="11">
        <f>TREND(Calculations!G$145:G$146,Calculations!$A$145:$A$146,$A35)</f>
        <v>0.13788523492509386</v>
      </c>
      <c r="H35" s="11">
        <f>TREND(Calculations!H$145:H$146,Calculations!$A$145:$A$146,$A35)</f>
        <v>2.616800078870396E-2</v>
      </c>
      <c r="I35" s="11">
        <f>TREND(Calculations!I$145:I$146,Calculations!$A$145:$A$146,$A35)</f>
        <v>0</v>
      </c>
      <c r="J35" s="11">
        <f>TREND(Calculations!J$145:J$146,Calculations!$A$145:$A$146,$A35)</f>
        <v>0</v>
      </c>
      <c r="K35" s="11">
        <f>TREND(Calculations!K$145:K$146,Calculations!$A$145:$A$146,$A35)</f>
        <v>0</v>
      </c>
      <c r="L35" s="11">
        <f>TREND(Calculations!L$145:L$146,Calculations!$A$145:$A$146,$A35)</f>
        <v>0</v>
      </c>
      <c r="M35" s="11">
        <f>TREND(Calculations!M$145:M$146,Calculations!$A$145:$A$146,$A35)</f>
        <v>0</v>
      </c>
    </row>
    <row r="36" spans="1:13" x14ac:dyDescent="0.35">
      <c r="A36" s="18">
        <v>2049</v>
      </c>
      <c r="B36" s="11">
        <f>TREND(Calculations!B$145:B$146,Calculations!$A$145:$A$146,$A36)</f>
        <v>0</v>
      </c>
      <c r="C36" s="11">
        <f>TREND(Calculations!C$145:C$146,Calculations!$A$145:$A$146,$A36)</f>
        <v>7.6323335633719791E-4</v>
      </c>
      <c r="D36" s="11">
        <f>TREND(Calculations!D$145:D$146,Calculations!$A$145:$A$146,$A36)</f>
        <v>0</v>
      </c>
      <c r="E36" s="11">
        <f>TREND(Calculations!E$145:E$146,Calculations!$A$145:$A$146,$A36)</f>
        <v>4.6464975759429455E-3</v>
      </c>
      <c r="F36" s="11">
        <f>TREND(Calculations!F$145:F$146,Calculations!$A$145:$A$146,$A36)</f>
        <v>0</v>
      </c>
      <c r="G36" s="11">
        <f>TREND(Calculations!G$145:G$146,Calculations!$A$145:$A$146,$A36)</f>
        <v>0.13939492727828817</v>
      </c>
      <c r="H36" s="11">
        <f>TREND(Calculations!H$145:H$146,Calculations!$A$145:$A$146,$A36)</f>
        <v>2.6503487978302709E-2</v>
      </c>
      <c r="I36" s="11">
        <f>TREND(Calculations!I$145:I$146,Calculations!$A$145:$A$146,$A36)</f>
        <v>0</v>
      </c>
      <c r="J36" s="11">
        <f>TREND(Calculations!J$145:J$146,Calculations!$A$145:$A$146,$A36)</f>
        <v>0</v>
      </c>
      <c r="K36" s="11">
        <f>TREND(Calculations!K$145:K$146,Calculations!$A$145:$A$146,$A36)</f>
        <v>0</v>
      </c>
      <c r="L36" s="11">
        <f>TREND(Calculations!L$145:L$146,Calculations!$A$145:$A$146,$A36)</f>
        <v>0</v>
      </c>
      <c r="M36" s="11">
        <f>TREND(Calculations!M$145:M$146,Calculations!$A$145:$A$146,$A36)</f>
        <v>0</v>
      </c>
    </row>
    <row r="37" spans="1:13" x14ac:dyDescent="0.35">
      <c r="A37" s="18">
        <v>2050</v>
      </c>
      <c r="B37" s="11">
        <f>TREND(Calculations!B$145:B$146,Calculations!$A$145:$A$146,$A37)</f>
        <v>0</v>
      </c>
      <c r="C37" s="11">
        <f>TREND(Calculations!C$145:C$146,Calculations!$A$145:$A$146,$A37)</f>
        <v>7.7162053607716941E-4</v>
      </c>
      <c r="D37" s="11">
        <f>TREND(Calculations!D$145:D$146,Calculations!$A$145:$A$146,$A37)</f>
        <v>0</v>
      </c>
      <c r="E37" s="11">
        <f>TREND(Calculations!E$145:E$146,Calculations!$A$145:$A$146,$A37)</f>
        <v>4.6968206543827606E-3</v>
      </c>
      <c r="F37" s="11">
        <f>TREND(Calculations!F$145:F$146,Calculations!$A$145:$A$146,$A37)</f>
        <v>0</v>
      </c>
      <c r="G37" s="11">
        <f>TREND(Calculations!G$145:G$146,Calculations!$A$145:$A$146,$A37)</f>
        <v>0.14090461963148293</v>
      </c>
      <c r="H37" s="11">
        <f>TREND(Calculations!H$145:H$146,Calculations!$A$145:$A$146,$A37)</f>
        <v>2.6838975167901458E-2</v>
      </c>
      <c r="I37" s="11">
        <f>TREND(Calculations!I$145:I$146,Calculations!$A$145:$A$146,$A37)</f>
        <v>0</v>
      </c>
      <c r="J37" s="11">
        <f>TREND(Calculations!J$145:J$146,Calculations!$A$145:$A$146,$A37)</f>
        <v>0</v>
      </c>
      <c r="K37" s="11">
        <f>TREND(Calculations!K$145:K$146,Calculations!$A$145:$A$146,$A37)</f>
        <v>0</v>
      </c>
      <c r="L37" s="11">
        <f>TREND(Calculations!L$145:L$146,Calculations!$A$145:$A$146,$A37)</f>
        <v>0</v>
      </c>
      <c r="M37" s="11">
        <f>TREND(Calculations!M$145:M$146,Calculations!$A$145:$A$146,$A37)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ColWidth="8.81640625" defaultRowHeight="14.5" x14ac:dyDescent="0.35"/>
  <sheetData>
    <row r="1" spans="1:13" ht="15" x14ac:dyDescent="0.2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ht="15" x14ac:dyDescent="0.2">
      <c r="A2">
        <v>2015</v>
      </c>
      <c r="B2" s="11">
        <f>TREND(Calculations!B$150:B$151,Calculations!$A$150:$A$151,$A2)</f>
        <v>0</v>
      </c>
      <c r="C2" s="11">
        <f>TREND(Calculations!C$150:C$151,Calculations!$A$150:$A$151,$A2)</f>
        <v>4.6968206543827537E-4</v>
      </c>
      <c r="D2" s="11">
        <f>TREND(Calculations!D$150:D$151,Calculations!$A$150:$A$151,$A2)</f>
        <v>0</v>
      </c>
      <c r="E2" s="11">
        <f>TREND(Calculations!E$150:E$151,Calculations!$A$150:$A$151,$A2)</f>
        <v>1.8451795427932294E-3</v>
      </c>
      <c r="F2" s="11">
        <f>TREND(Calculations!F$150:F$151,Calculations!$A$150:$A$151,$A2)</f>
        <v>0</v>
      </c>
      <c r="G2" s="11">
        <f>TREND(Calculations!G$150:G$151,Calculations!$A$150:$A$151,$A2)</f>
        <v>8.7226669295679571E-2</v>
      </c>
      <c r="H2" s="11">
        <f>TREND(Calculations!H$150:H$151,Calculations!$A$150:$A$151,$A2)</f>
        <v>1.1238820851558751E-2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ht="15" x14ac:dyDescent="0.2">
      <c r="A3">
        <v>2016</v>
      </c>
      <c r="B3" s="11">
        <f>TREND(Calculations!B$150:B$151,Calculations!$A$150:$A$151,$A3)</f>
        <v>0</v>
      </c>
      <c r="C3" s="11">
        <f>TREND(Calculations!C$150:C$151,Calculations!$A$150:$A$151,$A3)</f>
        <v>4.7974668112623839E-4</v>
      </c>
      <c r="D3" s="11">
        <f>TREND(Calculations!D$150:D$151,Calculations!$A$150:$A$151,$A3)</f>
        <v>0</v>
      </c>
      <c r="E3" s="11">
        <f>TREND(Calculations!E$150:E$151,Calculations!$A$150:$A$151,$A3)</f>
        <v>1.8787282617531015E-3</v>
      </c>
      <c r="F3" s="11">
        <f>TREND(Calculations!F$150:F$151,Calculations!$A$150:$A$151,$A3)</f>
        <v>0</v>
      </c>
      <c r="G3" s="11">
        <f>TREND(Calculations!G$150:G$151,Calculations!$A$150:$A$151,$A3)</f>
        <v>8.8904105243673648E-2</v>
      </c>
      <c r="H3" s="11">
        <f>TREND(Calculations!H$150:H$151,Calculations!$A$150:$A$151,$A3)</f>
        <v>1.1473661884277897E-2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ht="15" x14ac:dyDescent="0.2">
      <c r="A4">
        <v>2017</v>
      </c>
      <c r="B4" s="11">
        <f>TREND(Calculations!B$150:B$151,Calculations!$A$150:$A$151,$A4)</f>
        <v>0</v>
      </c>
      <c r="C4" s="11">
        <f>TREND(Calculations!C$150:C$151,Calculations!$A$150:$A$151,$A4)</f>
        <v>4.8981129681420141E-4</v>
      </c>
      <c r="D4" s="11">
        <f>TREND(Calculations!D$150:D$151,Calculations!$A$150:$A$151,$A4)</f>
        <v>0</v>
      </c>
      <c r="E4" s="11">
        <f>TREND(Calculations!E$150:E$151,Calculations!$A$150:$A$151,$A4)</f>
        <v>1.9122769807129736E-3</v>
      </c>
      <c r="F4" s="11">
        <f>TREND(Calculations!F$150:F$151,Calculations!$A$150:$A$151,$A4)</f>
        <v>0</v>
      </c>
      <c r="G4" s="11">
        <f>TREND(Calculations!G$150:G$151,Calculations!$A$150:$A$151,$A4)</f>
        <v>9.0581541191667281E-2</v>
      </c>
      <c r="H4" s="11">
        <f>TREND(Calculations!H$150:H$151,Calculations!$A$150:$A$151,$A4)</f>
        <v>1.1708502916997043E-2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ht="15" x14ac:dyDescent="0.2">
      <c r="A5">
        <v>2018</v>
      </c>
      <c r="B5" s="11">
        <f>TREND(Calculations!B$150:B$151,Calculations!$A$150:$A$151,$A5)</f>
        <v>0</v>
      </c>
      <c r="C5" s="11">
        <f>TREND(Calculations!C$150:C$151,Calculations!$A$150:$A$151,$A5)</f>
        <v>4.9987591250216443E-4</v>
      </c>
      <c r="D5" s="11">
        <f>TREND(Calculations!D$150:D$151,Calculations!$A$150:$A$151,$A5)</f>
        <v>0</v>
      </c>
      <c r="E5" s="11">
        <f>TREND(Calculations!E$150:E$151,Calculations!$A$150:$A$151,$A5)</f>
        <v>1.9458256996728596E-3</v>
      </c>
      <c r="F5" s="11">
        <f>TREND(Calculations!F$150:F$151,Calculations!$A$150:$A$151,$A5)</f>
        <v>0</v>
      </c>
      <c r="G5" s="11">
        <f>TREND(Calculations!G$150:G$151,Calculations!$A$150:$A$151,$A5)</f>
        <v>9.2258977139661358E-2</v>
      </c>
      <c r="H5" s="11">
        <f>TREND(Calculations!H$150:H$151,Calculations!$A$150:$A$151,$A5)</f>
        <v>1.194334394971619E-2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ht="15" x14ac:dyDescent="0.2">
      <c r="A6">
        <v>2019</v>
      </c>
      <c r="B6" s="11">
        <f>TREND(Calculations!B$150:B$151,Calculations!$A$150:$A$151,$A6)</f>
        <v>0</v>
      </c>
      <c r="C6" s="11">
        <f>TREND(Calculations!C$150:C$151,Calculations!$A$150:$A$151,$A6)</f>
        <v>5.0994052819012745E-4</v>
      </c>
      <c r="D6" s="11">
        <f>TREND(Calculations!D$150:D$151,Calculations!$A$150:$A$151,$A6)</f>
        <v>0</v>
      </c>
      <c r="E6" s="11">
        <f>TREND(Calculations!E$150:E$151,Calculations!$A$150:$A$151,$A6)</f>
        <v>1.9793744186327317E-3</v>
      </c>
      <c r="F6" s="11">
        <f>TREND(Calculations!F$150:F$151,Calculations!$A$150:$A$151,$A6)</f>
        <v>0</v>
      </c>
      <c r="G6" s="11">
        <f>TREND(Calculations!G$150:G$151,Calculations!$A$150:$A$151,$A6)</f>
        <v>9.3936413087654991E-2</v>
      </c>
      <c r="H6" s="11">
        <f>TREND(Calculations!H$150:H$151,Calculations!$A$150:$A$151,$A6)</f>
        <v>1.2178184982435281E-2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ht="15" x14ac:dyDescent="0.2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5.2000514387809046E-4</v>
      </c>
      <c r="D7" s="14">
        <f>TREND(Calculations!D$150:D$151,Calculations!$A$150:$A$151,$A7)</f>
        <v>0</v>
      </c>
      <c r="E7" s="14">
        <f>TREND(Calculations!E$150:E$151,Calculations!$A$150:$A$151,$A7)</f>
        <v>2.0129231375926038E-3</v>
      </c>
      <c r="F7" s="14">
        <f>TREND(Calculations!F$150:F$151,Calculations!$A$150:$A$151,$A7)</f>
        <v>0</v>
      </c>
      <c r="G7" s="14">
        <f>TREND(Calculations!G$150:G$151,Calculations!$A$150:$A$151,$A7)</f>
        <v>9.5613849035649068E-2</v>
      </c>
      <c r="H7" s="14">
        <f>TREND(Calculations!H$150:H$151,Calculations!$A$150:$A$151,$A7)</f>
        <v>1.2413026015154427E-2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ht="15" x14ac:dyDescent="0.2">
      <c r="A8">
        <v>2021</v>
      </c>
      <c r="B8" s="11">
        <f>TREND(Calculations!B$151:B$152,Calculations!$A$151:$A$152,$A8)</f>
        <v>0</v>
      </c>
      <c r="C8" s="11">
        <f>TREND(Calculations!C$151:C$152,Calculations!$A$151:$A$152,$A8)</f>
        <v>5.2839232361806196E-4</v>
      </c>
      <c r="D8" s="11">
        <f>TREND(Calculations!D$151:D$152,Calculations!$A$151:$A$152,$A8)</f>
        <v>0</v>
      </c>
      <c r="E8" s="11">
        <f>TREND(Calculations!E$151:E$152,Calculations!$A$151:$A$152,$A8)</f>
        <v>2.0464718565524898E-3</v>
      </c>
      <c r="F8" s="11">
        <f>TREND(Calculations!F$151:F$152,Calculations!$A$151:$A$152,$A8)</f>
        <v>0</v>
      </c>
      <c r="G8" s="11">
        <f>TREND(Calculations!G$151:G$152,Calculations!$A$151:$A$152,$A8)</f>
        <v>9.7123541388843382E-2</v>
      </c>
      <c r="H8" s="11">
        <f>TREND(Calculations!H$151:H$152,Calculations!$A$151:$A$152,$A8)</f>
        <v>1.263109268839363E-2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ht="15" x14ac:dyDescent="0.2">
      <c r="A9">
        <v>2022</v>
      </c>
      <c r="B9" s="11">
        <f>TREND(Calculations!B$151:B$152,Calculations!$A$151:$A$152,$A9)</f>
        <v>0</v>
      </c>
      <c r="C9" s="11">
        <f>TREND(Calculations!C$151:C$152,Calculations!$A$151:$A$152,$A9)</f>
        <v>5.3677950335802999E-4</v>
      </c>
      <c r="D9" s="11">
        <f>TREND(Calculations!D$151:D$152,Calculations!$A$151:$A$152,$A9)</f>
        <v>0</v>
      </c>
      <c r="E9" s="11">
        <f>TREND(Calculations!E$151:E$152,Calculations!$A$151:$A$152,$A9)</f>
        <v>2.0800205755123619E-3</v>
      </c>
      <c r="F9" s="11">
        <f>TREND(Calculations!F$151:F$152,Calculations!$A$151:$A$152,$A9)</f>
        <v>0</v>
      </c>
      <c r="G9" s="11">
        <f>TREND(Calculations!G$151:G$152,Calculations!$A$151:$A$152,$A9)</f>
        <v>9.863323374203814E-2</v>
      </c>
      <c r="H9" s="11">
        <f>TREND(Calculations!H$151:H$152,Calculations!$A$151:$A$152,$A9)</f>
        <v>1.2849159361632834E-2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ht="15" x14ac:dyDescent="0.2">
      <c r="A10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5.4516668309799801E-4</v>
      </c>
      <c r="D10" s="11">
        <f>TREND(Calculations!D$151:D$152,Calculations!$A$151:$A$152,$A10)</f>
        <v>0</v>
      </c>
      <c r="E10" s="11">
        <f>TREND(Calculations!E$151:E$152,Calculations!$A$151:$A$152,$A10)</f>
        <v>2.113569294472234E-3</v>
      </c>
      <c r="F10" s="11">
        <f>TREND(Calculations!F$151:F$152,Calculations!$A$151:$A$152,$A10)</f>
        <v>0</v>
      </c>
      <c r="G10" s="11">
        <f>TREND(Calculations!G$151:G$152,Calculations!$A$151:$A$152,$A10)</f>
        <v>0.10014292609523245</v>
      </c>
      <c r="H10" s="11">
        <f>TREND(Calculations!H$151:H$152,Calculations!$A$151:$A$152,$A10)</f>
        <v>1.3067226034872037E-2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ht="15" x14ac:dyDescent="0.2">
      <c r="A11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5.5355386283796951E-4</v>
      </c>
      <c r="D11" s="11">
        <f>TREND(Calculations!D$151:D$152,Calculations!$A$151:$A$152,$A11)</f>
        <v>0</v>
      </c>
      <c r="E11" s="11">
        <f>TREND(Calculations!E$151:E$152,Calculations!$A$151:$A$152,$A11)</f>
        <v>2.1471180134321199E-3</v>
      </c>
      <c r="F11" s="11">
        <f>TREND(Calculations!F$151:F$152,Calculations!$A$151:$A$152,$A11)</f>
        <v>0</v>
      </c>
      <c r="G11" s="11">
        <f>TREND(Calculations!G$151:G$152,Calculations!$A$151:$A$152,$A11)</f>
        <v>0.10165261844842677</v>
      </c>
      <c r="H11" s="11">
        <f>TREND(Calculations!H$151:H$152,Calculations!$A$151:$A$152,$A11)</f>
        <v>1.328529270811124E-2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ht="15" x14ac:dyDescent="0.2">
      <c r="A12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5.6194104257793753E-4</v>
      </c>
      <c r="D12" s="11">
        <f>TREND(Calculations!D$151:D$152,Calculations!$A$151:$A$152,$A12)</f>
        <v>0</v>
      </c>
      <c r="E12" s="11">
        <f>TREND(Calculations!E$151:E$152,Calculations!$A$151:$A$152,$A12)</f>
        <v>2.180666732391992E-3</v>
      </c>
      <c r="F12" s="11">
        <f>TREND(Calculations!F$151:F$152,Calculations!$A$151:$A$152,$A12)</f>
        <v>0</v>
      </c>
      <c r="G12" s="11">
        <f>TREND(Calculations!G$151:G$152,Calculations!$A$151:$A$152,$A12)</f>
        <v>0.10316231080162153</v>
      </c>
      <c r="H12" s="11">
        <f>TREND(Calculations!H$151:H$152,Calculations!$A$151:$A$152,$A12)</f>
        <v>1.3503359381350444E-2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ht="15" x14ac:dyDescent="0.2">
      <c r="A13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5.7032822231790556E-4</v>
      </c>
      <c r="D13" s="11">
        <f>TREND(Calculations!D$151:D$152,Calculations!$A$151:$A$152,$A13)</f>
        <v>0</v>
      </c>
      <c r="E13" s="11">
        <f>TREND(Calculations!E$151:E$152,Calculations!$A$151:$A$152,$A13)</f>
        <v>2.2142154513518642E-3</v>
      </c>
      <c r="F13" s="11">
        <f>TREND(Calculations!F$151:F$152,Calculations!$A$151:$A$152,$A13)</f>
        <v>0</v>
      </c>
      <c r="G13" s="11">
        <f>TREND(Calculations!G$151:G$152,Calculations!$A$151:$A$152,$A13)</f>
        <v>0.10467200315481584</v>
      </c>
      <c r="H13" s="11">
        <f>TREND(Calculations!H$151:H$152,Calculations!$A$151:$A$152,$A13)</f>
        <v>1.3721426054589647E-2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ht="15" x14ac:dyDescent="0.2">
      <c r="A14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5.7871540205787705E-4</v>
      </c>
      <c r="D14" s="11">
        <f>TREND(Calculations!D$151:D$152,Calculations!$A$151:$A$152,$A14)</f>
        <v>0</v>
      </c>
      <c r="E14" s="11">
        <f>TREND(Calculations!E$151:E$152,Calculations!$A$151:$A$152,$A14)</f>
        <v>2.2477641703117501E-3</v>
      </c>
      <c r="F14" s="11">
        <f>TREND(Calculations!F$151:F$152,Calculations!$A$151:$A$152,$A14)</f>
        <v>0</v>
      </c>
      <c r="G14" s="11">
        <f>TREND(Calculations!G$151:G$152,Calculations!$A$151:$A$152,$A14)</f>
        <v>0.10618169550801015</v>
      </c>
      <c r="H14" s="11">
        <f>TREND(Calculations!H$151:H$152,Calculations!$A$151:$A$152,$A14)</f>
        <v>1.3939492727828851E-2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ht="15" x14ac:dyDescent="0.2">
      <c r="A15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5.8710258179784508E-4</v>
      </c>
      <c r="D15" s="11">
        <f>TREND(Calculations!D$151:D$152,Calculations!$A$151:$A$152,$A15)</f>
        <v>0</v>
      </c>
      <c r="E15" s="11">
        <f>TREND(Calculations!E$151:E$152,Calculations!$A$151:$A$152,$A15)</f>
        <v>2.2813128892716222E-3</v>
      </c>
      <c r="F15" s="11">
        <f>TREND(Calculations!F$151:F$152,Calculations!$A$151:$A$152,$A15)</f>
        <v>0</v>
      </c>
      <c r="G15" s="11">
        <f>TREND(Calculations!G$151:G$152,Calculations!$A$151:$A$152,$A15)</f>
        <v>0.10769138786120491</v>
      </c>
      <c r="H15" s="11">
        <f>TREND(Calculations!H$151:H$152,Calculations!$A$151:$A$152,$A15)</f>
        <v>1.4157559401067998E-2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ht="15" x14ac:dyDescent="0.2">
      <c r="A16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5.9548976153781311E-4</v>
      </c>
      <c r="D16" s="11">
        <f>TREND(Calculations!D$151:D$152,Calculations!$A$151:$A$152,$A16)</f>
        <v>0</v>
      </c>
      <c r="E16" s="11">
        <f>TREND(Calculations!E$151:E$152,Calculations!$A$151:$A$152,$A16)</f>
        <v>2.3148616082315082E-3</v>
      </c>
      <c r="F16" s="11">
        <f>TREND(Calculations!F$151:F$152,Calculations!$A$151:$A$152,$A16)</f>
        <v>0</v>
      </c>
      <c r="G16" s="11">
        <f>TREND(Calculations!G$151:G$152,Calculations!$A$151:$A$152,$A16)</f>
        <v>0.10920108021439923</v>
      </c>
      <c r="H16" s="11">
        <f>TREND(Calculations!H$151:H$152,Calculations!$A$151:$A$152,$A16)</f>
        <v>1.4375626074307202E-2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ht="15" x14ac:dyDescent="0.2">
      <c r="A17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6.038769412777846E-4</v>
      </c>
      <c r="D17" s="11">
        <f>TREND(Calculations!D$151:D$152,Calculations!$A$151:$A$152,$A17)</f>
        <v>0</v>
      </c>
      <c r="E17" s="11">
        <f>TREND(Calculations!E$151:E$152,Calculations!$A$151:$A$152,$A17)</f>
        <v>2.3484103271913803E-3</v>
      </c>
      <c r="F17" s="11">
        <f>TREND(Calculations!F$151:F$152,Calculations!$A$151:$A$152,$A17)</f>
        <v>0</v>
      </c>
      <c r="G17" s="11">
        <f>TREND(Calculations!G$151:G$152,Calculations!$A$151:$A$152,$A17)</f>
        <v>0.11071077256759354</v>
      </c>
      <c r="H17" s="11">
        <f>TREND(Calculations!H$151:H$152,Calculations!$A$151:$A$152,$A17)</f>
        <v>1.4593692747546405E-2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ht="15" x14ac:dyDescent="0.2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6.1226412101775263E-4</v>
      </c>
      <c r="D18" s="11">
        <f>TREND(Calculations!D$151:D$152,Calculations!$A$151:$A$152,$A18)</f>
        <v>0</v>
      </c>
      <c r="E18" s="11">
        <f>TREND(Calculations!E$151:E$152,Calculations!$A$151:$A$152,$A18)</f>
        <v>2.3819590461512524E-3</v>
      </c>
      <c r="F18" s="11">
        <f>TREND(Calculations!F$151:F$152,Calculations!$A$151:$A$152,$A18)</f>
        <v>0</v>
      </c>
      <c r="G18" s="11">
        <f>TREND(Calculations!G$151:G$152,Calculations!$A$151:$A$152,$A18)</f>
        <v>0.1122204649207883</v>
      </c>
      <c r="H18" s="11">
        <f>TREND(Calculations!H$151:H$152,Calculations!$A$151:$A$152,$A18)</f>
        <v>1.4811759420785608E-2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ht="15" x14ac:dyDescent="0.2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6.2065130075772412E-4</v>
      </c>
      <c r="D19" s="11">
        <f>TREND(Calculations!D$151:D$152,Calculations!$A$151:$A$152,$A19)</f>
        <v>0</v>
      </c>
      <c r="E19" s="11">
        <f>TREND(Calculations!E$151:E$152,Calculations!$A$151:$A$152,$A19)</f>
        <v>2.4155077651111384E-3</v>
      </c>
      <c r="F19" s="11">
        <f>TREND(Calculations!F$151:F$152,Calculations!$A$151:$A$152,$A19)</f>
        <v>0</v>
      </c>
      <c r="G19" s="11">
        <f>TREND(Calculations!G$151:G$152,Calculations!$A$151:$A$152,$A19)</f>
        <v>0.11373015727398261</v>
      </c>
      <c r="H19" s="11">
        <f>TREND(Calculations!H$151:H$152,Calculations!$A$151:$A$152,$A19)</f>
        <v>1.5029826094024812E-2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ht="15" x14ac:dyDescent="0.2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6.2903848049769215E-4</v>
      </c>
      <c r="D20" s="11">
        <f>TREND(Calculations!D$151:D$152,Calculations!$A$151:$A$152,$A20)</f>
        <v>0</v>
      </c>
      <c r="E20" s="11">
        <f>TREND(Calculations!E$151:E$152,Calculations!$A$151:$A$152,$A20)</f>
        <v>2.4490564840710105E-3</v>
      </c>
      <c r="F20" s="11">
        <f>TREND(Calculations!F$151:F$152,Calculations!$A$151:$A$152,$A20)</f>
        <v>0</v>
      </c>
      <c r="G20" s="11">
        <f>TREND(Calculations!G$151:G$152,Calculations!$A$151:$A$152,$A20)</f>
        <v>0.11523984962717693</v>
      </c>
      <c r="H20" s="11">
        <f>TREND(Calculations!H$151:H$152,Calculations!$A$151:$A$152,$A20)</f>
        <v>1.5247892767264015E-2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ht="15" x14ac:dyDescent="0.2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6.3742566023766017E-4</v>
      </c>
      <c r="D21" s="11">
        <f>TREND(Calculations!D$151:D$152,Calculations!$A$151:$A$152,$A21)</f>
        <v>0</v>
      </c>
      <c r="E21" s="11">
        <f>TREND(Calculations!E$151:E$152,Calculations!$A$151:$A$152,$A21)</f>
        <v>2.4826052030308826E-3</v>
      </c>
      <c r="F21" s="11">
        <f>TREND(Calculations!F$151:F$152,Calculations!$A$151:$A$152,$A21)</f>
        <v>0</v>
      </c>
      <c r="G21" s="11">
        <f>TREND(Calculations!G$151:G$152,Calculations!$A$151:$A$152,$A21)</f>
        <v>0.11674954198037168</v>
      </c>
      <c r="H21" s="11">
        <f>TREND(Calculations!H$151:H$152,Calculations!$A$151:$A$152,$A21)</f>
        <v>1.5465959440503219E-2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ht="15" x14ac:dyDescent="0.2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6.4581283997763167E-4</v>
      </c>
      <c r="D22" s="11">
        <f>TREND(Calculations!D$151:D$152,Calculations!$A$151:$A$152,$A22)</f>
        <v>0</v>
      </c>
      <c r="E22" s="11">
        <f>TREND(Calculations!E$151:E$152,Calculations!$A$151:$A$152,$A22)</f>
        <v>2.5161539219907686E-3</v>
      </c>
      <c r="F22" s="11">
        <f>TREND(Calculations!F$151:F$152,Calculations!$A$151:$A$152,$A22)</f>
        <v>0</v>
      </c>
      <c r="G22" s="11">
        <f>TREND(Calculations!G$151:G$152,Calculations!$A$151:$A$152,$A22)</f>
        <v>0.118259234333566</v>
      </c>
      <c r="H22" s="11">
        <f>TREND(Calculations!H$151:H$152,Calculations!$A$151:$A$152,$A22)</f>
        <v>1.5684026113742422E-2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x14ac:dyDescent="0.35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6.542000197175997E-4</v>
      </c>
      <c r="D23" s="11">
        <f>TREND(Calculations!D$151:D$152,Calculations!$A$151:$A$152,$A23)</f>
        <v>0</v>
      </c>
      <c r="E23" s="11">
        <f>TREND(Calculations!E$151:E$152,Calculations!$A$151:$A$152,$A23)</f>
        <v>2.5497026409506407E-3</v>
      </c>
      <c r="F23" s="11">
        <f>TREND(Calculations!F$151:F$152,Calculations!$A$151:$A$152,$A23)</f>
        <v>0</v>
      </c>
      <c r="G23" s="11">
        <f>TREND(Calculations!G$151:G$152,Calculations!$A$151:$A$152,$A23)</f>
        <v>0.11976892668676031</v>
      </c>
      <c r="H23" s="11">
        <f>TREND(Calculations!H$151:H$152,Calculations!$A$151:$A$152,$A23)</f>
        <v>1.5902092786981625E-2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35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6.6258719945756772E-4</v>
      </c>
      <c r="D24" s="11">
        <f>TREND(Calculations!D$151:D$152,Calculations!$A$151:$A$152,$A24)</f>
        <v>0</v>
      </c>
      <c r="E24" s="11">
        <f>TREND(Calculations!E$151:E$152,Calculations!$A$151:$A$152,$A24)</f>
        <v>2.5832513599105128E-3</v>
      </c>
      <c r="F24" s="11">
        <f>TREND(Calculations!F$151:F$152,Calculations!$A$151:$A$152,$A24)</f>
        <v>0</v>
      </c>
      <c r="G24" s="11">
        <f>TREND(Calculations!G$151:G$152,Calculations!$A$151:$A$152,$A24)</f>
        <v>0.12127861903995463</v>
      </c>
      <c r="H24" s="11">
        <f>TREND(Calculations!H$151:H$152,Calculations!$A$151:$A$152,$A24)</f>
        <v>1.6120159460220829E-2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35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6.7097437919753922E-4</v>
      </c>
      <c r="D25" s="11">
        <f>TREND(Calculations!D$151:D$152,Calculations!$A$151:$A$152,$A25)</f>
        <v>0</v>
      </c>
      <c r="E25" s="11">
        <f>TREND(Calculations!E$151:E$152,Calculations!$A$151:$A$152,$A25)</f>
        <v>2.6168000788703988E-3</v>
      </c>
      <c r="F25" s="11">
        <f>TREND(Calculations!F$151:F$152,Calculations!$A$151:$A$152,$A25)</f>
        <v>0</v>
      </c>
      <c r="G25" s="11">
        <f>TREND(Calculations!G$151:G$152,Calculations!$A$151:$A$152,$A25)</f>
        <v>0.12278831139314939</v>
      </c>
      <c r="H25" s="11">
        <f>TREND(Calculations!H$151:H$152,Calculations!$A$151:$A$152,$A25)</f>
        <v>1.6338226133460032E-2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35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6.7936155893750724E-4</v>
      </c>
      <c r="D26" s="11">
        <f>TREND(Calculations!D$151:D$152,Calculations!$A$151:$A$152,$A26)</f>
        <v>0</v>
      </c>
      <c r="E26" s="11">
        <f>TREND(Calculations!E$151:E$152,Calculations!$A$151:$A$152,$A26)</f>
        <v>2.6503487978302709E-3</v>
      </c>
      <c r="F26" s="11">
        <f>TREND(Calculations!F$151:F$152,Calculations!$A$151:$A$152,$A26)</f>
        <v>0</v>
      </c>
      <c r="G26" s="11">
        <f>TREND(Calculations!G$151:G$152,Calculations!$A$151:$A$152,$A26)</f>
        <v>0.1242980037463437</v>
      </c>
      <c r="H26" s="11">
        <f>TREND(Calculations!H$151:H$152,Calculations!$A$151:$A$152,$A26)</f>
        <v>1.6556292806699235E-2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35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6.8774873867747527E-4</v>
      </c>
      <c r="D27" s="11">
        <f>TREND(Calculations!D$151:D$152,Calculations!$A$151:$A$152,$A27)</f>
        <v>0</v>
      </c>
      <c r="E27" s="11">
        <f>TREND(Calculations!E$151:E$152,Calculations!$A$151:$A$152,$A27)</f>
        <v>2.683897516790143E-3</v>
      </c>
      <c r="F27" s="11">
        <f>TREND(Calculations!F$151:F$152,Calculations!$A$151:$A$152,$A27)</f>
        <v>0</v>
      </c>
      <c r="G27" s="11">
        <f>TREND(Calculations!G$151:G$152,Calculations!$A$151:$A$152,$A27)</f>
        <v>0.12580769609953801</v>
      </c>
      <c r="H27" s="11">
        <f>TREND(Calculations!H$151:H$152,Calculations!$A$151:$A$152,$A27)</f>
        <v>1.6774359479938439E-2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35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6.9613591841744676E-4</v>
      </c>
      <c r="D28" s="11">
        <f>TREND(Calculations!D$151:D$152,Calculations!$A$151:$A$152,$A28)</f>
        <v>0</v>
      </c>
      <c r="E28" s="11">
        <f>TREND(Calculations!E$151:E$152,Calculations!$A$151:$A$152,$A28)</f>
        <v>2.717446235750029E-3</v>
      </c>
      <c r="F28" s="11">
        <f>TREND(Calculations!F$151:F$152,Calculations!$A$151:$A$152,$A28)</f>
        <v>0</v>
      </c>
      <c r="G28" s="11">
        <f>TREND(Calculations!G$151:G$152,Calculations!$A$151:$A$152,$A28)</f>
        <v>0.12731738845273277</v>
      </c>
      <c r="H28" s="11">
        <f>TREND(Calculations!H$151:H$152,Calculations!$A$151:$A$152,$A28)</f>
        <v>1.6992426153177642E-2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35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7.0452309815741479E-4</v>
      </c>
      <c r="D29" s="11">
        <f>TREND(Calculations!D$151:D$152,Calculations!$A$151:$A$152,$A29)</f>
        <v>0</v>
      </c>
      <c r="E29" s="11">
        <f>TREND(Calculations!E$151:E$152,Calculations!$A$151:$A$152,$A29)</f>
        <v>2.7509949547099011E-3</v>
      </c>
      <c r="F29" s="11">
        <f>TREND(Calculations!F$151:F$152,Calculations!$A$151:$A$152,$A29)</f>
        <v>0</v>
      </c>
      <c r="G29" s="11">
        <f>TREND(Calculations!G$151:G$152,Calculations!$A$151:$A$152,$A29)</f>
        <v>0.12882708080592709</v>
      </c>
      <c r="H29" s="11">
        <f>TREND(Calculations!H$151:H$152,Calculations!$A$151:$A$152,$A29)</f>
        <v>1.721049282641679E-2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35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7.1291027789738282E-4</v>
      </c>
      <c r="D30" s="11">
        <f>TREND(Calculations!D$151:D$152,Calculations!$A$151:$A$152,$A30)</f>
        <v>0</v>
      </c>
      <c r="E30" s="11">
        <f>TREND(Calculations!E$151:E$152,Calculations!$A$151:$A$152,$A30)</f>
        <v>2.7845436736697732E-3</v>
      </c>
      <c r="F30" s="11">
        <f>TREND(Calculations!F$151:F$152,Calculations!$A$151:$A$152,$A30)</f>
        <v>0</v>
      </c>
      <c r="G30" s="11">
        <f>TREND(Calculations!G$151:G$152,Calculations!$A$151:$A$152,$A30)</f>
        <v>0.1303367731591214</v>
      </c>
      <c r="H30" s="11">
        <f>TREND(Calculations!H$151:H$152,Calculations!$A$151:$A$152,$A30)</f>
        <v>1.7428559499655993E-2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35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7.2129745763735431E-4</v>
      </c>
      <c r="D31" s="11">
        <f>TREND(Calculations!D$151:D$152,Calculations!$A$151:$A$152,$A31)</f>
        <v>0</v>
      </c>
      <c r="E31" s="11">
        <f>TREND(Calculations!E$151:E$152,Calculations!$A$151:$A$152,$A31)</f>
        <v>2.8180923926296592E-3</v>
      </c>
      <c r="F31" s="11">
        <f>TREND(Calculations!F$151:F$152,Calculations!$A$151:$A$152,$A31)</f>
        <v>0</v>
      </c>
      <c r="G31" s="11">
        <f>TREND(Calculations!G$151:G$152,Calculations!$A$151:$A$152,$A31)</f>
        <v>0.13184646551231616</v>
      </c>
      <c r="H31" s="11">
        <f>TREND(Calculations!H$151:H$152,Calculations!$A$151:$A$152,$A31)</f>
        <v>1.7646626172895197E-2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35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7.2968463737732234E-4</v>
      </c>
      <c r="D32" s="11">
        <f>TREND(Calculations!D$151:D$152,Calculations!$A$151:$A$152,$A32)</f>
        <v>0</v>
      </c>
      <c r="E32" s="11">
        <f>TREND(Calculations!E$151:E$152,Calculations!$A$151:$A$152,$A32)</f>
        <v>2.8516411115895313E-3</v>
      </c>
      <c r="F32" s="11">
        <f>TREND(Calculations!F$151:F$152,Calculations!$A$151:$A$152,$A32)</f>
        <v>0</v>
      </c>
      <c r="G32" s="11">
        <f>TREND(Calculations!G$151:G$152,Calculations!$A$151:$A$152,$A32)</f>
        <v>0.13335615786551047</v>
      </c>
      <c r="H32" s="11">
        <f>TREND(Calculations!H$151:H$152,Calculations!$A$151:$A$152,$A32)</f>
        <v>1.78646928461344E-2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35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7.3807181711729036E-4</v>
      </c>
      <c r="D33" s="11">
        <f>TREND(Calculations!D$151:D$152,Calculations!$A$151:$A$152,$A33)</f>
        <v>0</v>
      </c>
      <c r="E33" s="11">
        <f>TREND(Calculations!E$151:E$152,Calculations!$A$151:$A$152,$A33)</f>
        <v>2.8851898305494034E-3</v>
      </c>
      <c r="F33" s="11">
        <f>TREND(Calculations!F$151:F$152,Calculations!$A$151:$A$152,$A33)</f>
        <v>0</v>
      </c>
      <c r="G33" s="11">
        <f>TREND(Calculations!G$151:G$152,Calculations!$A$151:$A$152,$A33)</f>
        <v>0.13486585021870479</v>
      </c>
      <c r="H33" s="11">
        <f>TREND(Calculations!H$151:H$152,Calculations!$A$151:$A$152,$A33)</f>
        <v>1.8082759519373603E-2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35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7.4645899685726186E-4</v>
      </c>
      <c r="D34" s="11">
        <f>TREND(Calculations!D$151:D$152,Calculations!$A$151:$A$152,$A34)</f>
        <v>0</v>
      </c>
      <c r="E34" s="11">
        <f>TREND(Calculations!E$151:E$152,Calculations!$A$151:$A$152,$A34)</f>
        <v>2.9187385495092893E-3</v>
      </c>
      <c r="F34" s="11">
        <f>TREND(Calculations!F$151:F$152,Calculations!$A$151:$A$152,$A34)</f>
        <v>0</v>
      </c>
      <c r="G34" s="11">
        <f>TREND(Calculations!G$151:G$152,Calculations!$A$151:$A$152,$A34)</f>
        <v>0.13637554257189954</v>
      </c>
      <c r="H34" s="11">
        <f>TREND(Calculations!H$151:H$152,Calculations!$A$151:$A$152,$A34)</f>
        <v>1.8300826192612807E-2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35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7.5484617659722988E-4</v>
      </c>
      <c r="D35" s="11">
        <f>TREND(Calculations!D$151:D$152,Calculations!$A$151:$A$152,$A35)</f>
        <v>0</v>
      </c>
      <c r="E35" s="11">
        <f>TREND(Calculations!E$151:E$152,Calculations!$A$151:$A$152,$A35)</f>
        <v>2.9522872684691615E-3</v>
      </c>
      <c r="F35" s="11">
        <f>TREND(Calculations!F$151:F$152,Calculations!$A$151:$A$152,$A35)</f>
        <v>0</v>
      </c>
      <c r="G35" s="11">
        <f>TREND(Calculations!G$151:G$152,Calculations!$A$151:$A$152,$A35)</f>
        <v>0.13788523492509386</v>
      </c>
      <c r="H35" s="11">
        <f>TREND(Calculations!H$151:H$152,Calculations!$A$151:$A$152,$A35)</f>
        <v>1.851889286585201E-2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35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7.6323335633719791E-4</v>
      </c>
      <c r="D36" s="11">
        <f>TREND(Calculations!D$151:D$152,Calculations!$A$151:$A$152,$A36)</f>
        <v>0</v>
      </c>
      <c r="E36" s="11">
        <f>TREND(Calculations!E$151:E$152,Calculations!$A$151:$A$152,$A36)</f>
        <v>2.9858359874290336E-3</v>
      </c>
      <c r="F36" s="11">
        <f>TREND(Calculations!F$151:F$152,Calculations!$A$151:$A$152,$A36)</f>
        <v>0</v>
      </c>
      <c r="G36" s="11">
        <f>TREND(Calculations!G$151:G$152,Calculations!$A$151:$A$152,$A36)</f>
        <v>0.13939492727828817</v>
      </c>
      <c r="H36" s="11">
        <f>TREND(Calculations!H$151:H$152,Calculations!$A$151:$A$152,$A36)</f>
        <v>1.8736959539091214E-2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35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7.7162053607716941E-4</v>
      </c>
      <c r="D37" s="11">
        <f>TREND(Calculations!D$151:D$152,Calculations!$A$151:$A$152,$A37)</f>
        <v>0</v>
      </c>
      <c r="E37" s="11">
        <f>TREND(Calculations!E$151:E$152,Calculations!$A$151:$A$152,$A37)</f>
        <v>3.0193847063889195E-3</v>
      </c>
      <c r="F37" s="11">
        <f>TREND(Calculations!F$151:F$152,Calculations!$A$151:$A$152,$A37)</f>
        <v>0</v>
      </c>
      <c r="G37" s="11">
        <f>TREND(Calculations!G$151:G$152,Calculations!$A$151:$A$152,$A37)</f>
        <v>0.14090461963148293</v>
      </c>
      <c r="H37" s="11">
        <f>TREND(Calculations!H$151:H$152,Calculations!$A$151:$A$152,$A37)</f>
        <v>1.8955026212330417E-2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ColWidth="8.81640625" defaultRowHeight="14.5" x14ac:dyDescent="0.35"/>
  <sheetData>
    <row r="1" spans="1:13" ht="15" x14ac:dyDescent="0.2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ht="15" x14ac:dyDescent="0.2">
      <c r="A2">
        <v>2015</v>
      </c>
      <c r="B2" s="11">
        <f>TREND(Calculations!B$156:B$157,Calculations!$A$156:$A$157,$A2)</f>
        <v>0</v>
      </c>
      <c r="C2" s="11">
        <f>TREND(Calculations!C$156:C$157,Calculations!$A$156:$A$157,$A2)</f>
        <v>4.6968206543827537E-4</v>
      </c>
      <c r="D2" s="11">
        <f>TREND(Calculations!D$156:D$157,Calculations!$A$156:$A$157,$A2)</f>
        <v>0</v>
      </c>
      <c r="E2" s="11">
        <f>TREND(Calculations!E$156:E$157,Calculations!$A$156:$A$157,$A2)</f>
        <v>1.8451795427932294E-3</v>
      </c>
      <c r="F2" s="11">
        <f>TREND(Calculations!F$156:F$157,Calculations!$A$156:$A$157,$A2)</f>
        <v>0</v>
      </c>
      <c r="G2" s="11">
        <f>TREND(Calculations!G$156:G$157,Calculations!$A$156:$A$157,$A2)</f>
        <v>0.13754974773549566</v>
      </c>
      <c r="H2" s="11">
        <f>TREND(Calculations!H$156:H$157,Calculations!$A$156:$A$157,$A2)</f>
        <v>7.7162053607717218E-3</v>
      </c>
      <c r="I2" s="11">
        <f>TREND(Calculations!I$156:I$157,Calculations!$A$156:$A$157,$A2)</f>
        <v>0</v>
      </c>
      <c r="J2" s="11">
        <f>TREND(Calculations!J$156:J$157,Calculations!$A$156:$A$157,$A2)</f>
        <v>0</v>
      </c>
      <c r="K2" s="11">
        <f>TREND(Calculations!K$156:K$157,Calculations!$A$156:$A$157,$A2)</f>
        <v>0</v>
      </c>
      <c r="L2" s="11">
        <f>TREND(Calculations!L$156:L$157,Calculations!$A$156:$A$157,$A2)</f>
        <v>0</v>
      </c>
      <c r="M2" s="11">
        <f>TREND(Calculations!M$156:M$157,Calculations!$A$156:$A$157,$A2)</f>
        <v>0</v>
      </c>
    </row>
    <row r="3" spans="1:13" ht="15" x14ac:dyDescent="0.2">
      <c r="A3">
        <v>2016</v>
      </c>
      <c r="B3" s="11">
        <f>TREND(Calculations!B$156:B$157,Calculations!$A$156:$A$157,$A3)</f>
        <v>0</v>
      </c>
      <c r="C3" s="11">
        <f>TREND(Calculations!C$156:C$157,Calculations!$A$156:$A$157,$A3)</f>
        <v>4.7974668112623839E-4</v>
      </c>
      <c r="D3" s="11">
        <f>TREND(Calculations!D$156:D$157,Calculations!$A$156:$A$157,$A3)</f>
        <v>0</v>
      </c>
      <c r="E3" s="11">
        <f>TREND(Calculations!E$156:E$157,Calculations!$A$156:$A$157,$A3)</f>
        <v>1.8787282617531015E-3</v>
      </c>
      <c r="F3" s="11">
        <f>TREND(Calculations!F$156:F$157,Calculations!$A$156:$A$157,$A3)</f>
        <v>0</v>
      </c>
      <c r="G3" s="11">
        <f>TREND(Calculations!G$156:G$157,Calculations!$A$156:$A$157,$A3)</f>
        <v>0.14056913244188429</v>
      </c>
      <c r="H3" s="11">
        <f>TREND(Calculations!H$156:H$157,Calculations!$A$156:$A$157,$A3)</f>
        <v>7.8504002366112102E-3</v>
      </c>
      <c r="I3" s="11">
        <f>TREND(Calculations!I$156:I$157,Calculations!$A$156:$A$157,$A3)</f>
        <v>0</v>
      </c>
      <c r="J3" s="11">
        <f>TREND(Calculations!J$156:J$157,Calculations!$A$156:$A$157,$A3)</f>
        <v>0</v>
      </c>
      <c r="K3" s="11">
        <f>TREND(Calculations!K$156:K$157,Calculations!$A$156:$A$157,$A3)</f>
        <v>0</v>
      </c>
      <c r="L3" s="11">
        <f>TREND(Calculations!L$156:L$157,Calculations!$A$156:$A$157,$A3)</f>
        <v>0</v>
      </c>
      <c r="M3" s="11">
        <f>TREND(Calculations!M$156:M$157,Calculations!$A$156:$A$157,$A3)</f>
        <v>0</v>
      </c>
    </row>
    <row r="4" spans="1:13" ht="15" x14ac:dyDescent="0.2">
      <c r="A4">
        <v>2017</v>
      </c>
      <c r="B4" s="11">
        <f>TREND(Calculations!B$156:B$157,Calculations!$A$156:$A$157,$A4)</f>
        <v>0</v>
      </c>
      <c r="C4" s="11">
        <f>TREND(Calculations!C$156:C$157,Calculations!$A$156:$A$157,$A4)</f>
        <v>4.8981129681420141E-4</v>
      </c>
      <c r="D4" s="11">
        <f>TREND(Calculations!D$156:D$157,Calculations!$A$156:$A$157,$A4)</f>
        <v>0</v>
      </c>
      <c r="E4" s="11">
        <f>TREND(Calculations!E$156:E$157,Calculations!$A$156:$A$157,$A4)</f>
        <v>1.9122769807129736E-3</v>
      </c>
      <c r="F4" s="11">
        <f>TREND(Calculations!F$156:F$157,Calculations!$A$156:$A$157,$A4)</f>
        <v>0</v>
      </c>
      <c r="G4" s="11">
        <f>TREND(Calculations!G$156:G$157,Calculations!$A$156:$A$157,$A4)</f>
        <v>0.14358851714827381</v>
      </c>
      <c r="H4" s="11">
        <f>TREND(Calculations!H$156:H$157,Calculations!$A$156:$A$157,$A4)</f>
        <v>7.9845951124506986E-3</v>
      </c>
      <c r="I4" s="11">
        <f>TREND(Calculations!I$156:I$157,Calculations!$A$156:$A$157,$A4)</f>
        <v>0</v>
      </c>
      <c r="J4" s="11">
        <f>TREND(Calculations!J$156:J$157,Calculations!$A$156:$A$157,$A4)</f>
        <v>0</v>
      </c>
      <c r="K4" s="11">
        <f>TREND(Calculations!K$156:K$157,Calculations!$A$156:$A$157,$A4)</f>
        <v>0</v>
      </c>
      <c r="L4" s="11">
        <f>TREND(Calculations!L$156:L$157,Calculations!$A$156:$A$157,$A4)</f>
        <v>0</v>
      </c>
      <c r="M4" s="11">
        <f>TREND(Calculations!M$156:M$157,Calculations!$A$156:$A$157,$A4)</f>
        <v>0</v>
      </c>
    </row>
    <row r="5" spans="1:13" ht="15" x14ac:dyDescent="0.2">
      <c r="A5">
        <v>2018</v>
      </c>
      <c r="B5" s="11">
        <f>TREND(Calculations!B$156:B$157,Calculations!$A$156:$A$157,$A5)</f>
        <v>0</v>
      </c>
      <c r="C5" s="11">
        <f>TREND(Calculations!C$156:C$157,Calculations!$A$156:$A$157,$A5)</f>
        <v>4.9987591250216443E-4</v>
      </c>
      <c r="D5" s="11">
        <f>TREND(Calculations!D$156:D$157,Calculations!$A$156:$A$157,$A5)</f>
        <v>0</v>
      </c>
      <c r="E5" s="11">
        <f>TREND(Calculations!E$156:E$157,Calculations!$A$156:$A$157,$A5)</f>
        <v>1.9458256996728596E-3</v>
      </c>
      <c r="F5" s="11">
        <f>TREND(Calculations!F$156:F$157,Calculations!$A$156:$A$157,$A5)</f>
        <v>0</v>
      </c>
      <c r="G5" s="11">
        <f>TREND(Calculations!G$156:G$157,Calculations!$A$156:$A$157,$A5)</f>
        <v>0.14660790185466244</v>
      </c>
      <c r="H5" s="11">
        <f>TREND(Calculations!H$156:H$157,Calculations!$A$156:$A$157,$A5)</f>
        <v>8.1187899882902426E-3</v>
      </c>
      <c r="I5" s="11">
        <f>TREND(Calculations!I$156:I$157,Calculations!$A$156:$A$157,$A5)</f>
        <v>0</v>
      </c>
      <c r="J5" s="11">
        <f>TREND(Calculations!J$156:J$157,Calculations!$A$156:$A$157,$A5)</f>
        <v>0</v>
      </c>
      <c r="K5" s="11">
        <f>TREND(Calculations!K$156:K$157,Calculations!$A$156:$A$157,$A5)</f>
        <v>0</v>
      </c>
      <c r="L5" s="11">
        <f>TREND(Calculations!L$156:L$157,Calculations!$A$156:$A$157,$A5)</f>
        <v>0</v>
      </c>
      <c r="M5" s="11">
        <f>TREND(Calculations!M$156:M$157,Calculations!$A$156:$A$157,$A5)</f>
        <v>0</v>
      </c>
    </row>
    <row r="6" spans="1:13" ht="15" x14ac:dyDescent="0.2">
      <c r="A6">
        <v>2019</v>
      </c>
      <c r="B6" s="11">
        <f>TREND(Calculations!B$156:B$157,Calculations!$A$156:$A$157,$A6)</f>
        <v>0</v>
      </c>
      <c r="C6" s="11">
        <f>TREND(Calculations!C$156:C$157,Calculations!$A$156:$A$157,$A6)</f>
        <v>5.0994052819012745E-4</v>
      </c>
      <c r="D6" s="11">
        <f>TREND(Calculations!D$156:D$157,Calculations!$A$156:$A$157,$A6)</f>
        <v>0</v>
      </c>
      <c r="E6" s="11">
        <f>TREND(Calculations!E$156:E$157,Calculations!$A$156:$A$157,$A6)</f>
        <v>1.9793744186327317E-3</v>
      </c>
      <c r="F6" s="11">
        <f>TREND(Calculations!F$156:F$157,Calculations!$A$156:$A$157,$A6)</f>
        <v>0</v>
      </c>
      <c r="G6" s="11">
        <f>TREND(Calculations!G$156:G$157,Calculations!$A$156:$A$157,$A6)</f>
        <v>0.14962728656105106</v>
      </c>
      <c r="H6" s="11">
        <f>TREND(Calculations!H$156:H$157,Calculations!$A$156:$A$157,$A6)</f>
        <v>8.252984864129731E-3</v>
      </c>
      <c r="I6" s="11">
        <f>TREND(Calculations!I$156:I$157,Calculations!$A$156:$A$157,$A6)</f>
        <v>0</v>
      </c>
      <c r="J6" s="11">
        <f>TREND(Calculations!J$156:J$157,Calculations!$A$156:$A$157,$A6)</f>
        <v>0</v>
      </c>
      <c r="K6" s="11">
        <f>TREND(Calculations!K$156:K$157,Calculations!$A$156:$A$157,$A6)</f>
        <v>0</v>
      </c>
      <c r="L6" s="11">
        <f>TREND(Calculations!L$156:L$157,Calculations!$A$156:$A$157,$A6)</f>
        <v>0</v>
      </c>
      <c r="M6" s="11">
        <f>TREND(Calculations!M$156:M$157,Calculations!$A$156:$A$157,$A6)</f>
        <v>0</v>
      </c>
    </row>
    <row r="7" spans="1:13" ht="15" x14ac:dyDescent="0.2">
      <c r="A7" s="13">
        <v>2020</v>
      </c>
      <c r="B7" s="14">
        <f>TREND(Calculations!B$156:B$157,Calculations!$A$156:$A$157,$A7)</f>
        <v>0</v>
      </c>
      <c r="C7" s="14">
        <f>TREND(Calculations!C$156:C$157,Calculations!$A$156:$A$157,$A7)</f>
        <v>5.2000514387809046E-4</v>
      </c>
      <c r="D7" s="14">
        <f>TREND(Calculations!D$156:D$157,Calculations!$A$156:$A$157,$A7)</f>
        <v>0</v>
      </c>
      <c r="E7" s="14">
        <f>TREND(Calculations!E$156:E$157,Calculations!$A$156:$A$157,$A7)</f>
        <v>2.0129231375926038E-3</v>
      </c>
      <c r="F7" s="14">
        <f>TREND(Calculations!F$156:F$157,Calculations!$A$156:$A$157,$A7)</f>
        <v>0</v>
      </c>
      <c r="G7" s="14">
        <f>TREND(Calculations!G$156:G$157,Calculations!$A$156:$A$157,$A7)</f>
        <v>0.15264667126744058</v>
      </c>
      <c r="H7" s="14">
        <f>TREND(Calculations!H$156:H$157,Calculations!$A$156:$A$157,$A7)</f>
        <v>8.3871797399692194E-3</v>
      </c>
      <c r="I7" s="14">
        <f>TREND(Calculations!I$156:I$157,Calculations!$A$156:$A$157,$A7)</f>
        <v>0</v>
      </c>
      <c r="J7" s="14">
        <f>TREND(Calculations!J$156:J$157,Calculations!$A$156:$A$157,$A7)</f>
        <v>0</v>
      </c>
      <c r="K7" s="14">
        <f>TREND(Calculations!K$156:K$157,Calculations!$A$156:$A$157,$A7)</f>
        <v>0</v>
      </c>
      <c r="L7" s="14">
        <f>TREND(Calculations!L$156:L$157,Calculations!$A$156:$A$157,$A7)</f>
        <v>0</v>
      </c>
      <c r="M7" s="14">
        <f>TREND(Calculations!M$156:M$157,Calculations!$A$156:$A$157,$A7)</f>
        <v>0</v>
      </c>
    </row>
    <row r="8" spans="1:13" ht="15" x14ac:dyDescent="0.2">
      <c r="A8">
        <v>2021</v>
      </c>
      <c r="B8" s="11">
        <f>TREND(Calculations!B$157:B$158,Calculations!$A$157:$A$158,$A8)</f>
        <v>0</v>
      </c>
      <c r="C8" s="11">
        <f>TREND(Calculations!C$157:C$158,Calculations!$A$157:$A$158,$A8)</f>
        <v>5.2839232361806196E-4</v>
      </c>
      <c r="D8" s="11">
        <f>TREND(Calculations!D$157:D$158,Calculations!$A$157:$A$158,$A8)</f>
        <v>0</v>
      </c>
      <c r="E8" s="11">
        <f>TREND(Calculations!E$157:E$158,Calculations!$A$157:$A$158,$A8)</f>
        <v>2.0464718565524898E-3</v>
      </c>
      <c r="F8" s="11">
        <f>TREND(Calculations!F$157:F$158,Calculations!$A$157:$A$158,$A8)</f>
        <v>0</v>
      </c>
      <c r="G8" s="11">
        <f>TREND(Calculations!G$157:G$158,Calculations!$A$157:$A$158,$A8)</f>
        <v>0.15583379956862764</v>
      </c>
      <c r="H8" s="11">
        <f>TREND(Calculations!H$157:H$158,Calculations!$A$157:$A$158,$A8)</f>
        <v>8.5549233347685938E-3</v>
      </c>
      <c r="I8" s="11">
        <f>TREND(Calculations!I$157:I$158,Calculations!$A$157:$A$158,$A8)</f>
        <v>0</v>
      </c>
      <c r="J8" s="11">
        <f>TREND(Calculations!J$157:J$158,Calculations!$A$157:$A$158,$A8)</f>
        <v>0</v>
      </c>
      <c r="K8" s="11">
        <f>TREND(Calculations!K$157:K$158,Calculations!$A$157:$A$158,$A8)</f>
        <v>0</v>
      </c>
      <c r="L8" s="11">
        <f>TREND(Calculations!L$157:L$158,Calculations!$A$157:$A$158,$A8)</f>
        <v>0</v>
      </c>
      <c r="M8" s="11">
        <f>TREND(Calculations!M$157:M$158,Calculations!$A$157:$A$158,$A8)</f>
        <v>0</v>
      </c>
    </row>
    <row r="9" spans="1:13" ht="15" x14ac:dyDescent="0.2">
      <c r="A9">
        <v>2022</v>
      </c>
      <c r="B9" s="11">
        <f>TREND(Calculations!B$157:B$158,Calculations!$A$157:$A$158,$A9)</f>
        <v>0</v>
      </c>
      <c r="C9" s="11">
        <f>TREND(Calculations!C$157:C$158,Calculations!$A$157:$A$158,$A9)</f>
        <v>5.3677950335802999E-4</v>
      </c>
      <c r="D9" s="11">
        <f>TREND(Calculations!D$157:D$158,Calculations!$A$157:$A$158,$A9)</f>
        <v>0</v>
      </c>
      <c r="E9" s="11">
        <f>TREND(Calculations!E$157:E$158,Calculations!$A$157:$A$158,$A9)</f>
        <v>2.0800205755123619E-3</v>
      </c>
      <c r="F9" s="11">
        <f>TREND(Calculations!F$157:F$158,Calculations!$A$157:$A$158,$A9)</f>
        <v>0</v>
      </c>
      <c r="G9" s="11">
        <f>TREND(Calculations!G$157:G$158,Calculations!$A$157:$A$158,$A9)</f>
        <v>0.15902092786981648</v>
      </c>
      <c r="H9" s="11">
        <f>TREND(Calculations!H$157:H$158,Calculations!$A$157:$A$158,$A9)</f>
        <v>8.7226669295679682E-3</v>
      </c>
      <c r="I9" s="11">
        <f>TREND(Calculations!I$157:I$158,Calculations!$A$157:$A$158,$A9)</f>
        <v>0</v>
      </c>
      <c r="J9" s="11">
        <f>TREND(Calculations!J$157:J$158,Calculations!$A$157:$A$158,$A9)</f>
        <v>0</v>
      </c>
      <c r="K9" s="11">
        <f>TREND(Calculations!K$157:K$158,Calculations!$A$157:$A$158,$A9)</f>
        <v>0</v>
      </c>
      <c r="L9" s="11">
        <f>TREND(Calculations!L$157:L$158,Calculations!$A$157:$A$158,$A9)</f>
        <v>0</v>
      </c>
      <c r="M9" s="11">
        <f>TREND(Calculations!M$157:M$158,Calculations!$A$157:$A$158,$A9)</f>
        <v>0</v>
      </c>
    </row>
    <row r="10" spans="1:13" ht="15" x14ac:dyDescent="0.2">
      <c r="A10">
        <v>2023</v>
      </c>
      <c r="B10" s="11">
        <f>TREND(Calculations!B$157:B$158,Calculations!$A$157:$A$158,$A10)</f>
        <v>0</v>
      </c>
      <c r="C10" s="11">
        <f>TREND(Calculations!C$157:C$158,Calculations!$A$157:$A$158,$A10)</f>
        <v>5.4516668309799801E-4</v>
      </c>
      <c r="D10" s="11">
        <f>TREND(Calculations!D$157:D$158,Calculations!$A$157:$A$158,$A10)</f>
        <v>0</v>
      </c>
      <c r="E10" s="11">
        <f>TREND(Calculations!E$157:E$158,Calculations!$A$157:$A$158,$A10)</f>
        <v>2.113569294472234E-3</v>
      </c>
      <c r="F10" s="11">
        <f>TREND(Calculations!F$157:F$158,Calculations!$A$157:$A$158,$A10)</f>
        <v>0</v>
      </c>
      <c r="G10" s="11">
        <f>TREND(Calculations!G$157:G$158,Calculations!$A$157:$A$158,$A10)</f>
        <v>0.16220805617100442</v>
      </c>
      <c r="H10" s="11">
        <f>TREND(Calculations!H$157:H$158,Calculations!$A$157:$A$158,$A10)</f>
        <v>8.8904105243673981E-3</v>
      </c>
      <c r="I10" s="11">
        <f>TREND(Calculations!I$157:I$158,Calculations!$A$157:$A$158,$A10)</f>
        <v>0</v>
      </c>
      <c r="J10" s="11">
        <f>TREND(Calculations!J$157:J$158,Calculations!$A$157:$A$158,$A10)</f>
        <v>0</v>
      </c>
      <c r="K10" s="11">
        <f>TREND(Calculations!K$157:K$158,Calculations!$A$157:$A$158,$A10)</f>
        <v>0</v>
      </c>
      <c r="L10" s="11">
        <f>TREND(Calculations!L$157:L$158,Calculations!$A$157:$A$158,$A10)</f>
        <v>0</v>
      </c>
      <c r="M10" s="11">
        <f>TREND(Calculations!M$157:M$158,Calculations!$A$157:$A$158,$A10)</f>
        <v>0</v>
      </c>
    </row>
    <row r="11" spans="1:13" ht="15" x14ac:dyDescent="0.2">
      <c r="A11">
        <v>2024</v>
      </c>
      <c r="B11" s="11">
        <f>TREND(Calculations!B$157:B$158,Calculations!$A$157:$A$158,$A11)</f>
        <v>0</v>
      </c>
      <c r="C11" s="11">
        <f>TREND(Calculations!C$157:C$158,Calculations!$A$157:$A$158,$A11)</f>
        <v>5.5355386283796951E-4</v>
      </c>
      <c r="D11" s="11">
        <f>TREND(Calculations!D$157:D$158,Calculations!$A$157:$A$158,$A11)</f>
        <v>0</v>
      </c>
      <c r="E11" s="11">
        <f>TREND(Calculations!E$157:E$158,Calculations!$A$157:$A$158,$A11)</f>
        <v>2.1471180134321199E-3</v>
      </c>
      <c r="F11" s="11">
        <f>TREND(Calculations!F$157:F$158,Calculations!$A$157:$A$158,$A11)</f>
        <v>0</v>
      </c>
      <c r="G11" s="11">
        <f>TREND(Calculations!G$157:G$158,Calculations!$A$157:$A$158,$A11)</f>
        <v>0.16539518447219237</v>
      </c>
      <c r="H11" s="11">
        <f>TREND(Calculations!H$157:H$158,Calculations!$A$157:$A$158,$A11)</f>
        <v>9.0581541191667725E-3</v>
      </c>
      <c r="I11" s="11">
        <f>TREND(Calculations!I$157:I$158,Calculations!$A$157:$A$158,$A11)</f>
        <v>0</v>
      </c>
      <c r="J11" s="11">
        <f>TREND(Calculations!J$157:J$158,Calculations!$A$157:$A$158,$A11)</f>
        <v>0</v>
      </c>
      <c r="K11" s="11">
        <f>TREND(Calculations!K$157:K$158,Calculations!$A$157:$A$158,$A11)</f>
        <v>0</v>
      </c>
      <c r="L11" s="11">
        <f>TREND(Calculations!L$157:L$158,Calculations!$A$157:$A$158,$A11)</f>
        <v>0</v>
      </c>
      <c r="M11" s="11">
        <f>TREND(Calculations!M$157:M$158,Calculations!$A$157:$A$158,$A11)</f>
        <v>0</v>
      </c>
    </row>
    <row r="12" spans="1:13" ht="15" x14ac:dyDescent="0.2">
      <c r="A12">
        <v>2025</v>
      </c>
      <c r="B12" s="11">
        <f>TREND(Calculations!B$157:B$158,Calculations!$A$157:$A$158,$A12)</f>
        <v>0</v>
      </c>
      <c r="C12" s="11">
        <f>TREND(Calculations!C$157:C$158,Calculations!$A$157:$A$158,$A12)</f>
        <v>5.6194104257793753E-4</v>
      </c>
      <c r="D12" s="11">
        <f>TREND(Calculations!D$157:D$158,Calculations!$A$157:$A$158,$A12)</f>
        <v>0</v>
      </c>
      <c r="E12" s="11">
        <f>TREND(Calculations!E$157:E$158,Calculations!$A$157:$A$158,$A12)</f>
        <v>2.180666732391992E-3</v>
      </c>
      <c r="F12" s="11">
        <f>TREND(Calculations!F$157:F$158,Calculations!$A$157:$A$158,$A12)</f>
        <v>0</v>
      </c>
      <c r="G12" s="11">
        <f>TREND(Calculations!G$157:G$158,Calculations!$A$157:$A$158,$A12)</f>
        <v>0.1685823127733812</v>
      </c>
      <c r="H12" s="11">
        <f>TREND(Calculations!H$157:H$158,Calculations!$A$157:$A$158,$A12)</f>
        <v>9.2258977139661469E-3</v>
      </c>
      <c r="I12" s="11">
        <f>TREND(Calculations!I$157:I$158,Calculations!$A$157:$A$158,$A12)</f>
        <v>0</v>
      </c>
      <c r="J12" s="11">
        <f>TREND(Calculations!J$157:J$158,Calculations!$A$157:$A$158,$A12)</f>
        <v>0</v>
      </c>
      <c r="K12" s="11">
        <f>TREND(Calculations!K$157:K$158,Calculations!$A$157:$A$158,$A12)</f>
        <v>0</v>
      </c>
      <c r="L12" s="11">
        <f>TREND(Calculations!L$157:L$158,Calculations!$A$157:$A$158,$A12)</f>
        <v>0</v>
      </c>
      <c r="M12" s="11">
        <f>TREND(Calculations!M$157:M$158,Calculations!$A$157:$A$158,$A12)</f>
        <v>0</v>
      </c>
    </row>
    <row r="13" spans="1:13" ht="15" x14ac:dyDescent="0.2">
      <c r="A13">
        <v>2026</v>
      </c>
      <c r="B13" s="11">
        <f>TREND(Calculations!B$157:B$158,Calculations!$A$157:$A$158,$A13)</f>
        <v>0</v>
      </c>
      <c r="C13" s="11">
        <f>TREND(Calculations!C$157:C$158,Calculations!$A$157:$A$158,$A13)</f>
        <v>5.7032822231790556E-4</v>
      </c>
      <c r="D13" s="11">
        <f>TREND(Calculations!D$157:D$158,Calculations!$A$157:$A$158,$A13)</f>
        <v>0</v>
      </c>
      <c r="E13" s="11">
        <f>TREND(Calculations!E$157:E$158,Calculations!$A$157:$A$158,$A13)</f>
        <v>2.2142154513518642E-3</v>
      </c>
      <c r="F13" s="11">
        <f>TREND(Calculations!F$157:F$158,Calculations!$A$157:$A$158,$A13)</f>
        <v>0</v>
      </c>
      <c r="G13" s="11">
        <f>TREND(Calculations!G$157:G$158,Calculations!$A$157:$A$158,$A13)</f>
        <v>0.17176944107456915</v>
      </c>
      <c r="H13" s="11">
        <f>TREND(Calculations!H$157:H$158,Calculations!$A$157:$A$158,$A13)</f>
        <v>9.3936413087655213E-3</v>
      </c>
      <c r="I13" s="11">
        <f>TREND(Calculations!I$157:I$158,Calculations!$A$157:$A$158,$A13)</f>
        <v>0</v>
      </c>
      <c r="J13" s="11">
        <f>TREND(Calculations!J$157:J$158,Calculations!$A$157:$A$158,$A13)</f>
        <v>0</v>
      </c>
      <c r="K13" s="11">
        <f>TREND(Calculations!K$157:K$158,Calculations!$A$157:$A$158,$A13)</f>
        <v>0</v>
      </c>
      <c r="L13" s="11">
        <f>TREND(Calculations!L$157:L$158,Calculations!$A$157:$A$158,$A13)</f>
        <v>0</v>
      </c>
      <c r="M13" s="11">
        <f>TREND(Calculations!M$157:M$158,Calculations!$A$157:$A$158,$A13)</f>
        <v>0</v>
      </c>
    </row>
    <row r="14" spans="1:13" ht="15" x14ac:dyDescent="0.2">
      <c r="A14">
        <v>2027</v>
      </c>
      <c r="B14" s="11">
        <f>TREND(Calculations!B$157:B$158,Calculations!$A$157:$A$158,$A14)</f>
        <v>0</v>
      </c>
      <c r="C14" s="11">
        <f>TREND(Calculations!C$157:C$158,Calculations!$A$157:$A$158,$A14)</f>
        <v>5.7871540205787705E-4</v>
      </c>
      <c r="D14" s="11">
        <f>TREND(Calculations!D$157:D$158,Calculations!$A$157:$A$158,$A14)</f>
        <v>0</v>
      </c>
      <c r="E14" s="11">
        <f>TREND(Calculations!E$157:E$158,Calculations!$A$157:$A$158,$A14)</f>
        <v>2.2477641703117501E-3</v>
      </c>
      <c r="F14" s="11">
        <f>TREND(Calculations!F$157:F$158,Calculations!$A$157:$A$158,$A14)</f>
        <v>0</v>
      </c>
      <c r="G14" s="11">
        <f>TREND(Calculations!G$157:G$158,Calculations!$A$157:$A$158,$A14)</f>
        <v>0.17495656937575799</v>
      </c>
      <c r="H14" s="11">
        <f>TREND(Calculations!H$157:H$158,Calculations!$A$157:$A$158,$A14)</f>
        <v>9.5613849035648957E-3</v>
      </c>
      <c r="I14" s="11">
        <f>TREND(Calculations!I$157:I$158,Calculations!$A$157:$A$158,$A14)</f>
        <v>0</v>
      </c>
      <c r="J14" s="11">
        <f>TREND(Calculations!J$157:J$158,Calculations!$A$157:$A$158,$A14)</f>
        <v>0</v>
      </c>
      <c r="K14" s="11">
        <f>TREND(Calculations!K$157:K$158,Calculations!$A$157:$A$158,$A14)</f>
        <v>0</v>
      </c>
      <c r="L14" s="11">
        <f>TREND(Calculations!L$157:L$158,Calculations!$A$157:$A$158,$A14)</f>
        <v>0</v>
      </c>
      <c r="M14" s="11">
        <f>TREND(Calculations!M$157:M$158,Calculations!$A$157:$A$158,$A14)</f>
        <v>0</v>
      </c>
    </row>
    <row r="15" spans="1:13" ht="15" x14ac:dyDescent="0.2">
      <c r="A15">
        <v>2028</v>
      </c>
      <c r="B15" s="11">
        <f>TREND(Calculations!B$157:B$158,Calculations!$A$157:$A$158,$A15)</f>
        <v>0</v>
      </c>
      <c r="C15" s="11">
        <f>TREND(Calculations!C$157:C$158,Calculations!$A$157:$A$158,$A15)</f>
        <v>5.8710258179784508E-4</v>
      </c>
      <c r="D15" s="11">
        <f>TREND(Calculations!D$157:D$158,Calculations!$A$157:$A$158,$A15)</f>
        <v>0</v>
      </c>
      <c r="E15" s="11">
        <f>TREND(Calculations!E$157:E$158,Calculations!$A$157:$A$158,$A15)</f>
        <v>2.2813128892716222E-3</v>
      </c>
      <c r="F15" s="11">
        <f>TREND(Calculations!F$157:F$158,Calculations!$A$157:$A$158,$A15)</f>
        <v>0</v>
      </c>
      <c r="G15" s="11">
        <f>TREND(Calculations!G$157:G$158,Calculations!$A$157:$A$158,$A15)</f>
        <v>0.17814369767694593</v>
      </c>
      <c r="H15" s="11">
        <f>TREND(Calculations!H$157:H$158,Calculations!$A$157:$A$158,$A15)</f>
        <v>9.7291284983642701E-3</v>
      </c>
      <c r="I15" s="11">
        <f>TREND(Calculations!I$157:I$158,Calculations!$A$157:$A$158,$A15)</f>
        <v>0</v>
      </c>
      <c r="J15" s="11">
        <f>TREND(Calculations!J$157:J$158,Calculations!$A$157:$A$158,$A15)</f>
        <v>0</v>
      </c>
      <c r="K15" s="11">
        <f>TREND(Calculations!K$157:K$158,Calculations!$A$157:$A$158,$A15)</f>
        <v>0</v>
      </c>
      <c r="L15" s="11">
        <f>TREND(Calculations!L$157:L$158,Calculations!$A$157:$A$158,$A15)</f>
        <v>0</v>
      </c>
      <c r="M15" s="11">
        <f>TREND(Calculations!M$157:M$158,Calculations!$A$157:$A$158,$A15)</f>
        <v>0</v>
      </c>
    </row>
    <row r="16" spans="1:13" ht="15" x14ac:dyDescent="0.2">
      <c r="A16">
        <v>2029</v>
      </c>
      <c r="B16" s="11">
        <f>TREND(Calculations!B$157:B$158,Calculations!$A$157:$A$158,$A16)</f>
        <v>0</v>
      </c>
      <c r="C16" s="11">
        <f>TREND(Calculations!C$157:C$158,Calculations!$A$157:$A$158,$A16)</f>
        <v>5.9548976153781311E-4</v>
      </c>
      <c r="D16" s="11">
        <f>TREND(Calculations!D$157:D$158,Calculations!$A$157:$A$158,$A16)</f>
        <v>0</v>
      </c>
      <c r="E16" s="11">
        <f>TREND(Calculations!E$157:E$158,Calculations!$A$157:$A$158,$A16)</f>
        <v>2.3148616082315082E-3</v>
      </c>
      <c r="F16" s="11">
        <f>TREND(Calculations!F$157:F$158,Calculations!$A$157:$A$158,$A16)</f>
        <v>0</v>
      </c>
      <c r="G16" s="11">
        <f>TREND(Calculations!G$157:G$158,Calculations!$A$157:$A$158,$A16)</f>
        <v>0.18133082597813388</v>
      </c>
      <c r="H16" s="11">
        <f>TREND(Calculations!H$157:H$158,Calculations!$A$157:$A$158,$A16)</f>
        <v>9.8968720931637E-3</v>
      </c>
      <c r="I16" s="11">
        <f>TREND(Calculations!I$157:I$158,Calculations!$A$157:$A$158,$A16)</f>
        <v>0</v>
      </c>
      <c r="J16" s="11">
        <f>TREND(Calculations!J$157:J$158,Calculations!$A$157:$A$158,$A16)</f>
        <v>0</v>
      </c>
      <c r="K16" s="11">
        <f>TREND(Calculations!K$157:K$158,Calculations!$A$157:$A$158,$A16)</f>
        <v>0</v>
      </c>
      <c r="L16" s="11">
        <f>TREND(Calculations!L$157:L$158,Calculations!$A$157:$A$158,$A16)</f>
        <v>0</v>
      </c>
      <c r="M16" s="11">
        <f>TREND(Calculations!M$157:M$158,Calculations!$A$157:$A$158,$A16)</f>
        <v>0</v>
      </c>
    </row>
    <row r="17" spans="1:13" ht="15" x14ac:dyDescent="0.2">
      <c r="A17">
        <v>2030</v>
      </c>
      <c r="B17" s="11">
        <f>TREND(Calculations!B$157:B$158,Calculations!$A$157:$A$158,$A17)</f>
        <v>0</v>
      </c>
      <c r="C17" s="11">
        <f>TREND(Calculations!C$157:C$158,Calculations!$A$157:$A$158,$A17)</f>
        <v>6.038769412777846E-4</v>
      </c>
      <c r="D17" s="11">
        <f>TREND(Calculations!D$157:D$158,Calculations!$A$157:$A$158,$A17)</f>
        <v>0</v>
      </c>
      <c r="E17" s="11">
        <f>TREND(Calculations!E$157:E$158,Calculations!$A$157:$A$158,$A17)</f>
        <v>2.3484103271913803E-3</v>
      </c>
      <c r="F17" s="11">
        <f>TREND(Calculations!F$157:F$158,Calculations!$A$157:$A$158,$A17)</f>
        <v>0</v>
      </c>
      <c r="G17" s="11">
        <f>TREND(Calculations!G$157:G$158,Calculations!$A$157:$A$158,$A17)</f>
        <v>0.18451795427932272</v>
      </c>
      <c r="H17" s="11">
        <f>TREND(Calculations!H$157:H$158,Calculations!$A$157:$A$158,$A17)</f>
        <v>1.0064615687963074E-2</v>
      </c>
      <c r="I17" s="11">
        <f>TREND(Calculations!I$157:I$158,Calculations!$A$157:$A$158,$A17)</f>
        <v>0</v>
      </c>
      <c r="J17" s="11">
        <f>TREND(Calculations!J$157:J$158,Calculations!$A$157:$A$158,$A17)</f>
        <v>0</v>
      </c>
      <c r="K17" s="11">
        <f>TREND(Calculations!K$157:K$158,Calculations!$A$157:$A$158,$A17)</f>
        <v>0</v>
      </c>
      <c r="L17" s="11">
        <f>TREND(Calculations!L$157:L$158,Calculations!$A$157:$A$158,$A17)</f>
        <v>0</v>
      </c>
      <c r="M17" s="11">
        <f>TREND(Calculations!M$157:M$158,Calculations!$A$157:$A$158,$A17)</f>
        <v>0</v>
      </c>
    </row>
    <row r="18" spans="1:13" ht="15" x14ac:dyDescent="0.2">
      <c r="A18" s="18">
        <v>2031</v>
      </c>
      <c r="B18" s="11">
        <f>TREND(Calculations!B$157:B$158,Calculations!$A$157:$A$158,$A18)</f>
        <v>0</v>
      </c>
      <c r="C18" s="11">
        <f>TREND(Calculations!C$157:C$158,Calculations!$A$157:$A$158,$A18)</f>
        <v>6.1226412101775263E-4</v>
      </c>
      <c r="D18" s="11">
        <f>TREND(Calculations!D$157:D$158,Calculations!$A$157:$A$158,$A18)</f>
        <v>0</v>
      </c>
      <c r="E18" s="11">
        <f>TREND(Calculations!E$157:E$158,Calculations!$A$157:$A$158,$A18)</f>
        <v>2.3819590461512524E-3</v>
      </c>
      <c r="F18" s="11">
        <f>TREND(Calculations!F$157:F$158,Calculations!$A$157:$A$158,$A18)</f>
        <v>0</v>
      </c>
      <c r="G18" s="11">
        <f>TREND(Calculations!G$157:G$158,Calculations!$A$157:$A$158,$A18)</f>
        <v>0.18770508258051066</v>
      </c>
      <c r="H18" s="11">
        <f>TREND(Calculations!H$157:H$158,Calculations!$A$157:$A$158,$A18)</f>
        <v>1.0232359282762449E-2</v>
      </c>
      <c r="I18" s="11">
        <f>TREND(Calculations!I$157:I$158,Calculations!$A$157:$A$158,$A18)</f>
        <v>0</v>
      </c>
      <c r="J18" s="11">
        <f>TREND(Calculations!J$157:J$158,Calculations!$A$157:$A$158,$A18)</f>
        <v>0</v>
      </c>
      <c r="K18" s="11">
        <f>TREND(Calculations!K$157:K$158,Calculations!$A$157:$A$158,$A18)</f>
        <v>0</v>
      </c>
      <c r="L18" s="11">
        <f>TREND(Calculations!L$157:L$158,Calculations!$A$157:$A$158,$A18)</f>
        <v>0</v>
      </c>
      <c r="M18" s="11">
        <f>TREND(Calculations!M$157:M$158,Calculations!$A$157:$A$158,$A18)</f>
        <v>0</v>
      </c>
    </row>
    <row r="19" spans="1:13" ht="15" x14ac:dyDescent="0.2">
      <c r="A19" s="18">
        <v>2032</v>
      </c>
      <c r="B19" s="11">
        <f>TREND(Calculations!B$157:B$158,Calculations!$A$157:$A$158,$A19)</f>
        <v>0</v>
      </c>
      <c r="C19" s="11">
        <f>TREND(Calculations!C$157:C$158,Calculations!$A$157:$A$158,$A19)</f>
        <v>6.2065130075772412E-4</v>
      </c>
      <c r="D19" s="11">
        <f>TREND(Calculations!D$157:D$158,Calculations!$A$157:$A$158,$A19)</f>
        <v>0</v>
      </c>
      <c r="E19" s="11">
        <f>TREND(Calculations!E$157:E$158,Calculations!$A$157:$A$158,$A19)</f>
        <v>2.4155077651111384E-3</v>
      </c>
      <c r="F19" s="11">
        <f>TREND(Calculations!F$157:F$158,Calculations!$A$157:$A$158,$A19)</f>
        <v>0</v>
      </c>
      <c r="G19" s="11">
        <f>TREND(Calculations!G$157:G$158,Calculations!$A$157:$A$158,$A19)</f>
        <v>0.1908922108816995</v>
      </c>
      <c r="H19" s="11">
        <f>TREND(Calculations!H$157:H$158,Calculations!$A$157:$A$158,$A19)</f>
        <v>1.0400102877561823E-2</v>
      </c>
      <c r="I19" s="11">
        <f>TREND(Calculations!I$157:I$158,Calculations!$A$157:$A$158,$A19)</f>
        <v>0</v>
      </c>
      <c r="J19" s="11">
        <f>TREND(Calculations!J$157:J$158,Calculations!$A$157:$A$158,$A19)</f>
        <v>0</v>
      </c>
      <c r="K19" s="11">
        <f>TREND(Calculations!K$157:K$158,Calculations!$A$157:$A$158,$A19)</f>
        <v>0</v>
      </c>
      <c r="L19" s="11">
        <f>TREND(Calculations!L$157:L$158,Calculations!$A$157:$A$158,$A19)</f>
        <v>0</v>
      </c>
      <c r="M19" s="11">
        <f>TREND(Calculations!M$157:M$158,Calculations!$A$157:$A$158,$A19)</f>
        <v>0</v>
      </c>
    </row>
    <row r="20" spans="1:13" ht="15" x14ac:dyDescent="0.2">
      <c r="A20" s="18">
        <v>2033</v>
      </c>
      <c r="B20" s="11">
        <f>TREND(Calculations!B$157:B$158,Calculations!$A$157:$A$158,$A20)</f>
        <v>0</v>
      </c>
      <c r="C20" s="11">
        <f>TREND(Calculations!C$157:C$158,Calculations!$A$157:$A$158,$A20)</f>
        <v>6.2903848049769215E-4</v>
      </c>
      <c r="D20" s="11">
        <f>TREND(Calculations!D$157:D$158,Calculations!$A$157:$A$158,$A20)</f>
        <v>0</v>
      </c>
      <c r="E20" s="11">
        <f>TREND(Calculations!E$157:E$158,Calculations!$A$157:$A$158,$A20)</f>
        <v>2.4490564840710105E-3</v>
      </c>
      <c r="F20" s="11">
        <f>TREND(Calculations!F$157:F$158,Calculations!$A$157:$A$158,$A20)</f>
        <v>0</v>
      </c>
      <c r="G20" s="11">
        <f>TREND(Calculations!G$157:G$158,Calculations!$A$157:$A$158,$A20)</f>
        <v>0.19407933918288744</v>
      </c>
      <c r="H20" s="11">
        <f>TREND(Calculations!H$157:H$158,Calculations!$A$157:$A$158,$A20)</f>
        <v>1.0567846472361198E-2</v>
      </c>
      <c r="I20" s="11">
        <f>TREND(Calculations!I$157:I$158,Calculations!$A$157:$A$158,$A20)</f>
        <v>0</v>
      </c>
      <c r="J20" s="11">
        <f>TREND(Calculations!J$157:J$158,Calculations!$A$157:$A$158,$A20)</f>
        <v>0</v>
      </c>
      <c r="K20" s="11">
        <f>TREND(Calculations!K$157:K$158,Calculations!$A$157:$A$158,$A20)</f>
        <v>0</v>
      </c>
      <c r="L20" s="11">
        <f>TREND(Calculations!L$157:L$158,Calculations!$A$157:$A$158,$A20)</f>
        <v>0</v>
      </c>
      <c r="M20" s="11">
        <f>TREND(Calculations!M$157:M$158,Calculations!$A$157:$A$158,$A20)</f>
        <v>0</v>
      </c>
    </row>
    <row r="21" spans="1:13" ht="15" x14ac:dyDescent="0.2">
      <c r="A21" s="18">
        <v>2034</v>
      </c>
      <c r="B21" s="11">
        <f>TREND(Calculations!B$157:B$158,Calculations!$A$157:$A$158,$A21)</f>
        <v>0</v>
      </c>
      <c r="C21" s="11">
        <f>TREND(Calculations!C$157:C$158,Calculations!$A$157:$A$158,$A21)</f>
        <v>6.3742566023766017E-4</v>
      </c>
      <c r="D21" s="11">
        <f>TREND(Calculations!D$157:D$158,Calculations!$A$157:$A$158,$A21)</f>
        <v>0</v>
      </c>
      <c r="E21" s="11">
        <f>TREND(Calculations!E$157:E$158,Calculations!$A$157:$A$158,$A21)</f>
        <v>2.4826052030308826E-3</v>
      </c>
      <c r="F21" s="11">
        <f>TREND(Calculations!F$157:F$158,Calculations!$A$157:$A$158,$A21)</f>
        <v>0</v>
      </c>
      <c r="G21" s="11">
        <f>TREND(Calculations!G$157:G$158,Calculations!$A$157:$A$158,$A21)</f>
        <v>0.19726646748407539</v>
      </c>
      <c r="H21" s="11">
        <f>TREND(Calculations!H$157:H$158,Calculations!$A$157:$A$158,$A21)</f>
        <v>1.0735590067160627E-2</v>
      </c>
      <c r="I21" s="11">
        <f>TREND(Calculations!I$157:I$158,Calculations!$A$157:$A$158,$A21)</f>
        <v>0</v>
      </c>
      <c r="J21" s="11">
        <f>TREND(Calculations!J$157:J$158,Calculations!$A$157:$A$158,$A21)</f>
        <v>0</v>
      </c>
      <c r="K21" s="11">
        <f>TREND(Calculations!K$157:K$158,Calculations!$A$157:$A$158,$A21)</f>
        <v>0</v>
      </c>
      <c r="L21" s="11">
        <f>TREND(Calculations!L$157:L$158,Calculations!$A$157:$A$158,$A21)</f>
        <v>0</v>
      </c>
      <c r="M21" s="11">
        <f>TREND(Calculations!M$157:M$158,Calculations!$A$157:$A$158,$A21)</f>
        <v>0</v>
      </c>
    </row>
    <row r="22" spans="1:13" ht="15" x14ac:dyDescent="0.2">
      <c r="A22" s="18">
        <v>2035</v>
      </c>
      <c r="B22" s="11">
        <f>TREND(Calculations!B$157:B$158,Calculations!$A$157:$A$158,$A22)</f>
        <v>0</v>
      </c>
      <c r="C22" s="11">
        <f>TREND(Calculations!C$157:C$158,Calculations!$A$157:$A$158,$A22)</f>
        <v>6.4581283997763167E-4</v>
      </c>
      <c r="D22" s="11">
        <f>TREND(Calculations!D$157:D$158,Calculations!$A$157:$A$158,$A22)</f>
        <v>0</v>
      </c>
      <c r="E22" s="11">
        <f>TREND(Calculations!E$157:E$158,Calculations!$A$157:$A$158,$A22)</f>
        <v>2.5161539219907686E-3</v>
      </c>
      <c r="F22" s="11">
        <f>TREND(Calculations!F$157:F$158,Calculations!$A$157:$A$158,$A22)</f>
        <v>0</v>
      </c>
      <c r="G22" s="11">
        <f>TREND(Calculations!G$157:G$158,Calculations!$A$157:$A$158,$A22)</f>
        <v>0.20045359578526423</v>
      </c>
      <c r="H22" s="11">
        <f>TREND(Calculations!H$157:H$158,Calculations!$A$157:$A$158,$A22)</f>
        <v>1.0903333661960002E-2</v>
      </c>
      <c r="I22" s="11">
        <f>TREND(Calculations!I$157:I$158,Calculations!$A$157:$A$158,$A22)</f>
        <v>0</v>
      </c>
      <c r="J22" s="11">
        <f>TREND(Calculations!J$157:J$158,Calculations!$A$157:$A$158,$A22)</f>
        <v>0</v>
      </c>
      <c r="K22" s="11">
        <f>TREND(Calculations!K$157:K$158,Calculations!$A$157:$A$158,$A22)</f>
        <v>0</v>
      </c>
      <c r="L22" s="11">
        <f>TREND(Calculations!L$157:L$158,Calculations!$A$157:$A$158,$A22)</f>
        <v>0</v>
      </c>
      <c r="M22" s="11">
        <f>TREND(Calculations!M$157:M$158,Calculations!$A$157:$A$158,$A22)</f>
        <v>0</v>
      </c>
    </row>
    <row r="23" spans="1:13" x14ac:dyDescent="0.35">
      <c r="A23" s="18">
        <v>2036</v>
      </c>
      <c r="B23" s="11">
        <f>TREND(Calculations!B$157:B$158,Calculations!$A$157:$A$158,$A23)</f>
        <v>0</v>
      </c>
      <c r="C23" s="11">
        <f>TREND(Calculations!C$157:C$158,Calculations!$A$157:$A$158,$A23)</f>
        <v>6.542000197175997E-4</v>
      </c>
      <c r="D23" s="11">
        <f>TREND(Calculations!D$157:D$158,Calculations!$A$157:$A$158,$A23)</f>
        <v>0</v>
      </c>
      <c r="E23" s="11">
        <f>TREND(Calculations!E$157:E$158,Calculations!$A$157:$A$158,$A23)</f>
        <v>2.5497026409506407E-3</v>
      </c>
      <c r="F23" s="11">
        <f>TREND(Calculations!F$157:F$158,Calculations!$A$157:$A$158,$A23)</f>
        <v>0</v>
      </c>
      <c r="G23" s="11">
        <f>TREND(Calculations!G$157:G$158,Calculations!$A$157:$A$158,$A23)</f>
        <v>0.20364072408645217</v>
      </c>
      <c r="H23" s="11">
        <f>TREND(Calculations!H$157:H$158,Calculations!$A$157:$A$158,$A23)</f>
        <v>1.1071077256759376E-2</v>
      </c>
      <c r="I23" s="11">
        <f>TREND(Calculations!I$157:I$158,Calculations!$A$157:$A$158,$A23)</f>
        <v>0</v>
      </c>
      <c r="J23" s="11">
        <f>TREND(Calculations!J$157:J$158,Calculations!$A$157:$A$158,$A23)</f>
        <v>0</v>
      </c>
      <c r="K23" s="11">
        <f>TREND(Calculations!K$157:K$158,Calculations!$A$157:$A$158,$A23)</f>
        <v>0</v>
      </c>
      <c r="L23" s="11">
        <f>TREND(Calculations!L$157:L$158,Calculations!$A$157:$A$158,$A23)</f>
        <v>0</v>
      </c>
      <c r="M23" s="11">
        <f>TREND(Calculations!M$157:M$158,Calculations!$A$157:$A$158,$A23)</f>
        <v>0</v>
      </c>
    </row>
    <row r="24" spans="1:13" x14ac:dyDescent="0.35">
      <c r="A24" s="18">
        <v>2037</v>
      </c>
      <c r="B24" s="11">
        <f>TREND(Calculations!B$157:B$158,Calculations!$A$157:$A$158,$A24)</f>
        <v>0</v>
      </c>
      <c r="C24" s="11">
        <f>TREND(Calculations!C$157:C$158,Calculations!$A$157:$A$158,$A24)</f>
        <v>6.6258719945756772E-4</v>
      </c>
      <c r="D24" s="11">
        <f>TREND(Calculations!D$157:D$158,Calculations!$A$157:$A$158,$A24)</f>
        <v>0</v>
      </c>
      <c r="E24" s="11">
        <f>TREND(Calculations!E$157:E$158,Calculations!$A$157:$A$158,$A24)</f>
        <v>2.5832513599105128E-3</v>
      </c>
      <c r="F24" s="11">
        <f>TREND(Calculations!F$157:F$158,Calculations!$A$157:$A$158,$A24)</f>
        <v>0</v>
      </c>
      <c r="G24" s="11">
        <f>TREND(Calculations!G$157:G$158,Calculations!$A$157:$A$158,$A24)</f>
        <v>0.20682785238764101</v>
      </c>
      <c r="H24" s="11">
        <f>TREND(Calculations!H$157:H$158,Calculations!$A$157:$A$158,$A24)</f>
        <v>1.1238820851558751E-2</v>
      </c>
      <c r="I24" s="11">
        <f>TREND(Calculations!I$157:I$158,Calculations!$A$157:$A$158,$A24)</f>
        <v>0</v>
      </c>
      <c r="J24" s="11">
        <f>TREND(Calculations!J$157:J$158,Calculations!$A$157:$A$158,$A24)</f>
        <v>0</v>
      </c>
      <c r="K24" s="11">
        <f>TREND(Calculations!K$157:K$158,Calculations!$A$157:$A$158,$A24)</f>
        <v>0</v>
      </c>
      <c r="L24" s="11">
        <f>TREND(Calculations!L$157:L$158,Calculations!$A$157:$A$158,$A24)</f>
        <v>0</v>
      </c>
      <c r="M24" s="11">
        <f>TREND(Calculations!M$157:M$158,Calculations!$A$157:$A$158,$A24)</f>
        <v>0</v>
      </c>
    </row>
    <row r="25" spans="1:13" x14ac:dyDescent="0.35">
      <c r="A25" s="18">
        <v>2038</v>
      </c>
      <c r="B25" s="11">
        <f>TREND(Calculations!B$157:B$158,Calculations!$A$157:$A$158,$A25)</f>
        <v>0</v>
      </c>
      <c r="C25" s="11">
        <f>TREND(Calculations!C$157:C$158,Calculations!$A$157:$A$158,$A25)</f>
        <v>6.7097437919753922E-4</v>
      </c>
      <c r="D25" s="11">
        <f>TREND(Calculations!D$157:D$158,Calculations!$A$157:$A$158,$A25)</f>
        <v>0</v>
      </c>
      <c r="E25" s="11">
        <f>TREND(Calculations!E$157:E$158,Calculations!$A$157:$A$158,$A25)</f>
        <v>2.6168000788703988E-3</v>
      </c>
      <c r="F25" s="11">
        <f>TREND(Calculations!F$157:F$158,Calculations!$A$157:$A$158,$A25)</f>
        <v>0</v>
      </c>
      <c r="G25" s="11">
        <f>TREND(Calculations!G$157:G$158,Calculations!$A$157:$A$158,$A25)</f>
        <v>0.21001498068882896</v>
      </c>
      <c r="H25" s="11">
        <f>TREND(Calculations!H$157:H$158,Calculations!$A$157:$A$158,$A25)</f>
        <v>1.1406564446358125E-2</v>
      </c>
      <c r="I25" s="11">
        <f>TREND(Calculations!I$157:I$158,Calculations!$A$157:$A$158,$A25)</f>
        <v>0</v>
      </c>
      <c r="J25" s="11">
        <f>TREND(Calculations!J$157:J$158,Calculations!$A$157:$A$158,$A25)</f>
        <v>0</v>
      </c>
      <c r="K25" s="11">
        <f>TREND(Calculations!K$157:K$158,Calculations!$A$157:$A$158,$A25)</f>
        <v>0</v>
      </c>
      <c r="L25" s="11">
        <f>TREND(Calculations!L$157:L$158,Calculations!$A$157:$A$158,$A25)</f>
        <v>0</v>
      </c>
      <c r="M25" s="11">
        <f>TREND(Calculations!M$157:M$158,Calculations!$A$157:$A$158,$A25)</f>
        <v>0</v>
      </c>
    </row>
    <row r="26" spans="1:13" x14ac:dyDescent="0.35">
      <c r="A26" s="18">
        <v>2039</v>
      </c>
      <c r="B26" s="11">
        <f>TREND(Calculations!B$157:B$158,Calculations!$A$157:$A$158,$A26)</f>
        <v>0</v>
      </c>
      <c r="C26" s="11">
        <f>TREND(Calculations!C$157:C$158,Calculations!$A$157:$A$158,$A26)</f>
        <v>6.7936155893750724E-4</v>
      </c>
      <c r="D26" s="11">
        <f>TREND(Calculations!D$157:D$158,Calculations!$A$157:$A$158,$A26)</f>
        <v>0</v>
      </c>
      <c r="E26" s="11">
        <f>TREND(Calculations!E$157:E$158,Calculations!$A$157:$A$158,$A26)</f>
        <v>2.6503487978302709E-3</v>
      </c>
      <c r="F26" s="11">
        <f>TREND(Calculations!F$157:F$158,Calculations!$A$157:$A$158,$A26)</f>
        <v>0</v>
      </c>
      <c r="G26" s="11">
        <f>TREND(Calculations!G$157:G$158,Calculations!$A$157:$A$158,$A26)</f>
        <v>0.2132021089900169</v>
      </c>
      <c r="H26" s="11">
        <f>TREND(Calculations!H$157:H$158,Calculations!$A$157:$A$158,$A26)</f>
        <v>1.1574308041157499E-2</v>
      </c>
      <c r="I26" s="11">
        <f>TREND(Calculations!I$157:I$158,Calculations!$A$157:$A$158,$A26)</f>
        <v>0</v>
      </c>
      <c r="J26" s="11">
        <f>TREND(Calculations!J$157:J$158,Calculations!$A$157:$A$158,$A26)</f>
        <v>0</v>
      </c>
      <c r="K26" s="11">
        <f>TREND(Calculations!K$157:K$158,Calculations!$A$157:$A$158,$A26)</f>
        <v>0</v>
      </c>
      <c r="L26" s="11">
        <f>TREND(Calculations!L$157:L$158,Calculations!$A$157:$A$158,$A26)</f>
        <v>0</v>
      </c>
      <c r="M26" s="11">
        <f>TREND(Calculations!M$157:M$158,Calculations!$A$157:$A$158,$A26)</f>
        <v>0</v>
      </c>
    </row>
    <row r="27" spans="1:13" x14ac:dyDescent="0.35">
      <c r="A27" s="18">
        <v>2040</v>
      </c>
      <c r="B27" s="11">
        <f>TREND(Calculations!B$157:B$158,Calculations!$A$157:$A$158,$A27)</f>
        <v>0</v>
      </c>
      <c r="C27" s="11">
        <f>TREND(Calculations!C$157:C$158,Calculations!$A$157:$A$158,$A27)</f>
        <v>6.8774873867747527E-4</v>
      </c>
      <c r="D27" s="11">
        <f>TREND(Calculations!D$157:D$158,Calculations!$A$157:$A$158,$A27)</f>
        <v>0</v>
      </c>
      <c r="E27" s="11">
        <f>TREND(Calculations!E$157:E$158,Calculations!$A$157:$A$158,$A27)</f>
        <v>2.683897516790143E-3</v>
      </c>
      <c r="F27" s="11">
        <f>TREND(Calculations!F$157:F$158,Calculations!$A$157:$A$158,$A27)</f>
        <v>0</v>
      </c>
      <c r="G27" s="11">
        <f>TREND(Calculations!G$157:G$158,Calculations!$A$157:$A$158,$A27)</f>
        <v>0.21638923729120574</v>
      </c>
      <c r="H27" s="11">
        <f>TREND(Calculations!H$157:H$158,Calculations!$A$157:$A$158,$A27)</f>
        <v>1.1742051635956929E-2</v>
      </c>
      <c r="I27" s="11">
        <f>TREND(Calculations!I$157:I$158,Calculations!$A$157:$A$158,$A27)</f>
        <v>0</v>
      </c>
      <c r="J27" s="11">
        <f>TREND(Calculations!J$157:J$158,Calculations!$A$157:$A$158,$A27)</f>
        <v>0</v>
      </c>
      <c r="K27" s="11">
        <f>TREND(Calculations!K$157:K$158,Calculations!$A$157:$A$158,$A27)</f>
        <v>0</v>
      </c>
      <c r="L27" s="11">
        <f>TREND(Calculations!L$157:L$158,Calculations!$A$157:$A$158,$A27)</f>
        <v>0</v>
      </c>
      <c r="M27" s="11">
        <f>TREND(Calculations!M$157:M$158,Calculations!$A$157:$A$158,$A27)</f>
        <v>0</v>
      </c>
    </row>
    <row r="28" spans="1:13" x14ac:dyDescent="0.35">
      <c r="A28" s="18">
        <v>2041</v>
      </c>
      <c r="B28" s="11">
        <f>TREND(Calculations!B$157:B$158,Calculations!$A$157:$A$158,$A28)</f>
        <v>0</v>
      </c>
      <c r="C28" s="11">
        <f>TREND(Calculations!C$157:C$158,Calculations!$A$157:$A$158,$A28)</f>
        <v>6.9613591841744676E-4</v>
      </c>
      <c r="D28" s="11">
        <f>TREND(Calculations!D$157:D$158,Calculations!$A$157:$A$158,$A28)</f>
        <v>0</v>
      </c>
      <c r="E28" s="11">
        <f>TREND(Calculations!E$157:E$158,Calculations!$A$157:$A$158,$A28)</f>
        <v>2.717446235750029E-3</v>
      </c>
      <c r="F28" s="11">
        <f>TREND(Calculations!F$157:F$158,Calculations!$A$157:$A$158,$A28)</f>
        <v>0</v>
      </c>
      <c r="G28" s="11">
        <f>TREND(Calculations!G$157:G$158,Calculations!$A$157:$A$158,$A28)</f>
        <v>0.21957636559239369</v>
      </c>
      <c r="H28" s="11">
        <f>TREND(Calculations!H$157:H$158,Calculations!$A$157:$A$158,$A28)</f>
        <v>1.1909795230756304E-2</v>
      </c>
      <c r="I28" s="11">
        <f>TREND(Calculations!I$157:I$158,Calculations!$A$157:$A$158,$A28)</f>
        <v>0</v>
      </c>
      <c r="J28" s="11">
        <f>TREND(Calculations!J$157:J$158,Calculations!$A$157:$A$158,$A28)</f>
        <v>0</v>
      </c>
      <c r="K28" s="11">
        <f>TREND(Calculations!K$157:K$158,Calculations!$A$157:$A$158,$A28)</f>
        <v>0</v>
      </c>
      <c r="L28" s="11">
        <f>TREND(Calculations!L$157:L$158,Calculations!$A$157:$A$158,$A28)</f>
        <v>0</v>
      </c>
      <c r="M28" s="11">
        <f>TREND(Calculations!M$157:M$158,Calculations!$A$157:$A$158,$A28)</f>
        <v>0</v>
      </c>
    </row>
    <row r="29" spans="1:13" x14ac:dyDescent="0.35">
      <c r="A29" s="18">
        <v>2042</v>
      </c>
      <c r="B29" s="11">
        <f>TREND(Calculations!B$157:B$158,Calculations!$A$157:$A$158,$A29)</f>
        <v>0</v>
      </c>
      <c r="C29" s="11">
        <f>TREND(Calculations!C$157:C$158,Calculations!$A$157:$A$158,$A29)</f>
        <v>7.0452309815741479E-4</v>
      </c>
      <c r="D29" s="11">
        <f>TREND(Calculations!D$157:D$158,Calculations!$A$157:$A$158,$A29)</f>
        <v>0</v>
      </c>
      <c r="E29" s="11">
        <f>TREND(Calculations!E$157:E$158,Calculations!$A$157:$A$158,$A29)</f>
        <v>2.7509949547099011E-3</v>
      </c>
      <c r="F29" s="11">
        <f>TREND(Calculations!F$157:F$158,Calculations!$A$157:$A$158,$A29)</f>
        <v>0</v>
      </c>
      <c r="G29" s="11">
        <f>TREND(Calculations!G$157:G$158,Calculations!$A$157:$A$158,$A29)</f>
        <v>0.22276349389358252</v>
      </c>
      <c r="H29" s="11">
        <f>TREND(Calculations!H$157:H$158,Calculations!$A$157:$A$158,$A29)</f>
        <v>1.2077538825555678E-2</v>
      </c>
      <c r="I29" s="11">
        <f>TREND(Calculations!I$157:I$158,Calculations!$A$157:$A$158,$A29)</f>
        <v>0</v>
      </c>
      <c r="J29" s="11">
        <f>TREND(Calculations!J$157:J$158,Calculations!$A$157:$A$158,$A29)</f>
        <v>0</v>
      </c>
      <c r="K29" s="11">
        <f>TREND(Calculations!K$157:K$158,Calculations!$A$157:$A$158,$A29)</f>
        <v>0</v>
      </c>
      <c r="L29" s="11">
        <f>TREND(Calculations!L$157:L$158,Calculations!$A$157:$A$158,$A29)</f>
        <v>0</v>
      </c>
      <c r="M29" s="11">
        <f>TREND(Calculations!M$157:M$158,Calculations!$A$157:$A$158,$A29)</f>
        <v>0</v>
      </c>
    </row>
    <row r="30" spans="1:13" x14ac:dyDescent="0.35">
      <c r="A30" s="18">
        <v>2043</v>
      </c>
      <c r="B30" s="11">
        <f>TREND(Calculations!B$157:B$158,Calculations!$A$157:$A$158,$A30)</f>
        <v>0</v>
      </c>
      <c r="C30" s="11">
        <f>TREND(Calculations!C$157:C$158,Calculations!$A$157:$A$158,$A30)</f>
        <v>7.1291027789738282E-4</v>
      </c>
      <c r="D30" s="11">
        <f>TREND(Calculations!D$157:D$158,Calculations!$A$157:$A$158,$A30)</f>
        <v>0</v>
      </c>
      <c r="E30" s="11">
        <f>TREND(Calculations!E$157:E$158,Calculations!$A$157:$A$158,$A30)</f>
        <v>2.7845436736697732E-3</v>
      </c>
      <c r="F30" s="11">
        <f>TREND(Calculations!F$157:F$158,Calculations!$A$157:$A$158,$A30)</f>
        <v>0</v>
      </c>
      <c r="G30" s="11">
        <f>TREND(Calculations!G$157:G$158,Calculations!$A$157:$A$158,$A30)</f>
        <v>0.22595062219477047</v>
      </c>
      <c r="H30" s="11">
        <f>TREND(Calculations!H$157:H$158,Calculations!$A$157:$A$158,$A30)</f>
        <v>1.2245282420355053E-2</v>
      </c>
      <c r="I30" s="11">
        <f>TREND(Calculations!I$157:I$158,Calculations!$A$157:$A$158,$A30)</f>
        <v>0</v>
      </c>
      <c r="J30" s="11">
        <f>TREND(Calculations!J$157:J$158,Calculations!$A$157:$A$158,$A30)</f>
        <v>0</v>
      </c>
      <c r="K30" s="11">
        <f>TREND(Calculations!K$157:K$158,Calculations!$A$157:$A$158,$A30)</f>
        <v>0</v>
      </c>
      <c r="L30" s="11">
        <f>TREND(Calculations!L$157:L$158,Calculations!$A$157:$A$158,$A30)</f>
        <v>0</v>
      </c>
      <c r="M30" s="11">
        <f>TREND(Calculations!M$157:M$158,Calculations!$A$157:$A$158,$A30)</f>
        <v>0</v>
      </c>
    </row>
    <row r="31" spans="1:13" x14ac:dyDescent="0.35">
      <c r="A31" s="18">
        <v>2044</v>
      </c>
      <c r="B31" s="11">
        <f>TREND(Calculations!B$157:B$158,Calculations!$A$157:$A$158,$A31)</f>
        <v>0</v>
      </c>
      <c r="C31" s="11">
        <f>TREND(Calculations!C$157:C$158,Calculations!$A$157:$A$158,$A31)</f>
        <v>7.2129745763735431E-4</v>
      </c>
      <c r="D31" s="11">
        <f>TREND(Calculations!D$157:D$158,Calculations!$A$157:$A$158,$A31)</f>
        <v>0</v>
      </c>
      <c r="E31" s="11">
        <f>TREND(Calculations!E$157:E$158,Calculations!$A$157:$A$158,$A31)</f>
        <v>2.8180923926296592E-3</v>
      </c>
      <c r="F31" s="11">
        <f>TREND(Calculations!F$157:F$158,Calculations!$A$157:$A$158,$A31)</f>
        <v>0</v>
      </c>
      <c r="G31" s="11">
        <f>TREND(Calculations!G$157:G$158,Calculations!$A$157:$A$158,$A31)</f>
        <v>0.22913775049595841</v>
      </c>
      <c r="H31" s="11">
        <f>TREND(Calculations!H$157:H$158,Calculations!$A$157:$A$158,$A31)</f>
        <v>1.2413026015154427E-2</v>
      </c>
      <c r="I31" s="11">
        <f>TREND(Calculations!I$157:I$158,Calculations!$A$157:$A$158,$A31)</f>
        <v>0</v>
      </c>
      <c r="J31" s="11">
        <f>TREND(Calculations!J$157:J$158,Calculations!$A$157:$A$158,$A31)</f>
        <v>0</v>
      </c>
      <c r="K31" s="11">
        <f>TREND(Calculations!K$157:K$158,Calculations!$A$157:$A$158,$A31)</f>
        <v>0</v>
      </c>
      <c r="L31" s="11">
        <f>TREND(Calculations!L$157:L$158,Calculations!$A$157:$A$158,$A31)</f>
        <v>0</v>
      </c>
      <c r="M31" s="11">
        <f>TREND(Calculations!M$157:M$158,Calculations!$A$157:$A$158,$A31)</f>
        <v>0</v>
      </c>
    </row>
    <row r="32" spans="1:13" x14ac:dyDescent="0.35">
      <c r="A32" s="18">
        <v>2045</v>
      </c>
      <c r="B32" s="11">
        <f>TREND(Calculations!B$157:B$158,Calculations!$A$157:$A$158,$A32)</f>
        <v>0</v>
      </c>
      <c r="C32" s="11">
        <f>TREND(Calculations!C$157:C$158,Calculations!$A$157:$A$158,$A32)</f>
        <v>7.2968463737732234E-4</v>
      </c>
      <c r="D32" s="11">
        <f>TREND(Calculations!D$157:D$158,Calculations!$A$157:$A$158,$A32)</f>
        <v>0</v>
      </c>
      <c r="E32" s="11">
        <f>TREND(Calculations!E$157:E$158,Calculations!$A$157:$A$158,$A32)</f>
        <v>2.8516411115895313E-3</v>
      </c>
      <c r="F32" s="11">
        <f>TREND(Calculations!F$157:F$158,Calculations!$A$157:$A$158,$A32)</f>
        <v>0</v>
      </c>
      <c r="G32" s="11">
        <f>TREND(Calculations!G$157:G$158,Calculations!$A$157:$A$158,$A32)</f>
        <v>0.23232487879714725</v>
      </c>
      <c r="H32" s="11">
        <f>TREND(Calculations!H$157:H$158,Calculations!$A$157:$A$158,$A32)</f>
        <v>1.2580769609953801E-2</v>
      </c>
      <c r="I32" s="11">
        <f>TREND(Calculations!I$157:I$158,Calculations!$A$157:$A$158,$A32)</f>
        <v>0</v>
      </c>
      <c r="J32" s="11">
        <f>TREND(Calculations!J$157:J$158,Calculations!$A$157:$A$158,$A32)</f>
        <v>0</v>
      </c>
      <c r="K32" s="11">
        <f>TREND(Calculations!K$157:K$158,Calculations!$A$157:$A$158,$A32)</f>
        <v>0</v>
      </c>
      <c r="L32" s="11">
        <f>TREND(Calculations!L$157:L$158,Calculations!$A$157:$A$158,$A32)</f>
        <v>0</v>
      </c>
      <c r="M32" s="11">
        <f>TREND(Calculations!M$157:M$158,Calculations!$A$157:$A$158,$A32)</f>
        <v>0</v>
      </c>
    </row>
    <row r="33" spans="1:13" x14ac:dyDescent="0.35">
      <c r="A33" s="18">
        <v>2046</v>
      </c>
      <c r="B33" s="11">
        <f>TREND(Calculations!B$157:B$158,Calculations!$A$157:$A$158,$A33)</f>
        <v>0</v>
      </c>
      <c r="C33" s="11">
        <f>TREND(Calculations!C$157:C$158,Calculations!$A$157:$A$158,$A33)</f>
        <v>7.3807181711729036E-4</v>
      </c>
      <c r="D33" s="11">
        <f>TREND(Calculations!D$157:D$158,Calculations!$A$157:$A$158,$A33)</f>
        <v>0</v>
      </c>
      <c r="E33" s="11">
        <f>TREND(Calculations!E$157:E$158,Calculations!$A$157:$A$158,$A33)</f>
        <v>2.8851898305494034E-3</v>
      </c>
      <c r="F33" s="11">
        <f>TREND(Calculations!F$157:F$158,Calculations!$A$157:$A$158,$A33)</f>
        <v>0</v>
      </c>
      <c r="G33" s="11">
        <f>TREND(Calculations!G$157:G$158,Calculations!$A$157:$A$158,$A33)</f>
        <v>0.2355120070983352</v>
      </c>
      <c r="H33" s="11">
        <f>TREND(Calculations!H$157:H$158,Calculations!$A$157:$A$158,$A33)</f>
        <v>1.2748513204753231E-2</v>
      </c>
      <c r="I33" s="11">
        <f>TREND(Calculations!I$157:I$158,Calculations!$A$157:$A$158,$A33)</f>
        <v>0</v>
      </c>
      <c r="J33" s="11">
        <f>TREND(Calculations!J$157:J$158,Calculations!$A$157:$A$158,$A33)</f>
        <v>0</v>
      </c>
      <c r="K33" s="11">
        <f>TREND(Calculations!K$157:K$158,Calculations!$A$157:$A$158,$A33)</f>
        <v>0</v>
      </c>
      <c r="L33" s="11">
        <f>TREND(Calculations!L$157:L$158,Calculations!$A$157:$A$158,$A33)</f>
        <v>0</v>
      </c>
      <c r="M33" s="11">
        <f>TREND(Calculations!M$157:M$158,Calculations!$A$157:$A$158,$A33)</f>
        <v>0</v>
      </c>
    </row>
    <row r="34" spans="1:13" x14ac:dyDescent="0.35">
      <c r="A34" s="18">
        <v>2047</v>
      </c>
      <c r="B34" s="11">
        <f>TREND(Calculations!B$157:B$158,Calculations!$A$157:$A$158,$A34)</f>
        <v>0</v>
      </c>
      <c r="C34" s="11">
        <f>TREND(Calculations!C$157:C$158,Calculations!$A$157:$A$158,$A34)</f>
        <v>7.4645899685726186E-4</v>
      </c>
      <c r="D34" s="11">
        <f>TREND(Calculations!D$157:D$158,Calculations!$A$157:$A$158,$A34)</f>
        <v>0</v>
      </c>
      <c r="E34" s="11">
        <f>TREND(Calculations!E$157:E$158,Calculations!$A$157:$A$158,$A34)</f>
        <v>2.9187385495092893E-3</v>
      </c>
      <c r="F34" s="11">
        <f>TREND(Calculations!F$157:F$158,Calculations!$A$157:$A$158,$A34)</f>
        <v>0</v>
      </c>
      <c r="G34" s="11">
        <f>TREND(Calculations!G$157:G$158,Calculations!$A$157:$A$158,$A34)</f>
        <v>0.23869913539952403</v>
      </c>
      <c r="H34" s="11">
        <f>TREND(Calculations!H$157:H$158,Calculations!$A$157:$A$158,$A34)</f>
        <v>1.2916256799552606E-2</v>
      </c>
      <c r="I34" s="11">
        <f>TREND(Calculations!I$157:I$158,Calculations!$A$157:$A$158,$A34)</f>
        <v>0</v>
      </c>
      <c r="J34" s="11">
        <f>TREND(Calculations!J$157:J$158,Calculations!$A$157:$A$158,$A34)</f>
        <v>0</v>
      </c>
      <c r="K34" s="11">
        <f>TREND(Calculations!K$157:K$158,Calculations!$A$157:$A$158,$A34)</f>
        <v>0</v>
      </c>
      <c r="L34" s="11">
        <f>TREND(Calculations!L$157:L$158,Calculations!$A$157:$A$158,$A34)</f>
        <v>0</v>
      </c>
      <c r="M34" s="11">
        <f>TREND(Calculations!M$157:M$158,Calculations!$A$157:$A$158,$A34)</f>
        <v>0</v>
      </c>
    </row>
    <row r="35" spans="1:13" x14ac:dyDescent="0.35">
      <c r="A35" s="18">
        <v>2048</v>
      </c>
      <c r="B35" s="11">
        <f>TREND(Calculations!B$157:B$158,Calculations!$A$157:$A$158,$A35)</f>
        <v>0</v>
      </c>
      <c r="C35" s="11">
        <f>TREND(Calculations!C$157:C$158,Calculations!$A$157:$A$158,$A35)</f>
        <v>7.5484617659722988E-4</v>
      </c>
      <c r="D35" s="11">
        <f>TREND(Calculations!D$157:D$158,Calculations!$A$157:$A$158,$A35)</f>
        <v>0</v>
      </c>
      <c r="E35" s="11">
        <f>TREND(Calculations!E$157:E$158,Calculations!$A$157:$A$158,$A35)</f>
        <v>2.9522872684691615E-3</v>
      </c>
      <c r="F35" s="11">
        <f>TREND(Calculations!F$157:F$158,Calculations!$A$157:$A$158,$A35)</f>
        <v>0</v>
      </c>
      <c r="G35" s="11">
        <f>TREND(Calculations!G$157:G$158,Calculations!$A$157:$A$158,$A35)</f>
        <v>0.24188626370071198</v>
      </c>
      <c r="H35" s="11">
        <f>TREND(Calculations!H$157:H$158,Calculations!$A$157:$A$158,$A35)</f>
        <v>1.308400039435198E-2</v>
      </c>
      <c r="I35" s="11">
        <f>TREND(Calculations!I$157:I$158,Calculations!$A$157:$A$158,$A35)</f>
        <v>0</v>
      </c>
      <c r="J35" s="11">
        <f>TREND(Calculations!J$157:J$158,Calculations!$A$157:$A$158,$A35)</f>
        <v>0</v>
      </c>
      <c r="K35" s="11">
        <f>TREND(Calculations!K$157:K$158,Calculations!$A$157:$A$158,$A35)</f>
        <v>0</v>
      </c>
      <c r="L35" s="11">
        <f>TREND(Calculations!L$157:L$158,Calculations!$A$157:$A$158,$A35)</f>
        <v>0</v>
      </c>
      <c r="M35" s="11">
        <f>TREND(Calculations!M$157:M$158,Calculations!$A$157:$A$158,$A35)</f>
        <v>0</v>
      </c>
    </row>
    <row r="36" spans="1:13" x14ac:dyDescent="0.35">
      <c r="A36" s="18">
        <v>2049</v>
      </c>
      <c r="B36" s="11">
        <f>TREND(Calculations!B$157:B$158,Calculations!$A$157:$A$158,$A36)</f>
        <v>0</v>
      </c>
      <c r="C36" s="11">
        <f>TREND(Calculations!C$157:C$158,Calculations!$A$157:$A$158,$A36)</f>
        <v>7.6323335633719791E-4</v>
      </c>
      <c r="D36" s="11">
        <f>TREND(Calculations!D$157:D$158,Calculations!$A$157:$A$158,$A36)</f>
        <v>0</v>
      </c>
      <c r="E36" s="11">
        <f>TREND(Calculations!E$157:E$158,Calculations!$A$157:$A$158,$A36)</f>
        <v>2.9858359874290336E-3</v>
      </c>
      <c r="F36" s="11">
        <f>TREND(Calculations!F$157:F$158,Calculations!$A$157:$A$158,$A36)</f>
        <v>0</v>
      </c>
      <c r="G36" s="11">
        <f>TREND(Calculations!G$157:G$158,Calculations!$A$157:$A$158,$A36)</f>
        <v>0.24507339200189993</v>
      </c>
      <c r="H36" s="11">
        <f>TREND(Calculations!H$157:H$158,Calculations!$A$157:$A$158,$A36)</f>
        <v>1.3251743989151354E-2</v>
      </c>
      <c r="I36" s="11">
        <f>TREND(Calculations!I$157:I$158,Calculations!$A$157:$A$158,$A36)</f>
        <v>0</v>
      </c>
      <c r="J36" s="11">
        <f>TREND(Calculations!J$157:J$158,Calculations!$A$157:$A$158,$A36)</f>
        <v>0</v>
      </c>
      <c r="K36" s="11">
        <f>TREND(Calculations!K$157:K$158,Calculations!$A$157:$A$158,$A36)</f>
        <v>0</v>
      </c>
      <c r="L36" s="11">
        <f>TREND(Calculations!L$157:L$158,Calculations!$A$157:$A$158,$A36)</f>
        <v>0</v>
      </c>
      <c r="M36" s="11">
        <f>TREND(Calculations!M$157:M$158,Calculations!$A$157:$A$158,$A36)</f>
        <v>0</v>
      </c>
    </row>
    <row r="37" spans="1:13" x14ac:dyDescent="0.35">
      <c r="A37" s="18">
        <v>2050</v>
      </c>
      <c r="B37" s="11">
        <f>TREND(Calculations!B$157:B$158,Calculations!$A$157:$A$158,$A37)</f>
        <v>0</v>
      </c>
      <c r="C37" s="11">
        <f>TREND(Calculations!C$157:C$158,Calculations!$A$157:$A$158,$A37)</f>
        <v>7.7162053607716941E-4</v>
      </c>
      <c r="D37" s="11">
        <f>TREND(Calculations!D$157:D$158,Calculations!$A$157:$A$158,$A37)</f>
        <v>0</v>
      </c>
      <c r="E37" s="11">
        <f>TREND(Calculations!E$157:E$158,Calculations!$A$157:$A$158,$A37)</f>
        <v>3.0193847063889195E-3</v>
      </c>
      <c r="F37" s="11">
        <f>TREND(Calculations!F$157:F$158,Calculations!$A$157:$A$158,$A37)</f>
        <v>0</v>
      </c>
      <c r="G37" s="11">
        <f>TREND(Calculations!G$157:G$158,Calculations!$A$157:$A$158,$A37)</f>
        <v>0.24826052030308876</v>
      </c>
      <c r="H37" s="11">
        <f>TREND(Calculations!H$157:H$158,Calculations!$A$157:$A$158,$A37)</f>
        <v>1.3419487583950729E-2</v>
      </c>
      <c r="I37" s="11">
        <f>TREND(Calculations!I$157:I$158,Calculations!$A$157:$A$158,$A37)</f>
        <v>0</v>
      </c>
      <c r="J37" s="11">
        <f>TREND(Calculations!J$157:J$158,Calculations!$A$157:$A$158,$A37)</f>
        <v>0</v>
      </c>
      <c r="K37" s="11">
        <f>TREND(Calculations!K$157:K$158,Calculations!$A$157:$A$158,$A37)</f>
        <v>0</v>
      </c>
      <c r="L37" s="11">
        <f>TREND(Calculations!L$157:L$158,Calculations!$A$157:$A$158,$A37)</f>
        <v>0</v>
      </c>
      <c r="M37" s="11">
        <f>TREND(Calculations!M$157:M$158,Calculations!$A$157:$A$158,$A37)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Source Data</vt:lpstr>
      <vt:lpstr>Calculations</vt:lpstr>
      <vt:lpstr>Mexico+OECD scaling</vt:lpstr>
      <vt:lpstr>SCoHIbP-transportation</vt:lpstr>
      <vt:lpstr>SCoHIbP-elec-distheat</vt:lpstr>
      <vt:lpstr>SCoHIbP-bldgs-indst</vt:lpstr>
      <vt:lpstr>SCoHIbP-LULUCF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2014-12-03T02:15:24Z</dcterms:created>
  <dcterms:modified xsi:type="dcterms:W3CDTF">2018-06-04T15:22:25Z</dcterms:modified>
</cp:coreProperties>
</file>