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0-mexico-wipA\InputData\bldgs\SoCEUtiNTY\"/>
    </mc:Choice>
  </mc:AlternateContent>
  <bookViews>
    <workbookView xWindow="240" yWindow="105" windowWidth="19425" windowHeight="11025"/>
  </bookViews>
  <sheets>
    <sheet name="About" sheetId="1" r:id="rId1"/>
    <sheet name="Residential &amp; commercial growth" sheetId="7" r:id="rId2"/>
    <sheet name="Component Lifetimes" sheetId="3" r:id="rId3"/>
    <sheet name="Calculations" sheetId="4" r:id="rId4"/>
    <sheet name="SoCEUtiNTY" sheetId="2" r:id="rId5"/>
  </sheets>
  <calcPr calcId="162913"/>
</workbook>
</file>

<file path=xl/calcChain.xml><?xml version="1.0" encoding="utf-8"?>
<calcChain xmlns="http://schemas.openxmlformats.org/spreadsheetml/2006/main">
  <c r="B26" i="4" l="1"/>
  <c r="B3" i="4"/>
  <c r="B14" i="4" s="1"/>
  <c r="B8" i="4"/>
  <c r="B15" i="4" s="1"/>
  <c r="D9" i="7"/>
  <c r="H5" i="7"/>
  <c r="C5" i="7"/>
  <c r="D5" i="7"/>
  <c r="E5" i="7"/>
  <c r="F5" i="7"/>
  <c r="G5" i="7"/>
  <c r="B21" i="4" l="1"/>
  <c r="B29" i="4" s="1"/>
  <c r="B22" i="4"/>
  <c r="B30" i="4" s="1"/>
  <c r="B20" i="4"/>
  <c r="B28" i="4" s="1"/>
  <c r="B19" i="4"/>
  <c r="B27" i="4" s="1"/>
  <c r="B18" i="4"/>
  <c r="C26" i="4" s="1"/>
  <c r="C29" i="4"/>
  <c r="C28" i="4" l="1"/>
  <c r="C27" i="4"/>
  <c r="C30" i="4"/>
</calcChain>
</file>

<file path=xl/sharedStrings.xml><?xml version="1.0" encoding="utf-8"?>
<sst xmlns="http://schemas.openxmlformats.org/spreadsheetml/2006/main" count="68" uniqueCount="46">
  <si>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</si>
  <si>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</si>
  <si>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</si>
  <si>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</si>
  <si>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</si>
  <si>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</si>
  <si>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</si>
  <si>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</si>
  <si>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</si>
  <si>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</si>
  <si>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</si>
  <si>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</si>
  <si>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</si>
  <si>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</si>
  <si>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</si>
  <si>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</si>
  <si>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</si>
  <si>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</si>
  <si>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Average</t>
  </si>
  <si>
    <t>Fraction of Residential Homes that are New</t>
  </si>
  <si>
    <t>urban residential</t>
  </si>
  <si>
    <t>rural residential</t>
  </si>
  <si>
    <t>commercial</t>
  </si>
  <si>
    <t>Share of Components That is New This Year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</si>
  <si>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</si>
  <si>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</si>
  <si>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</si>
  <si>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</si>
  <si>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</si>
  <si>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Number of homes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</si>
  <si>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</si>
  <si>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</si>
  <si>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</si>
  <si>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</si>
  <si>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Viviendas particulares habitadas por Entidad federativa y Periodo</t>
  </si>
  <si>
    <t>Year</t>
  </si>
  <si>
    <t>http://www.beta.inegi.org.mx</t>
  </si>
  <si>
    <t>Growth rate</t>
  </si>
  <si>
    <t>Total growth rate</t>
  </si>
  <si>
    <t>Commercial buildings annual growth rate</t>
  </si>
  <si>
    <t>http://www.cmic.org.mx/cmic/ceesco/2016/Art%C3%ADculo%2001092016.pdf</t>
  </si>
  <si>
    <t>Homes growth rate</t>
  </si>
  <si>
    <t>INEGI</t>
  </si>
  <si>
    <t>Commercial buildings growth rate</t>
  </si>
  <si>
    <t>Camara Mexicana de la Industria de la Construcción (CMIC)</t>
  </si>
  <si>
    <t>La Edificación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</si>
</sst>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65" fontId="0" fillId="0" borderId="5" xfId="1" applyNumberFormat="1" applyFont="1" applyBorder="1"/>
    <xf numFmtId="0" fontId="0" fillId="4" borderId="5" xfId="0" applyFill="1" applyBorder="1"/>
    <xf numFmtId="0" fontId="1" fillId="4" borderId="0" xfId="0" applyFont="1" applyFill="1"/>
    <xf numFmtId="0" fontId="0" fillId="4" borderId="0" xfId="0" applyFill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9" fontId="0" fillId="0" borderId="0" xfId="0" applyNumberFormat="1"/>
    <xf numFmtId="165" fontId="0" fillId="5" borderId="5" xfId="1" applyNumberFormat="1" applyFont="1" applyFill="1" applyBorder="1"/>
    <xf numFmtId="10" fontId="0" fillId="5" borderId="5" xfId="1" applyNumberFormat="1" applyFont="1" applyFill="1" applyBorder="1"/>
    <xf numFmtId="0" fontId="0" fillId="0" borderId="0" xfId="0" applyAlignment="1"/>
    <xf numFmtId="165" fontId="0" fillId="0" borderId="0" xfId="0" applyNumberFormat="1" applyFill="1"/>
    <xf numFmtId="10" fontId="0" fillId="0" borderId="0" xfId="1" applyNumberFormat="1" applyFont="1" applyFill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95250</xdr:rowOff>
    </xdr:from>
    <xdr:to>
      <xdr:col>7</xdr:col>
      <xdr:colOff>638175</xdr:colOff>
      <xdr:row>29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140CFF-D962-4606-A8D1-18C582B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175"/>
          <a:ext cx="63722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6" workbookViewId="0">
      <selection activeCell="D26" sqref="D26"/>
    </sheetView>
  </sheetViews>
  <sheetFormatPr defaultColWidth="9.140625" defaultRowHeight="15" x14ac:dyDescent="0.25"/>
  <cols>
    <col min="2" max="2" width="52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0" t="s">
        <v>41</v>
      </c>
    </row>
    <row r="4" spans="1:2" x14ac:dyDescent="0.25">
      <c r="B4" t="s">
        <v>42</v>
      </c>
    </row>
    <row r="5" spans="1:2" x14ac:dyDescent="0.25">
      <c r="B5" s="12">
        <v>2015</v>
      </c>
    </row>
    <row r="6" spans="1:2" x14ac:dyDescent="0.25">
      <c r="B6" t="s">
        <v>36</v>
      </c>
    </row>
    <row r="8" spans="1:2" x14ac:dyDescent="0.25">
      <c r="B8" s="10" t="s">
        <v>43</v>
      </c>
    </row>
    <row r="9" spans="1:2" x14ac:dyDescent="0.25">
      <c r="B9" t="s">
        <v>44</v>
      </c>
    </row>
    <row r="10" spans="1:2" x14ac:dyDescent="0.25">
      <c r="B10" s="12">
        <v>2015</v>
      </c>
    </row>
    <row r="11" spans="1:2" x14ac:dyDescent="0.25">
      <c r="B11" t="s">
        <v>45</v>
      </c>
    </row>
    <row r="12" spans="1:2" x14ac:dyDescent="0.25">
      <c r="B12" s="26" t="s">
        <v>40</v>
      </c>
    </row>
    <row r="15" spans="1:2" x14ac:dyDescent="0.25">
      <c r="A15" s="1" t="s">
        <v>2</v>
      </c>
    </row>
    <row r="16" spans="1:2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A32" sqref="A32"/>
    </sheetView>
  </sheetViews>
  <sheetFormatPr defaultColWidth="11.42578125" defaultRowHeight="15" x14ac:dyDescent="0.25"/>
  <cols>
    <col min="1" max="1" width="17.42578125" customWidth="1"/>
  </cols>
  <sheetData>
    <row r="1" spans="1:8" x14ac:dyDescent="0.25">
      <c r="A1" s="18" t="s">
        <v>34</v>
      </c>
      <c r="B1" s="19"/>
      <c r="C1" s="19"/>
      <c r="D1" s="19"/>
      <c r="E1" s="19"/>
    </row>
    <row r="3" spans="1:8" x14ac:dyDescent="0.25">
      <c r="A3" s="17" t="s">
        <v>35</v>
      </c>
      <c r="B3" s="17">
        <v>1990</v>
      </c>
      <c r="C3" s="17">
        <v>1995</v>
      </c>
      <c r="D3" s="17">
        <v>2000</v>
      </c>
      <c r="E3" s="17">
        <v>2005</v>
      </c>
      <c r="F3" s="17">
        <v>2010</v>
      </c>
      <c r="G3" s="17">
        <v>2015</v>
      </c>
      <c r="H3" s="17"/>
    </row>
    <row r="4" spans="1:8" ht="27.75" customHeight="1" x14ac:dyDescent="0.25">
      <c r="A4" s="14" t="s">
        <v>29</v>
      </c>
      <c r="B4" s="14">
        <v>16183310</v>
      </c>
      <c r="C4" s="14">
        <v>19403409</v>
      </c>
      <c r="D4" s="14">
        <v>21942535</v>
      </c>
      <c r="E4" s="14">
        <v>24706956</v>
      </c>
      <c r="F4" s="14">
        <v>28607568</v>
      </c>
      <c r="G4" s="14">
        <v>31949709</v>
      </c>
      <c r="H4" s="15" t="s">
        <v>38</v>
      </c>
    </row>
    <row r="5" spans="1:8" x14ac:dyDescent="0.25">
      <c r="A5" s="14" t="s">
        <v>37</v>
      </c>
      <c r="B5" s="14"/>
      <c r="C5" s="16">
        <f t="shared" ref="C5:G5" si="0">(C4/B4)^(1/(C3-B3))-1</f>
        <v>3.6960317214317362E-2</v>
      </c>
      <c r="D5" s="16">
        <f t="shared" si="0"/>
        <v>2.4900611661011096E-2</v>
      </c>
      <c r="E5" s="16">
        <f t="shared" si="0"/>
        <v>2.4015401029188643E-2</v>
      </c>
      <c r="F5" s="16">
        <f t="shared" si="0"/>
        <v>2.975127753250395E-2</v>
      </c>
      <c r="G5" s="16">
        <f t="shared" si="0"/>
        <v>2.234433211963438E-2</v>
      </c>
      <c r="H5" s="24">
        <f>(G4/B4)^(1/(G3-B3))-1</f>
        <v>2.7580802646774538E-2</v>
      </c>
    </row>
    <row r="6" spans="1:8" x14ac:dyDescent="0.25">
      <c r="C6" s="6"/>
      <c r="D6" s="6"/>
      <c r="E6" s="6"/>
      <c r="F6" s="6"/>
      <c r="G6" s="6"/>
      <c r="H6" s="6"/>
    </row>
    <row r="7" spans="1:8" x14ac:dyDescent="0.25">
      <c r="A7" t="s">
        <v>36</v>
      </c>
    </row>
    <row r="9" spans="1:8" x14ac:dyDescent="0.25">
      <c r="A9" s="20" t="s">
        <v>39</v>
      </c>
      <c r="B9" s="21"/>
      <c r="C9" s="22"/>
      <c r="D9" s="25">
        <f>1.47^(1/8)-1</f>
        <v>4.9336227620889739E-2</v>
      </c>
    </row>
    <row r="32" spans="1:1" ht="15.75" customHeight="1" x14ac:dyDescent="0.25">
      <c r="A32" s="26" t="s">
        <v>40</v>
      </c>
    </row>
    <row r="35" spans="2:11" ht="27" customHeight="1" x14ac:dyDescent="0.25">
      <c r="K35" s="13"/>
    </row>
    <row r="36" spans="2:11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9.140625"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17" sqref="A17"/>
    </sheetView>
  </sheetViews>
  <sheetFormatPr defaultColWidth="9.140625" defaultRowHeight="15" x14ac:dyDescent="0.25"/>
  <cols>
    <col min="1" max="1" width="21" customWidth="1"/>
    <col min="2" max="2" width="13.140625" customWidth="1"/>
    <col min="3" max="3" width="11" customWidth="1"/>
  </cols>
  <sheetData>
    <row r="1" spans="1:3" x14ac:dyDescent="0.25">
      <c r="A1" s="10" t="s">
        <v>39</v>
      </c>
      <c r="B1" s="11"/>
      <c r="C1" s="11"/>
    </row>
    <row r="3" spans="1:3" x14ac:dyDescent="0.25">
      <c r="A3" t="s">
        <v>18</v>
      </c>
      <c r="B3" s="27">
        <f>'Residential &amp; commercial growth'!D9</f>
        <v>4.9336227620889739E-2</v>
      </c>
    </row>
    <row r="6" spans="1:3" x14ac:dyDescent="0.25">
      <c r="A6" s="10" t="s">
        <v>19</v>
      </c>
      <c r="B6" s="11"/>
      <c r="C6" s="11"/>
    </row>
    <row r="8" spans="1:3" x14ac:dyDescent="0.25">
      <c r="A8" t="s">
        <v>18</v>
      </c>
      <c r="B8" s="28">
        <f>'Residential &amp; commercial growth'!H5</f>
        <v>2.7580802646774538E-2</v>
      </c>
    </row>
    <row r="11" spans="1:3" x14ac:dyDescent="0.25">
      <c r="A11" s="10" t="s">
        <v>23</v>
      </c>
      <c r="B11" s="11"/>
      <c r="C11" s="11"/>
    </row>
    <row r="13" spans="1:3" x14ac:dyDescent="0.25">
      <c r="A13" s="1" t="s">
        <v>24</v>
      </c>
    </row>
    <row r="14" spans="1:3" x14ac:dyDescent="0.25">
      <c r="A14" t="s">
        <v>25</v>
      </c>
      <c r="B14" s="6">
        <f>1-B3</f>
        <v>0.95066377237911026</v>
      </c>
    </row>
    <row r="15" spans="1:3" x14ac:dyDescent="0.25">
      <c r="A15" t="s">
        <v>26</v>
      </c>
      <c r="B15" s="7">
        <f>1-B8</f>
        <v>0.97241919735322546</v>
      </c>
    </row>
    <row r="17" spans="1:3" x14ac:dyDescent="0.25">
      <c r="A17" s="1" t="s">
        <v>27</v>
      </c>
    </row>
    <row r="18" spans="1:3" x14ac:dyDescent="0.25">
      <c r="A18" t="s">
        <v>3</v>
      </c>
      <c r="B18" s="4">
        <f>1/'Component Lifetimes'!B2</f>
        <v>5.2631578947368418E-2</v>
      </c>
    </row>
    <row r="19" spans="1:3" x14ac:dyDescent="0.25">
      <c r="A19" t="s">
        <v>4</v>
      </c>
      <c r="B19" s="4">
        <f>1/'Component Lifetimes'!B3</f>
        <v>6.3157894736842107E-2</v>
      </c>
    </row>
    <row r="20" spans="1:3" x14ac:dyDescent="0.25">
      <c r="A20" t="s">
        <v>6</v>
      </c>
      <c r="B20" s="4">
        <f>1/'Component Lifetimes'!B5</f>
        <v>0.1095</v>
      </c>
    </row>
    <row r="21" spans="1:3" x14ac:dyDescent="0.25">
      <c r="A21" t="s">
        <v>7</v>
      </c>
      <c r="B21" s="4">
        <f>1/'Component Lifetimes'!B6</f>
        <v>7.3891625615763554E-2</v>
      </c>
    </row>
    <row r="22" spans="1:3" x14ac:dyDescent="0.25">
      <c r="A22" t="s">
        <v>8</v>
      </c>
      <c r="B22" s="4">
        <f>1/'Component Lifetimes'!B7</f>
        <v>6.4935064935064929E-2</v>
      </c>
    </row>
    <row r="24" spans="1:3" x14ac:dyDescent="0.25">
      <c r="A24" s="1" t="s">
        <v>28</v>
      </c>
    </row>
    <row r="25" spans="1:3" x14ac:dyDescent="0.25">
      <c r="B25" t="s">
        <v>25</v>
      </c>
      <c r="C25" t="s">
        <v>26</v>
      </c>
    </row>
    <row r="26" spans="1:3" x14ac:dyDescent="0.25">
      <c r="A26" t="s">
        <v>3</v>
      </c>
      <c r="B26" s="9">
        <f>($B18*$B$14)+B$3</f>
        <v>9.9371163009263963E-2</v>
      </c>
      <c r="C26" s="9">
        <f>($B18*$B$15)+B$8</f>
        <v>7.8760760402207447E-2</v>
      </c>
    </row>
    <row r="27" spans="1:3" x14ac:dyDescent="0.25">
      <c r="A27" t="s">
        <v>4</v>
      </c>
      <c r="B27" s="9">
        <f>($B19*$B$14)+B$3</f>
        <v>0.10937815008693881</v>
      </c>
      <c r="C27" s="9">
        <f>($B19*$B$15)+B$8</f>
        <v>8.899675195329404E-2</v>
      </c>
    </row>
    <row r="28" spans="1:3" x14ac:dyDescent="0.25">
      <c r="A28" t="s">
        <v>6</v>
      </c>
      <c r="B28" s="9">
        <f>($B20*$B$14)+B$3</f>
        <v>0.15343391069640233</v>
      </c>
      <c r="C28" s="9">
        <f>($B20*$B$15)+B$8</f>
        <v>0.13406070475695273</v>
      </c>
    </row>
    <row r="29" spans="1:3" x14ac:dyDescent="0.25">
      <c r="A29" t="s">
        <v>7</v>
      </c>
      <c r="B29" s="9">
        <f>($B21*$B$14)+B$3</f>
        <v>0.11958231917599642</v>
      </c>
      <c r="C29" s="9">
        <f>($B21*$B$15)+B$8</f>
        <v>9.9434437919180371E-2</v>
      </c>
    </row>
    <row r="30" spans="1:3" x14ac:dyDescent="0.25">
      <c r="A30" t="s">
        <v>8</v>
      </c>
      <c r="B30" s="9">
        <f>($B22*$B$14)+B$3</f>
        <v>0.11106764141174105</v>
      </c>
      <c r="C30" s="9">
        <f>($B22*$B$15)+B$8</f>
        <v>9.0724906371009953E-2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>
      <selection activeCell="D8" sqref="D8"/>
    </sheetView>
  </sheetViews>
  <sheetFormatPr defaultColWidth="9.140625"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8" t="s">
        <v>20</v>
      </c>
      <c r="C1" s="8" t="s">
        <v>21</v>
      </c>
      <c r="D1" s="8" t="s">
        <v>22</v>
      </c>
    </row>
    <row r="2" spans="1:4" x14ac:dyDescent="0.25">
      <c r="A2" t="s">
        <v>3</v>
      </c>
      <c r="B2" s="4">
        <v>5.2999999999999999E-2</v>
      </c>
      <c r="C2" s="4">
        <v>5.2999999999999999E-2</v>
      </c>
      <c r="D2" s="4">
        <v>5.3499999999999999E-2</v>
      </c>
    </row>
    <row r="3" spans="1:4" x14ac:dyDescent="0.25">
      <c r="A3" t="s">
        <v>4</v>
      </c>
      <c r="B3" s="4">
        <v>6.0999999999999999E-2</v>
      </c>
      <c r="C3" s="4">
        <v>6.0999999999999999E-2</v>
      </c>
      <c r="D3" s="4">
        <v>6.0999999999999999E-2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v>0.11</v>
      </c>
      <c r="C5" s="4">
        <v>0.11</v>
      </c>
      <c r="D5" s="4">
        <v>0.11</v>
      </c>
    </row>
    <row r="6" spans="1:4" x14ac:dyDescent="0.25">
      <c r="A6" t="s">
        <v>7</v>
      </c>
      <c r="B6" s="4">
        <v>7.0000000000000007E-2</v>
      </c>
      <c r="C6" s="4">
        <v>7.0000000000000007E-2</v>
      </c>
      <c r="D6" s="4">
        <v>7.0000000000000007E-2</v>
      </c>
    </row>
    <row r="7" spans="1:4" x14ac:dyDescent="0.25">
      <c r="A7" t="s">
        <v>8</v>
      </c>
      <c r="B7" s="4">
        <v>6.5000000000000002E-2</v>
      </c>
      <c r="C7" s="4">
        <v>6.5000000000000002E-2</v>
      </c>
      <c r="D7" s="4">
        <v>6.5000000000000002E-2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Residential &amp; commercial growth</vt:lpstr>
      <vt:lpstr>Component Lifetimes</vt:lpstr>
      <vt:lpstr>Calculations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2018-01-10T20:44:14Z</dcterms:created>
  <dcterms:modified xsi:type="dcterms:W3CDTF">2018-06-05T17:15:36Z</dcterms:modified>
</cp:coreProperties>
</file>