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D\InputData\elec\ARpUIiRC\"/>
    </mc:Choice>
  </mc:AlternateContent>
  <bookViews>
    <workbookView xWindow="120" yWindow="120" windowWidth="21075" windowHeight="9030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 iterate="1" iterateDelta="1.0000000000000001E-5"/>
</workbook>
</file>

<file path=xl/calcChain.xml><?xml version="1.0" encoding="utf-8"?>
<calcChain xmlns="http://schemas.openxmlformats.org/spreadsheetml/2006/main">
  <c r="B11" i="2" l="1"/>
  <c r="B130" i="8" l="1"/>
  <c r="B131" i="8"/>
  <c r="B120" i="8"/>
  <c r="B121" i="8"/>
  <c r="B122" i="8"/>
  <c r="B123" i="8"/>
  <c r="B124" i="8"/>
  <c r="B125" i="8"/>
  <c r="B140" i="8" s="1"/>
  <c r="B126" i="8"/>
  <c r="B127" i="8"/>
  <c r="B128" i="8"/>
  <c r="B129" i="8"/>
  <c r="B119" i="8"/>
  <c r="B109" i="5"/>
  <c r="B110" i="5"/>
  <c r="B108" i="5"/>
  <c r="B134" i="8"/>
  <c r="B58" i="5"/>
  <c r="B73" i="5"/>
  <c r="B59" i="5"/>
  <c r="B74" i="5"/>
  <c r="B60" i="5"/>
  <c r="B75" i="5"/>
  <c r="B61" i="5"/>
  <c r="B76" i="5"/>
  <c r="B57" i="5"/>
  <c r="B72" i="5"/>
  <c r="B51" i="5"/>
  <c r="B66" i="5"/>
  <c r="B52" i="5"/>
  <c r="B67" i="5"/>
  <c r="B53" i="5"/>
  <c r="B68" i="5"/>
  <c r="B54" i="5"/>
  <c r="B69" i="5"/>
  <c r="B50" i="5"/>
  <c r="B65" i="5"/>
  <c r="J57" i="5"/>
  <c r="J72" i="5"/>
  <c r="K57" i="5"/>
  <c r="K72" i="5"/>
  <c r="L57" i="5"/>
  <c r="L72" i="5"/>
  <c r="M57" i="5"/>
  <c r="M72" i="5"/>
  <c r="N57" i="5"/>
  <c r="N72" i="5"/>
  <c r="O57" i="5"/>
  <c r="O72" i="5"/>
  <c r="P57" i="5"/>
  <c r="P72" i="5"/>
  <c r="Q57" i="5"/>
  <c r="Q72" i="5"/>
  <c r="R57" i="5"/>
  <c r="R72" i="5"/>
  <c r="R87" i="5"/>
  <c r="S57" i="5"/>
  <c r="S72" i="5"/>
  <c r="T57" i="5"/>
  <c r="T72" i="5"/>
  <c r="U57" i="5"/>
  <c r="U72" i="5"/>
  <c r="V57" i="5"/>
  <c r="V72" i="5"/>
  <c r="W57" i="5"/>
  <c r="W72" i="5"/>
  <c r="J58" i="5"/>
  <c r="J73" i="5"/>
  <c r="K58" i="5"/>
  <c r="K73" i="5"/>
  <c r="L58" i="5"/>
  <c r="L73" i="5"/>
  <c r="M58" i="5"/>
  <c r="M73" i="5"/>
  <c r="N58" i="5"/>
  <c r="N73" i="5"/>
  <c r="O58" i="5"/>
  <c r="O73" i="5"/>
  <c r="P58" i="5"/>
  <c r="P73" i="5"/>
  <c r="Q58" i="5"/>
  <c r="Q73" i="5"/>
  <c r="R58" i="5"/>
  <c r="R73" i="5"/>
  <c r="S58" i="5"/>
  <c r="S73" i="5"/>
  <c r="T58" i="5"/>
  <c r="T73" i="5"/>
  <c r="T88" i="5"/>
  <c r="U58" i="5"/>
  <c r="U73" i="5"/>
  <c r="V58" i="5"/>
  <c r="V73" i="5"/>
  <c r="W58" i="5"/>
  <c r="W73" i="5"/>
  <c r="J59" i="5"/>
  <c r="J74" i="5"/>
  <c r="K59" i="5"/>
  <c r="K74" i="5"/>
  <c r="L59" i="5"/>
  <c r="L74" i="5"/>
  <c r="M59" i="5"/>
  <c r="M74" i="5"/>
  <c r="N59" i="5"/>
  <c r="N74" i="5"/>
  <c r="N89" i="5"/>
  <c r="O59" i="5"/>
  <c r="O74" i="5"/>
  <c r="P59" i="5"/>
  <c r="P74" i="5"/>
  <c r="Q59" i="5"/>
  <c r="Q74" i="5"/>
  <c r="R59" i="5"/>
  <c r="R74" i="5"/>
  <c r="R89" i="5"/>
  <c r="S59" i="5"/>
  <c r="S74" i="5"/>
  <c r="T59" i="5"/>
  <c r="T74" i="5"/>
  <c r="U59" i="5"/>
  <c r="U74" i="5"/>
  <c r="V59" i="5"/>
  <c r="V74" i="5"/>
  <c r="V89" i="5"/>
  <c r="W59" i="5"/>
  <c r="W74" i="5"/>
  <c r="J60" i="5"/>
  <c r="J75" i="5"/>
  <c r="K60" i="5"/>
  <c r="K75" i="5"/>
  <c r="L60" i="5"/>
  <c r="L75" i="5"/>
  <c r="M60" i="5"/>
  <c r="M75" i="5"/>
  <c r="N60" i="5"/>
  <c r="N75" i="5"/>
  <c r="O60" i="5"/>
  <c r="O75" i="5"/>
  <c r="P60" i="5"/>
  <c r="P75" i="5"/>
  <c r="Q60" i="5"/>
  <c r="Q75" i="5"/>
  <c r="R60" i="5"/>
  <c r="R75" i="5"/>
  <c r="S60" i="5"/>
  <c r="S75" i="5"/>
  <c r="T60" i="5"/>
  <c r="T75" i="5"/>
  <c r="U60" i="5"/>
  <c r="U75" i="5"/>
  <c r="V60" i="5"/>
  <c r="V75" i="5"/>
  <c r="W60" i="5"/>
  <c r="W75" i="5"/>
  <c r="J61" i="5"/>
  <c r="J76" i="5"/>
  <c r="K61" i="5"/>
  <c r="K76" i="5"/>
  <c r="L61" i="5"/>
  <c r="L76" i="5"/>
  <c r="M61" i="5"/>
  <c r="M76" i="5"/>
  <c r="N61" i="5"/>
  <c r="N76" i="5"/>
  <c r="O61" i="5"/>
  <c r="O76" i="5"/>
  <c r="P61" i="5"/>
  <c r="P76" i="5"/>
  <c r="Q61" i="5"/>
  <c r="Q76" i="5"/>
  <c r="R61" i="5"/>
  <c r="R76" i="5"/>
  <c r="S61" i="5"/>
  <c r="S76" i="5"/>
  <c r="T61" i="5"/>
  <c r="T76" i="5"/>
  <c r="U61" i="5"/>
  <c r="U76" i="5"/>
  <c r="V61" i="5"/>
  <c r="V76" i="5"/>
  <c r="W61" i="5"/>
  <c r="W76" i="5"/>
  <c r="I58" i="5"/>
  <c r="I73" i="5"/>
  <c r="J88" i="5"/>
  <c r="I59" i="5"/>
  <c r="I74" i="5"/>
  <c r="I60" i="5"/>
  <c r="I75" i="5"/>
  <c r="J90" i="5"/>
  <c r="I61" i="5"/>
  <c r="I76" i="5"/>
  <c r="J91" i="5"/>
  <c r="I57" i="5"/>
  <c r="I72" i="5"/>
  <c r="D57" i="5"/>
  <c r="D72" i="5"/>
  <c r="E57" i="5"/>
  <c r="E72" i="5"/>
  <c r="F57" i="5"/>
  <c r="F72" i="5"/>
  <c r="G57" i="5"/>
  <c r="G72" i="5"/>
  <c r="H57" i="5"/>
  <c r="H72" i="5"/>
  <c r="D58" i="5"/>
  <c r="D73" i="5"/>
  <c r="E58" i="5"/>
  <c r="E73" i="5"/>
  <c r="F58" i="5"/>
  <c r="F73" i="5"/>
  <c r="G58" i="5"/>
  <c r="G73" i="5"/>
  <c r="H58" i="5"/>
  <c r="H73" i="5"/>
  <c r="D59" i="5"/>
  <c r="D74" i="5"/>
  <c r="E59" i="5"/>
  <c r="E74" i="5"/>
  <c r="E89" i="5"/>
  <c r="F59" i="5"/>
  <c r="F74" i="5"/>
  <c r="G59" i="5"/>
  <c r="G74" i="5"/>
  <c r="H59" i="5"/>
  <c r="H74" i="5"/>
  <c r="I89" i="5"/>
  <c r="D60" i="5"/>
  <c r="D75" i="5"/>
  <c r="E60" i="5"/>
  <c r="E75" i="5"/>
  <c r="F60" i="5"/>
  <c r="F75" i="5"/>
  <c r="G60" i="5"/>
  <c r="G75" i="5"/>
  <c r="H60" i="5"/>
  <c r="H75" i="5"/>
  <c r="H90" i="5"/>
  <c r="D61" i="5"/>
  <c r="D76" i="5"/>
  <c r="E61" i="5"/>
  <c r="E76" i="5"/>
  <c r="F61" i="5"/>
  <c r="F76" i="5"/>
  <c r="G61" i="5"/>
  <c r="G76" i="5"/>
  <c r="G91" i="5"/>
  <c r="H61" i="5"/>
  <c r="H76" i="5"/>
  <c r="C58" i="5"/>
  <c r="C73" i="5"/>
  <c r="D88" i="5"/>
  <c r="C59" i="5"/>
  <c r="C74" i="5"/>
  <c r="D89" i="5"/>
  <c r="C60" i="5"/>
  <c r="C75" i="5"/>
  <c r="D90" i="5"/>
  <c r="C61" i="5"/>
  <c r="C76" i="5"/>
  <c r="C57" i="5"/>
  <c r="C72" i="5"/>
  <c r="D87" i="5"/>
  <c r="J50" i="5"/>
  <c r="J65" i="5"/>
  <c r="K50" i="5"/>
  <c r="K65" i="5"/>
  <c r="K79" i="5"/>
  <c r="L50" i="5"/>
  <c r="L65" i="5"/>
  <c r="M50" i="5"/>
  <c r="M65" i="5"/>
  <c r="N50" i="5"/>
  <c r="N65" i="5"/>
  <c r="O50" i="5"/>
  <c r="O65" i="5"/>
  <c r="O79" i="5"/>
  <c r="P50" i="5"/>
  <c r="P65" i="5"/>
  <c r="Q50" i="5"/>
  <c r="Q65" i="5"/>
  <c r="R50" i="5"/>
  <c r="R65" i="5"/>
  <c r="S50" i="5"/>
  <c r="S65" i="5"/>
  <c r="S79" i="5"/>
  <c r="T50" i="5"/>
  <c r="T65" i="5"/>
  <c r="U50" i="5"/>
  <c r="U65" i="5"/>
  <c r="V50" i="5"/>
  <c r="V65" i="5"/>
  <c r="W50" i="5"/>
  <c r="W65" i="5"/>
  <c r="W79" i="5"/>
  <c r="J51" i="5"/>
  <c r="J66" i="5"/>
  <c r="K51" i="5"/>
  <c r="K66" i="5"/>
  <c r="L51" i="5"/>
  <c r="L66" i="5"/>
  <c r="M51" i="5"/>
  <c r="M66" i="5"/>
  <c r="M80" i="5"/>
  <c r="N51" i="5"/>
  <c r="N66" i="5"/>
  <c r="O51" i="5"/>
  <c r="O66" i="5"/>
  <c r="P51" i="5"/>
  <c r="P66" i="5"/>
  <c r="Q51" i="5"/>
  <c r="Q66" i="5"/>
  <c r="Q80" i="5"/>
  <c r="R51" i="5"/>
  <c r="R66" i="5"/>
  <c r="S51" i="5"/>
  <c r="S66" i="5"/>
  <c r="T51" i="5"/>
  <c r="T66" i="5"/>
  <c r="U51" i="5"/>
  <c r="U66" i="5"/>
  <c r="U80" i="5"/>
  <c r="V51" i="5"/>
  <c r="V66" i="5"/>
  <c r="W51" i="5"/>
  <c r="W66" i="5"/>
  <c r="J52" i="5"/>
  <c r="J67" i="5"/>
  <c r="K52" i="5"/>
  <c r="K67" i="5"/>
  <c r="L52" i="5"/>
  <c r="L67" i="5"/>
  <c r="M52" i="5"/>
  <c r="M67" i="5"/>
  <c r="N52" i="5"/>
  <c r="N67" i="5"/>
  <c r="O52" i="5"/>
  <c r="O67" i="5"/>
  <c r="O81" i="5"/>
  <c r="P52" i="5"/>
  <c r="P67" i="5"/>
  <c r="Q52" i="5"/>
  <c r="Q67" i="5"/>
  <c r="R52" i="5"/>
  <c r="R67" i="5"/>
  <c r="S52" i="5"/>
  <c r="S67" i="5"/>
  <c r="S81" i="5"/>
  <c r="T52" i="5"/>
  <c r="T67" i="5"/>
  <c r="U52" i="5"/>
  <c r="U67" i="5"/>
  <c r="V52" i="5"/>
  <c r="V67" i="5"/>
  <c r="W52" i="5"/>
  <c r="W67" i="5"/>
  <c r="W81" i="5"/>
  <c r="J53" i="5"/>
  <c r="J68" i="5"/>
  <c r="K53" i="5"/>
  <c r="K68" i="5"/>
  <c r="L53" i="5"/>
  <c r="L68" i="5"/>
  <c r="M53" i="5"/>
  <c r="M68" i="5"/>
  <c r="M82" i="5"/>
  <c r="N53" i="5"/>
  <c r="N68" i="5"/>
  <c r="O53" i="5"/>
  <c r="O68" i="5"/>
  <c r="P53" i="5"/>
  <c r="P68" i="5"/>
  <c r="Q53" i="5"/>
  <c r="Q68" i="5"/>
  <c r="Q82" i="5"/>
  <c r="R53" i="5"/>
  <c r="R68" i="5"/>
  <c r="S53" i="5"/>
  <c r="S68" i="5"/>
  <c r="T53" i="5"/>
  <c r="T68" i="5"/>
  <c r="U53" i="5"/>
  <c r="U68" i="5"/>
  <c r="V53" i="5"/>
  <c r="V68" i="5"/>
  <c r="W53" i="5"/>
  <c r="W68" i="5"/>
  <c r="J54" i="5"/>
  <c r="J69" i="5"/>
  <c r="K54" i="5"/>
  <c r="K69" i="5"/>
  <c r="L54" i="5"/>
  <c r="L69" i="5"/>
  <c r="M54" i="5"/>
  <c r="M69" i="5"/>
  <c r="N54" i="5"/>
  <c r="N69" i="5"/>
  <c r="O54" i="5"/>
  <c r="O69" i="5"/>
  <c r="P54" i="5"/>
  <c r="P69" i="5"/>
  <c r="Q54" i="5"/>
  <c r="Q69" i="5"/>
  <c r="R54" i="5"/>
  <c r="R69" i="5"/>
  <c r="S54" i="5"/>
  <c r="S69" i="5"/>
  <c r="T54" i="5"/>
  <c r="T69" i="5"/>
  <c r="U54" i="5"/>
  <c r="U69" i="5"/>
  <c r="V54" i="5"/>
  <c r="V69" i="5"/>
  <c r="W54" i="5"/>
  <c r="W69" i="5"/>
  <c r="I51" i="5"/>
  <c r="I66" i="5"/>
  <c r="J80" i="5"/>
  <c r="I52" i="5"/>
  <c r="I67" i="5"/>
  <c r="I53" i="5"/>
  <c r="I68" i="5"/>
  <c r="I54" i="5"/>
  <c r="I69" i="5"/>
  <c r="I50" i="5"/>
  <c r="I65" i="5"/>
  <c r="D50" i="5"/>
  <c r="D65" i="5"/>
  <c r="E50" i="5"/>
  <c r="E65" i="5"/>
  <c r="F50" i="5"/>
  <c r="F65" i="5"/>
  <c r="G50" i="5"/>
  <c r="G65" i="5"/>
  <c r="H50" i="5"/>
  <c r="H65" i="5"/>
  <c r="D51" i="5"/>
  <c r="D66" i="5"/>
  <c r="E51" i="5"/>
  <c r="E66" i="5"/>
  <c r="F51" i="5"/>
  <c r="F66" i="5"/>
  <c r="G51" i="5"/>
  <c r="G66" i="5"/>
  <c r="H51" i="5"/>
  <c r="H66" i="5"/>
  <c r="I80" i="5"/>
  <c r="D52" i="5"/>
  <c r="D67" i="5"/>
  <c r="E52" i="5"/>
  <c r="E67" i="5"/>
  <c r="F52" i="5"/>
  <c r="F67" i="5"/>
  <c r="G52" i="5"/>
  <c r="G67" i="5"/>
  <c r="H52" i="5"/>
  <c r="H67" i="5"/>
  <c r="D53" i="5"/>
  <c r="D68" i="5"/>
  <c r="E53" i="5"/>
  <c r="E68" i="5"/>
  <c r="F53" i="5"/>
  <c r="F68" i="5"/>
  <c r="G53" i="5"/>
  <c r="G68" i="5"/>
  <c r="H53" i="5"/>
  <c r="H68" i="5"/>
  <c r="D54" i="5"/>
  <c r="D69" i="5"/>
  <c r="E54" i="5"/>
  <c r="E69" i="5"/>
  <c r="F54" i="5"/>
  <c r="F69" i="5"/>
  <c r="G54" i="5"/>
  <c r="G69" i="5"/>
  <c r="H54" i="5"/>
  <c r="H69" i="5"/>
  <c r="C51" i="5"/>
  <c r="C66" i="5"/>
  <c r="D80" i="5"/>
  <c r="C52" i="5"/>
  <c r="C67" i="5"/>
  <c r="D81" i="5"/>
  <c r="C53" i="5"/>
  <c r="C68" i="5"/>
  <c r="D82" i="5"/>
  <c r="C54" i="5"/>
  <c r="C69" i="5"/>
  <c r="D83" i="5"/>
  <c r="C50" i="5"/>
  <c r="C65" i="5"/>
  <c r="D79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B10" i="5"/>
  <c r="E17" i="5"/>
  <c r="E24" i="5"/>
  <c r="AJ17" i="5"/>
  <c r="AJ24" i="5"/>
  <c r="E30" i="5"/>
  <c r="B11" i="5"/>
  <c r="B12" i="5"/>
  <c r="G19" i="5"/>
  <c r="G26" i="5"/>
  <c r="AJ19" i="5"/>
  <c r="AJ26" i="5"/>
  <c r="G32" i="5"/>
  <c r="B13" i="5"/>
  <c r="B9" i="5"/>
  <c r="I79" i="5"/>
  <c r="F90" i="5"/>
  <c r="H82" i="5"/>
  <c r="E81" i="5"/>
  <c r="F80" i="5"/>
  <c r="G79" i="5"/>
  <c r="V82" i="5"/>
  <c r="L81" i="5"/>
  <c r="V80" i="5"/>
  <c r="R80" i="5"/>
  <c r="F89" i="5"/>
  <c r="K82" i="5"/>
  <c r="N80" i="5"/>
  <c r="S90" i="5"/>
  <c r="O90" i="5"/>
  <c r="K90" i="5"/>
  <c r="U89" i="5"/>
  <c r="Q89" i="5"/>
  <c r="G82" i="5"/>
  <c r="E80" i="5"/>
  <c r="W83" i="5"/>
  <c r="K83" i="5"/>
  <c r="K81" i="5"/>
  <c r="F88" i="5"/>
  <c r="P91" i="5"/>
  <c r="L91" i="5"/>
  <c r="V90" i="5"/>
  <c r="R90" i="5"/>
  <c r="N90" i="5"/>
  <c r="T89" i="5"/>
  <c r="P89" i="5"/>
  <c r="L89" i="5"/>
  <c r="V88" i="5"/>
  <c r="R88" i="5"/>
  <c r="N88" i="5"/>
  <c r="T87" i="5"/>
  <c r="P87" i="5"/>
  <c r="L87" i="5"/>
  <c r="C82" i="5"/>
  <c r="F83" i="5"/>
  <c r="H81" i="5"/>
  <c r="F79" i="5"/>
  <c r="S83" i="5"/>
  <c r="I83" i="5"/>
  <c r="I88" i="5"/>
  <c r="C81" i="5"/>
  <c r="C90" i="5"/>
  <c r="J82" i="5"/>
  <c r="O83" i="5"/>
  <c r="U82" i="5"/>
  <c r="F81" i="5"/>
  <c r="M79" i="5"/>
  <c r="I87" i="5"/>
  <c r="O89" i="5"/>
  <c r="K89" i="5"/>
  <c r="M88" i="5"/>
  <c r="S87" i="5"/>
  <c r="K87" i="5"/>
  <c r="J89" i="5"/>
  <c r="E82" i="5"/>
  <c r="G80" i="5"/>
  <c r="H79" i="5"/>
  <c r="W82" i="5"/>
  <c r="S82" i="5"/>
  <c r="O82" i="5"/>
  <c r="U81" i="5"/>
  <c r="Q81" i="5"/>
  <c r="M81" i="5"/>
  <c r="W80" i="5"/>
  <c r="S80" i="5"/>
  <c r="O80" i="5"/>
  <c r="K80" i="5"/>
  <c r="U79" i="5"/>
  <c r="Q79" i="5"/>
  <c r="D91" i="5"/>
  <c r="G89" i="5"/>
  <c r="H88" i="5"/>
  <c r="E87" i="5"/>
  <c r="T90" i="5"/>
  <c r="P90" i="5"/>
  <c r="L90" i="5"/>
  <c r="P88" i="5"/>
  <c r="L88" i="5"/>
  <c r="V87" i="5"/>
  <c r="N87" i="5"/>
  <c r="T91" i="5"/>
  <c r="S89" i="5"/>
  <c r="U88" i="5"/>
  <c r="Q88" i="5"/>
  <c r="W87" i="5"/>
  <c r="O87" i="5"/>
  <c r="C88" i="5"/>
  <c r="I81" i="5"/>
  <c r="T81" i="5"/>
  <c r="P81" i="5"/>
  <c r="L79" i="5"/>
  <c r="H91" i="5"/>
  <c r="I90" i="5"/>
  <c r="E90" i="5"/>
  <c r="G88" i="5"/>
  <c r="H87" i="5"/>
  <c r="J87" i="5"/>
  <c r="W90" i="5"/>
  <c r="M89" i="5"/>
  <c r="C87" i="5"/>
  <c r="E83" i="5"/>
  <c r="G81" i="5"/>
  <c r="H80" i="5"/>
  <c r="E79" i="5"/>
  <c r="V83" i="5"/>
  <c r="R83" i="5"/>
  <c r="N83" i="5"/>
  <c r="T82" i="5"/>
  <c r="P82" i="5"/>
  <c r="L82" i="5"/>
  <c r="T80" i="5"/>
  <c r="P80" i="5"/>
  <c r="L80" i="5"/>
  <c r="F91" i="5"/>
  <c r="G90" i="5"/>
  <c r="H89" i="5"/>
  <c r="E88" i="5"/>
  <c r="W91" i="5"/>
  <c r="S91" i="5"/>
  <c r="O91" i="5"/>
  <c r="K91" i="5"/>
  <c r="U90" i="5"/>
  <c r="Q90" i="5"/>
  <c r="M90" i="5"/>
  <c r="W89" i="5"/>
  <c r="F82" i="5"/>
  <c r="J81" i="5"/>
  <c r="R79" i="5"/>
  <c r="C83" i="5"/>
  <c r="I91" i="5"/>
  <c r="H83" i="5"/>
  <c r="I82" i="5"/>
  <c r="U83" i="5"/>
  <c r="Q83" i="5"/>
  <c r="M83" i="5"/>
  <c r="V91" i="5"/>
  <c r="R91" i="5"/>
  <c r="N91" i="5"/>
  <c r="C79" i="5"/>
  <c r="C80" i="5"/>
  <c r="C89" i="5"/>
  <c r="R82" i="5"/>
  <c r="V81" i="5"/>
  <c r="N79" i="5"/>
  <c r="U91" i="5"/>
  <c r="E91" i="5"/>
  <c r="J83" i="5"/>
  <c r="T83" i="5"/>
  <c r="P83" i="5"/>
  <c r="L83" i="5"/>
  <c r="T79" i="5"/>
  <c r="P79" i="5"/>
  <c r="W88" i="5"/>
  <c r="S88" i="5"/>
  <c r="O88" i="5"/>
  <c r="K88" i="5"/>
  <c r="U87" i="5"/>
  <c r="Q87" i="5"/>
  <c r="M87" i="5"/>
  <c r="N82" i="5"/>
  <c r="R81" i="5"/>
  <c r="J79" i="5"/>
  <c r="Q91" i="5"/>
  <c r="G87" i="5"/>
  <c r="F87" i="5"/>
  <c r="C91" i="5"/>
  <c r="N81" i="5"/>
  <c r="V79" i="5"/>
  <c r="G83" i="5"/>
  <c r="M91" i="5"/>
  <c r="V18" i="5"/>
  <c r="V25" i="5"/>
  <c r="AH17" i="5"/>
  <c r="AH24" i="5"/>
  <c r="AH30" i="5"/>
  <c r="Q17" i="5"/>
  <c r="Q24" i="5"/>
  <c r="V19" i="5"/>
  <c r="V26" i="5"/>
  <c r="V32" i="5"/>
  <c r="AE17" i="5"/>
  <c r="AE24" i="5"/>
  <c r="AE30" i="5"/>
  <c r="I17" i="5"/>
  <c r="I24" i="5"/>
  <c r="I30" i="5"/>
  <c r="Z20" i="5"/>
  <c r="Z27" i="5"/>
  <c r="AJ20" i="5"/>
  <c r="AJ27" i="5"/>
  <c r="Z33" i="5"/>
  <c r="AJ18" i="5"/>
  <c r="AJ25" i="5"/>
  <c r="P18" i="5"/>
  <c r="P25" i="5"/>
  <c r="K17" i="5"/>
  <c r="K24" i="5"/>
  <c r="AG20" i="5"/>
  <c r="AG27" i="5"/>
  <c r="AG33" i="5"/>
  <c r="S18" i="5"/>
  <c r="S25" i="5"/>
  <c r="N17" i="5"/>
  <c r="N24" i="5"/>
  <c r="N30" i="5"/>
  <c r="AC17" i="5"/>
  <c r="AC24" i="5"/>
  <c r="AA19" i="5"/>
  <c r="AA26" i="5"/>
  <c r="AA32" i="5"/>
  <c r="M17" i="5"/>
  <c r="M24" i="5"/>
  <c r="F19" i="5"/>
  <c r="F26" i="5"/>
  <c r="F32" i="5"/>
  <c r="AK20" i="5"/>
  <c r="T20" i="5"/>
  <c r="T27" i="5"/>
  <c r="AD18" i="5"/>
  <c r="AD25" i="5"/>
  <c r="AD31" i="5"/>
  <c r="E18" i="5"/>
  <c r="E25" i="5"/>
  <c r="E31" i="5"/>
  <c r="V17" i="5"/>
  <c r="V24" i="5"/>
  <c r="V30" i="5"/>
  <c r="D17" i="5"/>
  <c r="D24" i="5"/>
  <c r="D30" i="5"/>
  <c r="E19" i="5"/>
  <c r="E26" i="5"/>
  <c r="E32" i="5"/>
  <c r="AB20" i="5"/>
  <c r="AB27" i="5"/>
  <c r="AB33" i="5"/>
  <c r="AL18" i="5"/>
  <c r="AE20" i="5"/>
  <c r="AE27" i="5"/>
  <c r="K20" i="5"/>
  <c r="K27" i="5"/>
  <c r="U18" i="5"/>
  <c r="U25" i="5"/>
  <c r="C99" i="5"/>
  <c r="P17" i="5"/>
  <c r="P24" i="5"/>
  <c r="P30" i="5"/>
  <c r="D19" i="5"/>
  <c r="D26" i="5"/>
  <c r="D32" i="5"/>
  <c r="M20" i="5"/>
  <c r="M27" i="5"/>
  <c r="M33" i="5"/>
  <c r="R18" i="5"/>
  <c r="R25" i="5"/>
  <c r="R31" i="5"/>
  <c r="W19" i="5"/>
  <c r="W26" i="5"/>
  <c r="W32" i="5"/>
  <c r="AB19" i="5"/>
  <c r="AB26" i="5"/>
  <c r="AB32" i="5"/>
  <c r="AF20" i="5"/>
  <c r="AF27" i="5"/>
  <c r="AF33" i="5"/>
  <c r="AL17" i="5"/>
  <c r="H19" i="5"/>
  <c r="H26" i="5"/>
  <c r="H17" i="5"/>
  <c r="H24" i="5"/>
  <c r="L20" i="5"/>
  <c r="L27" i="5"/>
  <c r="R17" i="5"/>
  <c r="R24" i="5"/>
  <c r="R30" i="5"/>
  <c r="W18" i="5"/>
  <c r="W25" i="5"/>
  <c r="W31" i="5"/>
  <c r="AG17" i="5"/>
  <c r="AG24" i="5"/>
  <c r="AG30" i="5"/>
  <c r="AK17" i="5"/>
  <c r="F20" i="5"/>
  <c r="F27" i="5"/>
  <c r="G20" i="5"/>
  <c r="G27" i="5"/>
  <c r="D20" i="5"/>
  <c r="D27" i="5"/>
  <c r="H20" i="5"/>
  <c r="H27" i="5"/>
  <c r="AH19" i="5"/>
  <c r="AH26" i="5"/>
  <c r="AK19" i="5"/>
  <c r="AG19" i="5"/>
  <c r="AG26" i="5"/>
  <c r="AG32" i="5"/>
  <c r="AL19" i="5"/>
  <c r="AD19" i="5"/>
  <c r="AD26" i="5"/>
  <c r="AD32" i="5"/>
  <c r="AF19" i="5"/>
  <c r="AF26" i="5"/>
  <c r="AI19" i="5"/>
  <c r="AI26" i="5"/>
  <c r="AI32" i="5"/>
  <c r="AL20" i="5"/>
  <c r="AI20" i="5"/>
  <c r="AI27" i="5"/>
  <c r="AI33" i="5"/>
  <c r="AH20" i="5"/>
  <c r="AH27" i="5"/>
  <c r="AH33" i="5"/>
  <c r="U20" i="5"/>
  <c r="U27" i="5"/>
  <c r="U33" i="5"/>
  <c r="V20" i="5"/>
  <c r="V27" i="5"/>
  <c r="V33" i="5"/>
  <c r="R20" i="5"/>
  <c r="R27" i="5"/>
  <c r="R33" i="5"/>
  <c r="O20" i="5"/>
  <c r="O27" i="5"/>
  <c r="O33" i="5"/>
  <c r="N20" i="5"/>
  <c r="N27" i="5"/>
  <c r="N33" i="5"/>
  <c r="W20" i="5"/>
  <c r="W27" i="5"/>
  <c r="W33" i="5"/>
  <c r="P19" i="5"/>
  <c r="P26" i="5"/>
  <c r="P32" i="5"/>
  <c r="N19" i="5"/>
  <c r="N26" i="5"/>
  <c r="N32" i="5"/>
  <c r="Q19" i="5"/>
  <c r="Q26" i="5"/>
  <c r="Q32" i="5"/>
  <c r="M19" i="5"/>
  <c r="M26" i="5"/>
  <c r="M32" i="5"/>
  <c r="R19" i="5"/>
  <c r="R26" i="5"/>
  <c r="J19" i="5"/>
  <c r="J26" i="5"/>
  <c r="AE18" i="5"/>
  <c r="AE25" i="5"/>
  <c r="AF18" i="5"/>
  <c r="AF25" i="5"/>
  <c r="AC18" i="5"/>
  <c r="AC25" i="5"/>
  <c r="AB18" i="5"/>
  <c r="AB25" i="5"/>
  <c r="AB31" i="5"/>
  <c r="AG18" i="5"/>
  <c r="AG25" i="5"/>
  <c r="AG31" i="5"/>
  <c r="Y18" i="5"/>
  <c r="Y25" i="5"/>
  <c r="Y31" i="5"/>
  <c r="K18" i="5"/>
  <c r="K25" i="5"/>
  <c r="K31" i="5"/>
  <c r="L18" i="5"/>
  <c r="L25" i="5"/>
  <c r="L31" i="5"/>
  <c r="I18" i="5"/>
  <c r="I25" i="5"/>
  <c r="C18" i="5"/>
  <c r="C25" i="5"/>
  <c r="M18" i="5"/>
  <c r="M25" i="5"/>
  <c r="Z17" i="5"/>
  <c r="Z24" i="5"/>
  <c r="AA17" i="5"/>
  <c r="AA24" i="5"/>
  <c r="W17" i="5"/>
  <c r="W24" i="5"/>
  <c r="W30" i="5"/>
  <c r="S17" i="5"/>
  <c r="S24" i="5"/>
  <c r="S30" i="5"/>
  <c r="AB17" i="5"/>
  <c r="AB24" i="5"/>
  <c r="AB30" i="5"/>
  <c r="X17" i="5"/>
  <c r="X24" i="5"/>
  <c r="X30" i="5"/>
  <c r="T17" i="5"/>
  <c r="T24" i="5"/>
  <c r="T30" i="5"/>
  <c r="E20" i="5"/>
  <c r="E27" i="5"/>
  <c r="J18" i="5"/>
  <c r="J25" i="5"/>
  <c r="J31" i="5"/>
  <c r="O19" i="5"/>
  <c r="O26" i="5"/>
  <c r="O32" i="5"/>
  <c r="S20" i="5"/>
  <c r="S27" i="5"/>
  <c r="S33" i="5"/>
  <c r="Y17" i="5"/>
  <c r="Y24" i="5"/>
  <c r="Y30" i="5"/>
  <c r="C20" i="5"/>
  <c r="C27" i="5"/>
  <c r="C33" i="5"/>
  <c r="L19" i="5"/>
  <c r="L26" i="5"/>
  <c r="L32" i="5"/>
  <c r="Q20" i="5"/>
  <c r="Q27" i="5"/>
  <c r="Q33" i="5"/>
  <c r="X18" i="5"/>
  <c r="X25" i="5"/>
  <c r="X31" i="5"/>
  <c r="AA18" i="5"/>
  <c r="AA25" i="5"/>
  <c r="AA31" i="5"/>
  <c r="P20" i="5"/>
  <c r="P27" i="5"/>
  <c r="K19" i="5"/>
  <c r="K26" i="5"/>
  <c r="D18" i="5"/>
  <c r="D25" i="5"/>
  <c r="D31" i="5"/>
  <c r="H18" i="5"/>
  <c r="H25" i="5"/>
  <c r="H31" i="5"/>
  <c r="Z19" i="5"/>
  <c r="Z26" i="5"/>
  <c r="Z32" i="5"/>
  <c r="X19" i="5"/>
  <c r="X26" i="5"/>
  <c r="G18" i="5"/>
  <c r="G25" i="5"/>
  <c r="G31" i="5"/>
  <c r="G17" i="5"/>
  <c r="G24" i="5"/>
  <c r="G30" i="5"/>
  <c r="I20" i="5"/>
  <c r="I27" i="5"/>
  <c r="I33" i="5"/>
  <c r="J20" i="5"/>
  <c r="J27" i="5"/>
  <c r="J33" i="5"/>
  <c r="L17" i="5"/>
  <c r="L24" i="5"/>
  <c r="L30" i="5"/>
  <c r="N18" i="5"/>
  <c r="N25" i="5"/>
  <c r="N31" i="5"/>
  <c r="Q18" i="5"/>
  <c r="Q25" i="5"/>
  <c r="Q31" i="5"/>
  <c r="O17" i="5"/>
  <c r="O24" i="5"/>
  <c r="O30" i="5"/>
  <c r="T18" i="5"/>
  <c r="T25" i="5"/>
  <c r="T31" i="5"/>
  <c r="AA20" i="5"/>
  <c r="AA27" i="5"/>
  <c r="AA33" i="5"/>
  <c r="Y19" i="5"/>
  <c r="Y26" i="5"/>
  <c r="Y32" i="5"/>
  <c r="AC20" i="5"/>
  <c r="AC27" i="5"/>
  <c r="AC33" i="5"/>
  <c r="AD20" i="5"/>
  <c r="AD27" i="5"/>
  <c r="AD33" i="5"/>
  <c r="AF17" i="5"/>
  <c r="AF24" i="5"/>
  <c r="AH18" i="5"/>
  <c r="AH25" i="5"/>
  <c r="AH31" i="5"/>
  <c r="AK18" i="5"/>
  <c r="AI17" i="5"/>
  <c r="AI24" i="5"/>
  <c r="AI30" i="5"/>
  <c r="AE19" i="5"/>
  <c r="AE26" i="5"/>
  <c r="AE32" i="5"/>
  <c r="Z18" i="5"/>
  <c r="Z25" i="5"/>
  <c r="Z31" i="5"/>
  <c r="U17" i="5"/>
  <c r="U24" i="5"/>
  <c r="U30" i="5"/>
  <c r="U19" i="5"/>
  <c r="U26" i="5"/>
  <c r="U32" i="5"/>
  <c r="S19" i="5"/>
  <c r="S26" i="5"/>
  <c r="S32" i="5"/>
  <c r="C17" i="5"/>
  <c r="C24" i="5"/>
  <c r="C30" i="5"/>
  <c r="F18" i="5"/>
  <c r="F25" i="5"/>
  <c r="F31" i="5"/>
  <c r="F17" i="5"/>
  <c r="F24" i="5"/>
  <c r="F30" i="5"/>
  <c r="J17" i="5"/>
  <c r="J24" i="5"/>
  <c r="J30" i="5"/>
  <c r="O18" i="5"/>
  <c r="O25" i="5"/>
  <c r="T19" i="5"/>
  <c r="T26" i="5"/>
  <c r="T32" i="5"/>
  <c r="X20" i="5"/>
  <c r="X27" i="5"/>
  <c r="X33" i="5"/>
  <c r="Y20" i="5"/>
  <c r="Y27" i="5"/>
  <c r="Y33" i="5"/>
  <c r="AD17" i="5"/>
  <c r="AD24" i="5"/>
  <c r="AD30" i="5"/>
  <c r="AI18" i="5"/>
  <c r="AI25" i="5"/>
  <c r="AI31" i="5"/>
  <c r="C19" i="5"/>
  <c r="C26" i="5"/>
  <c r="I19" i="5"/>
  <c r="I26" i="5"/>
  <c r="AC19" i="5"/>
  <c r="AC26" i="5"/>
  <c r="AC32" i="5"/>
  <c r="P33" i="5"/>
  <c r="B96" i="5"/>
  <c r="B95" i="5"/>
  <c r="C101" i="5"/>
  <c r="B94" i="5"/>
  <c r="F33" i="5"/>
  <c r="K30" i="5"/>
  <c r="I32" i="5"/>
  <c r="AF30" i="5"/>
  <c r="B33" i="5"/>
  <c r="AJ33" i="5"/>
  <c r="AA30" i="5"/>
  <c r="H33" i="5"/>
  <c r="L33" i="5"/>
  <c r="B30" i="5"/>
  <c r="AJ30" i="5"/>
  <c r="Z30" i="5"/>
  <c r="J32" i="5"/>
  <c r="AF32" i="5"/>
  <c r="D33" i="5"/>
  <c r="H30" i="5"/>
  <c r="K33" i="5"/>
  <c r="M30" i="5"/>
  <c r="B32" i="5"/>
  <c r="AJ32" i="5"/>
  <c r="AC30" i="5"/>
  <c r="C32" i="5"/>
  <c r="X32" i="5"/>
  <c r="K32" i="5"/>
  <c r="E33" i="5"/>
  <c r="R32" i="5"/>
  <c r="AH32" i="5"/>
  <c r="G33" i="5"/>
  <c r="H32" i="5"/>
  <c r="AE33" i="5"/>
  <c r="T33" i="5"/>
  <c r="Q30" i="5"/>
  <c r="S31" i="5"/>
  <c r="M31" i="5"/>
  <c r="C31" i="5"/>
  <c r="U31" i="5"/>
  <c r="I31" i="5"/>
  <c r="B31" i="5"/>
  <c r="C100" i="5"/>
  <c r="AC31" i="5"/>
  <c r="AF31" i="5"/>
  <c r="P31" i="5"/>
  <c r="V31" i="5"/>
  <c r="AJ31" i="5"/>
  <c r="O31" i="5"/>
  <c r="AE31" i="5"/>
  <c r="B143" i="8" l="1"/>
  <c r="B142" i="8"/>
  <c r="B138" i="8"/>
  <c r="B146" i="8"/>
  <c r="B14" i="2" s="1"/>
  <c r="B136" i="8"/>
  <c r="B4" i="2" s="1"/>
  <c r="B137" i="8"/>
  <c r="B145" i="8"/>
  <c r="B141" i="8"/>
  <c r="B9" i="2" s="1"/>
  <c r="B139" i="8"/>
  <c r="B144" i="8"/>
  <c r="B135" i="8"/>
  <c r="B6" i="2"/>
  <c r="B2" i="2"/>
  <c r="B5" i="2"/>
  <c r="B8" i="2"/>
  <c r="B13" i="2"/>
  <c r="B7" i="2"/>
  <c r="B3" i="2"/>
  <c r="B10" i="2"/>
</calcChain>
</file>

<file path=xl/sharedStrings.xml><?xml version="1.0" encoding="utf-8"?>
<sst xmlns="http://schemas.openxmlformats.org/spreadsheetml/2006/main" count="328" uniqueCount="186">
  <si>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</si>
  <si>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</si>
  <si>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</si>
  <si>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</si>
  <si>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</si>
  <si>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</si>
  <si>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</si>
  <si>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</si>
  <si>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</si>
  <si>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</si>
  <si>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</si>
  <si>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</si>
  <si>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</si>
  <si>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</si>
  <si>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</si>
  <si>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</si>
  <si>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</si>
  <si>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</si>
  <si>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</si>
  <si>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</si>
  <si>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</si>
  <si>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</si>
  <si>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</si>
  <si>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</si>
  <si>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</si>
  <si>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</si>
  <si>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</si>
  <si>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</si>
  <si>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</si>
  <si>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</si>
  <si>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</si>
  <si>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</si>
  <si>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</si>
  <si>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</si>
  <si>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</si>
  <si>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</si>
  <si>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</si>
  <si>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</si>
  <si>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</si>
  <si>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</si>
  <si>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</si>
  <si>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</si>
  <si>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</si>
  <si>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</si>
  <si>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</si>
  <si>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</si>
  <si>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</si>
  <si>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</si>
  <si>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</si>
  <si>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</si>
  <si>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</si>
  <si>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</si>
  <si>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</si>
  <si>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</si>
  <si>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</si>
  <si>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</si>
  <si>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</si>
  <si>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</si>
  <si>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</si>
  <si>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</si>
  <si>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</si>
  <si>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</si>
  <si>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</si>
  <si>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</si>
  <si>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</si>
  <si>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</si>
  <si>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</si>
  <si>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</si>
  <si>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</si>
  <si>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</si>
  <si>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</si>
  <si>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</si>
  <si>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</si>
  <si>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</si>
  <si>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</si>
  <si>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</si>
  <si>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</si>
  <si>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Cumulative Coal Retirements through 2037</t>
  </si>
  <si>
    <t>Modeling Result of Calibrated Input Value</t>
  </si>
  <si>
    <t>[natural gas nonpeaker es,preexisting retiring]</t>
  </si>
  <si>
    <t>[nuclear es,preexisting retiring]</t>
  </si>
  <si>
    <t>[hydro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</si>
  <si>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</si>
  <si>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</si>
  <si>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</si>
  <si>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</si>
  <si>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</si>
  <si>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</si>
  <si>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</si>
  <si>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</si>
  <si>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</si>
  <si>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</si>
  <si>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</si>
  <si>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</si>
  <si>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</si>
  <si>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</si>
  <si>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</si>
  <si>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</si>
  <si>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</si>
  <si>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</si>
  <si>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</si>
  <si>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</si>
  <si>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</si>
  <si>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</si>
  <si>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</si>
  <si>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</si>
  <si>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</si>
  <si>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</si>
  <si>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</si>
  <si>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</si>
  <si>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</si>
  <si>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</si>
  <si>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</si>
  <si>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</si>
  <si>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</si>
  <si>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</si>
  <si>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</si>
  <si>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Heat Rate by Electricity Fuel</t>
  </si>
  <si>
    <t>Levelized Fixed O&amp;M Costs + Output Costs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</si>
  <si>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</si>
  <si>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</si>
  <si>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</si>
  <si>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</si>
  <si>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</si>
  <si>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</si>
  <si>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Method Using Updated Data for Exiting Plant O&amp;M Costs</t>
  </si>
  <si>
    <t>lignite</t>
  </si>
  <si>
    <t>onshore wind</t>
  </si>
  <si>
    <t>offshore wind</t>
  </si>
  <si>
    <t>hard coal</t>
  </si>
  <si>
    <t>Scaled Variable Setting</t>
  </si>
  <si>
    <t>[hard coal es]</t>
  </si>
  <si>
    <t>[onshore wind es]</t>
  </si>
  <si>
    <t>[lignite es]</t>
  </si>
  <si>
    <t>[offshore wind es]</t>
  </si>
  <si>
    <t>[hard coal es,preexisting retiring]</t>
  </si>
  <si>
    <t>[onshore wind es,preexisting retiring]</t>
  </si>
  <si>
    <t>[lignite es,preexisting retiring]</t>
  </si>
  <si>
    <t>[offshore wind es,preexisting retiring]</t>
  </si>
  <si>
    <t>Selected Variables Runs:</t>
  </si>
  <si>
    <t>"CCaMC Annual Fixed OM Cost per Unit Capacity[Electricity Source,Power Plant Quality]"  Runs:</t>
  </si>
  <si>
    <t>CCaMC Annual Fixed OM Cost per Unit Capacity</t>
  </si>
  <si>
    <t>0</t>
  </si>
  <si>
    <t>Fixed O&amp;M</t>
  </si>
  <si>
    <t>"CCaMC Variable OM Cost per Unit Output[Electricity Source,Power Plant Quality]"  Runs:</t>
  </si>
  <si>
    <t>CCaMC Variable OM Cost per Unit Output</t>
  </si>
  <si>
    <t>Variable O&amp;M Costs</t>
  </si>
  <si>
    <t>31,570</t>
  </si>
  <si>
    <t>17,710</t>
  </si>
  <si>
    <t>94,480</t>
  </si>
  <si>
    <t>22,800</t>
  </si>
  <si>
    <t>35,630</t>
  </si>
  <si>
    <t>9975</t>
  </si>
  <si>
    <t>45,380</t>
  </si>
  <si>
    <t>105,600</t>
  </si>
  <si>
    <t>98,200</t>
  </si>
  <si>
    <t>33,500</t>
  </si>
  <si>
    <t>4750</t>
  </si>
  <si>
    <t>29,990</t>
  </si>
  <si>
    <t>73,960</t>
  </si>
  <si>
    <t>2.3</t>
  </si>
  <si>
    <t>3.1</t>
  </si>
  <si>
    <t>5.26</t>
  </si>
  <si>
    <t>2.8</t>
  </si>
  <si>
    <t>4.5</t>
  </si>
  <si>
    <t>2.2</t>
  </si>
  <si>
    <t>Heat Rate by Electricity Fuel[natural gas nonpeaker es,preexisting retiring]</t>
  </si>
  <si>
    <t>Heat Rate by Electricity Fuel[nuclear es,preexisting retiring]</t>
  </si>
  <si>
    <t>Heat Rate by Electricity Fuel[hydro es,preexisting retiring]</t>
  </si>
  <si>
    <t>Heat Rate by Electricity Fuel[onshore wind es,preexisting retiring]</t>
  </si>
  <si>
    <t>Heat Rate by Electricity Fuel[solar PV es,preexisting retiring]</t>
  </si>
  <si>
    <t>Heat Rate by Electricity Fuel[solar thermal es,preexisting retiring]</t>
  </si>
  <si>
    <t>Heat Rate by Electricity Fuel[biomass es,preexisting retiring]</t>
  </si>
  <si>
    <t>Heat Rate by Electricity Fuel[geothermal es,preexisting retiring]</t>
  </si>
  <si>
    <t>Heat Rate by Electricity Fuel[petroleum es,preexisting retiring]</t>
  </si>
  <si>
    <t>Heat Rate by Electricity Fuel[natural gas peaker es,preexisting retiring]</t>
  </si>
  <si>
    <t>Heat Rate by Electricity Fuel[lignite es,preexisting retiring]</t>
  </si>
  <si>
    <t>Heat Rate by Electricity Fuel[offshore wind es,preexisting retiring]</t>
  </si>
  <si>
    <t>"Expected Capacity Factors[Electricity Source,Power Plant Quality]"  Runs:</t>
  </si>
  <si>
    <t>Mexico Scalar</t>
  </si>
  <si>
    <t>2017 System Capacity Mexico</t>
  </si>
  <si>
    <t>2017 System Capacity USA</t>
  </si>
  <si>
    <t>Note that for Mexico, we scale the coal values based on the ratio of start year system capacity</t>
  </si>
  <si>
    <t>in each country and update the weighting based on Mexico-specific data.</t>
  </si>
  <si>
    <t>Though petroluem is usually exempted from this calculation, we include it</t>
  </si>
  <si>
    <t>for Mexico because it has been a large generation source in the past.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</si>
</sst>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19" workbookViewId="0">
      <selection activeCell="A44" sqref="A4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40</v>
      </c>
    </row>
    <row r="4" spans="1:2" x14ac:dyDescent="0.25">
      <c r="A4" s="2"/>
      <c r="B4" s="3">
        <v>2013</v>
      </c>
    </row>
    <row r="5" spans="1:2" x14ac:dyDescent="0.25">
      <c r="A5" s="2"/>
      <c r="B5" t="s">
        <v>41</v>
      </c>
    </row>
    <row r="6" spans="1:2" x14ac:dyDescent="0.25">
      <c r="A6" s="2"/>
      <c r="B6" t="s">
        <v>42</v>
      </c>
    </row>
    <row r="7" spans="1:2" x14ac:dyDescent="0.25">
      <c r="A7" s="2"/>
      <c r="B7" t="s">
        <v>43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124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0" spans="1:2" x14ac:dyDescent="0.25">
      <c r="A40" t="s">
        <v>182</v>
      </c>
    </row>
    <row r="41" spans="1:2" x14ac:dyDescent="0.25">
      <c r="A41" t="s">
        <v>183</v>
      </c>
    </row>
    <row r="42" spans="1:2" x14ac:dyDescent="0.25">
      <c r="A42" t="s">
        <v>184</v>
      </c>
    </row>
    <row r="43" spans="1:2" x14ac:dyDescent="0.25">
      <c r="A43" t="s">
        <v>185</v>
      </c>
    </row>
    <row r="45" spans="1:2" x14ac:dyDescent="0.25">
      <c r="A45">
        <v>1.07</v>
      </c>
      <c r="B45" t="s">
        <v>51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85" workbookViewId="0">
      <selection activeCell="C115" sqref="C115"/>
    </sheetView>
  </sheetViews>
  <sheetFormatPr defaultRowHeight="15" x14ac:dyDescent="0.25"/>
  <cols>
    <col min="1" max="1" width="60.28515625" bestFit="1" customWidth="1"/>
    <col min="2" max="2" width="9.5703125" bestFit="1" customWidth="1"/>
  </cols>
  <sheetData>
    <row r="1" spans="1:38" x14ac:dyDescent="0.25">
      <c r="A1" s="1" t="s">
        <v>49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45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46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47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48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44</v>
      </c>
      <c r="B9" s="6">
        <f>B2*About!$A$45</f>
        <v>0</v>
      </c>
      <c r="C9" s="6">
        <f>C2*About!$A$45</f>
        <v>0</v>
      </c>
      <c r="D9" s="6">
        <f>D2*About!$A$45</f>
        <v>0</v>
      </c>
      <c r="E9" s="6">
        <f>E2*About!$A$45</f>
        <v>0</v>
      </c>
      <c r="F9" s="6">
        <f>F2*About!$A$45</f>
        <v>0</v>
      </c>
      <c r="G9" s="6">
        <f>G2*About!$A$45</f>
        <v>0</v>
      </c>
      <c r="H9" s="6">
        <f>H2*About!$A$45</f>
        <v>0</v>
      </c>
      <c r="I9" s="6">
        <f>I2*About!$A$45</f>
        <v>0</v>
      </c>
    </row>
    <row r="10" spans="1:38" x14ac:dyDescent="0.25">
      <c r="A10" t="s">
        <v>45</v>
      </c>
      <c r="B10" s="6">
        <f>B3*About!$A$45</f>
        <v>11.770000000000001</v>
      </c>
      <c r="C10" s="6">
        <f>C3*About!$A$45</f>
        <v>11.770000000000001</v>
      </c>
      <c r="D10" s="6">
        <f>D3*About!$A$45</f>
        <v>13.91</v>
      </c>
      <c r="E10" s="6">
        <f>E3*About!$A$45</f>
        <v>16.05</v>
      </c>
      <c r="F10" s="6">
        <f>F3*About!$A$45</f>
        <v>19.260000000000002</v>
      </c>
      <c r="G10" s="6">
        <f>G3*About!$A$45</f>
        <v>21.400000000000002</v>
      </c>
      <c r="H10" s="6">
        <f>H3*About!$A$45</f>
        <v>24.610000000000003</v>
      </c>
      <c r="I10" s="6">
        <f>I3*About!$A$45</f>
        <v>26.75</v>
      </c>
    </row>
    <row r="11" spans="1:38" x14ac:dyDescent="0.25">
      <c r="A11" t="s">
        <v>46</v>
      </c>
      <c r="B11" s="6">
        <f>B4*About!$A$45</f>
        <v>38.520000000000003</v>
      </c>
      <c r="C11" s="6">
        <f>C4*About!$A$45</f>
        <v>42.800000000000004</v>
      </c>
      <c r="D11" s="6">
        <f>D4*About!$A$45</f>
        <v>48.150000000000006</v>
      </c>
      <c r="E11" s="6">
        <f>E4*About!$A$45</f>
        <v>52.43</v>
      </c>
      <c r="F11" s="6">
        <f>F4*About!$A$45</f>
        <v>56.71</v>
      </c>
      <c r="G11" s="6">
        <f>G4*About!$A$45</f>
        <v>62.06</v>
      </c>
      <c r="H11" s="6">
        <f>H4*About!$A$45</f>
        <v>66.34</v>
      </c>
      <c r="I11" s="6">
        <f>I4*About!$A$45</f>
        <v>71.69</v>
      </c>
    </row>
    <row r="12" spans="1:38" x14ac:dyDescent="0.25">
      <c r="A12" t="s">
        <v>47</v>
      </c>
      <c r="B12" s="6">
        <f>B5*About!$A$45</f>
        <v>57.78</v>
      </c>
      <c r="C12" s="6">
        <f>C5*About!$A$45</f>
        <v>65.27000000000001</v>
      </c>
      <c r="D12" s="6">
        <f>D5*About!$A$45</f>
        <v>70.62</v>
      </c>
      <c r="E12" s="6">
        <f>E5*About!$A$45</f>
        <v>75.97</v>
      </c>
      <c r="F12" s="6">
        <f>F5*About!$A$45</f>
        <v>81.320000000000007</v>
      </c>
      <c r="G12" s="6">
        <f>G5*About!$A$45</f>
        <v>87.740000000000009</v>
      </c>
      <c r="H12" s="6">
        <f>H5*About!$A$45</f>
        <v>92.02000000000001</v>
      </c>
      <c r="I12" s="6">
        <f>I5*About!$A$45</f>
        <v>98.440000000000012</v>
      </c>
    </row>
    <row r="13" spans="1:38" x14ac:dyDescent="0.25">
      <c r="A13" t="s">
        <v>48</v>
      </c>
      <c r="B13" s="6">
        <f>B6*About!$A$45</f>
        <v>89.88000000000001</v>
      </c>
      <c r="C13" s="6">
        <f>C6*About!$A$45</f>
        <v>129.47</v>
      </c>
      <c r="D13" s="6">
        <f>D6*About!$A$45</f>
        <v>144.45000000000002</v>
      </c>
      <c r="E13" s="6">
        <f>E6*About!$A$45</f>
        <v>159.43</v>
      </c>
      <c r="F13" s="6">
        <f>F6*About!$A$45</f>
        <v>176.55</v>
      </c>
      <c r="G13" s="6">
        <f>G6*About!$A$45</f>
        <v>192.60000000000002</v>
      </c>
      <c r="H13" s="6">
        <f>H6*About!$A$45</f>
        <v>206.51000000000002</v>
      </c>
      <c r="I13" s="6">
        <f>I6*About!$A$45</f>
        <v>221.49</v>
      </c>
    </row>
    <row r="15" spans="1:38" x14ac:dyDescent="0.25">
      <c r="A15" s="1" t="s">
        <v>53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45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46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47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48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44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45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46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47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48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60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45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46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47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48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44</v>
      </c>
      <c r="B36">
        <v>311</v>
      </c>
      <c r="C36">
        <v>311</v>
      </c>
      <c r="D36">
        <v>311</v>
      </c>
    </row>
    <row r="37" spans="1:36" x14ac:dyDescent="0.25">
      <c r="A37" t="s">
        <v>45</v>
      </c>
      <c r="B37">
        <v>311</v>
      </c>
      <c r="C37">
        <v>267</v>
      </c>
      <c r="D37">
        <v>265</v>
      </c>
    </row>
    <row r="38" spans="1:36" x14ac:dyDescent="0.25">
      <c r="A38" t="s">
        <v>46</v>
      </c>
      <c r="B38">
        <v>311</v>
      </c>
      <c r="C38">
        <v>113</v>
      </c>
      <c r="D38">
        <v>109</v>
      </c>
    </row>
    <row r="39" spans="1:36" x14ac:dyDescent="0.25">
      <c r="A39" t="s">
        <v>47</v>
      </c>
      <c r="B39">
        <v>311</v>
      </c>
      <c r="C39">
        <v>57</v>
      </c>
      <c r="D39">
        <v>50</v>
      </c>
    </row>
    <row r="40" spans="1:36" x14ac:dyDescent="0.25">
      <c r="A40" t="s">
        <v>48</v>
      </c>
      <c r="B40">
        <v>311</v>
      </c>
      <c r="C40">
        <v>19</v>
      </c>
      <c r="D40">
        <v>8</v>
      </c>
    </row>
    <row r="42" spans="1:36" x14ac:dyDescent="0.25">
      <c r="A42" s="1" t="s">
        <v>55</v>
      </c>
      <c r="B42" s="6">
        <v>2014</v>
      </c>
      <c r="C42" s="6">
        <v>2020</v>
      </c>
      <c r="D42">
        <v>2035</v>
      </c>
    </row>
    <row r="43" spans="1:36" x14ac:dyDescent="0.25">
      <c r="A43" t="s">
        <v>44</v>
      </c>
      <c r="B43">
        <v>198</v>
      </c>
      <c r="C43">
        <v>198</v>
      </c>
      <c r="D43">
        <v>197</v>
      </c>
    </row>
    <row r="44" spans="1:36" x14ac:dyDescent="0.25">
      <c r="A44" t="s">
        <v>45</v>
      </c>
      <c r="B44">
        <v>198</v>
      </c>
      <c r="C44">
        <v>197</v>
      </c>
      <c r="D44">
        <v>196</v>
      </c>
    </row>
    <row r="45" spans="1:36" x14ac:dyDescent="0.25">
      <c r="A45" t="s">
        <v>46</v>
      </c>
      <c r="B45">
        <v>198</v>
      </c>
      <c r="C45">
        <v>195</v>
      </c>
      <c r="D45">
        <v>191</v>
      </c>
    </row>
    <row r="46" spans="1:36" x14ac:dyDescent="0.25">
      <c r="A46" t="s">
        <v>47</v>
      </c>
      <c r="B46">
        <v>198</v>
      </c>
      <c r="C46">
        <v>194</v>
      </c>
      <c r="D46">
        <v>191</v>
      </c>
    </row>
    <row r="47" spans="1:36" x14ac:dyDescent="0.25">
      <c r="A47" t="s">
        <v>48</v>
      </c>
      <c r="B47">
        <v>198</v>
      </c>
      <c r="C47">
        <v>191</v>
      </c>
      <c r="D47">
        <v>181</v>
      </c>
    </row>
    <row r="49" spans="1:38" x14ac:dyDescent="0.25">
      <c r="A49" s="1" t="s">
        <v>56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44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45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46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47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48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44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45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46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47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48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44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45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46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47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48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44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45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46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47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48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61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44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45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46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47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48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62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44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45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46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47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48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77</v>
      </c>
      <c r="C93" s="7" t="s">
        <v>78</v>
      </c>
    </row>
    <row r="94" spans="1:23" x14ac:dyDescent="0.25">
      <c r="A94" t="s">
        <v>45</v>
      </c>
      <c r="B94" s="5">
        <f>SUM(C80:W80)</f>
        <v>45.999999999999943</v>
      </c>
      <c r="C94" s="10">
        <v>46060.181540000005</v>
      </c>
    </row>
    <row r="95" spans="1:23" x14ac:dyDescent="0.25">
      <c r="A95" t="s">
        <v>46</v>
      </c>
      <c r="B95" s="5">
        <f t="shared" ref="B95:B96" si="38">SUM(C81:W81)</f>
        <v>202</v>
      </c>
      <c r="C95" s="10">
        <v>201720.00146999999</v>
      </c>
    </row>
    <row r="96" spans="1:23" x14ac:dyDescent="0.25">
      <c r="A96" t="s">
        <v>47</v>
      </c>
      <c r="B96" s="5">
        <f t="shared" si="38"/>
        <v>261</v>
      </c>
      <c r="C96" s="10">
        <v>261331.7605</v>
      </c>
    </row>
    <row r="97" spans="1:3" x14ac:dyDescent="0.25">
      <c r="B97" s="5"/>
    </row>
    <row r="98" spans="1:3" x14ac:dyDescent="0.25">
      <c r="A98" s="1" t="s">
        <v>63</v>
      </c>
    </row>
    <row r="99" spans="1:3" x14ac:dyDescent="0.25">
      <c r="A99" t="s">
        <v>45</v>
      </c>
      <c r="B99">
        <v>2430</v>
      </c>
      <c r="C99" s="6">
        <f>AJ24</f>
        <v>25.894000000000005</v>
      </c>
    </row>
    <row r="100" spans="1:3" x14ac:dyDescent="0.25">
      <c r="A100" t="s">
        <v>46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47</v>
      </c>
      <c r="B101">
        <v>3350</v>
      </c>
      <c r="C101" s="6">
        <f t="shared" si="39"/>
        <v>95.871999999999844</v>
      </c>
    </row>
    <row r="103" spans="1:3" x14ac:dyDescent="0.25">
      <c r="A103" s="17" t="s">
        <v>179</v>
      </c>
      <c r="B103">
        <v>2017</v>
      </c>
    </row>
    <row r="104" spans="1:3" x14ac:dyDescent="0.25">
      <c r="A104" t="s">
        <v>180</v>
      </c>
      <c r="B104">
        <v>72.738</v>
      </c>
    </row>
    <row r="105" spans="1:3" x14ac:dyDescent="0.25">
      <c r="A105" s="2" t="s">
        <v>181</v>
      </c>
      <c r="B105">
        <v>1008.165</v>
      </c>
    </row>
    <row r="106" spans="1:3" x14ac:dyDescent="0.25">
      <c r="B106" s="5"/>
    </row>
    <row r="107" spans="1:3" x14ac:dyDescent="0.25">
      <c r="A107" s="17" t="s">
        <v>130</v>
      </c>
    </row>
    <row r="108" spans="1:3" x14ac:dyDescent="0.25">
      <c r="A108" t="s">
        <v>45</v>
      </c>
      <c r="B108" s="6">
        <f>B99*$B$104/$B$105</f>
        <v>175.32183719926797</v>
      </c>
      <c r="C108" s="6"/>
    </row>
    <row r="109" spans="1:3" x14ac:dyDescent="0.25">
      <c r="A109" t="s">
        <v>46</v>
      </c>
      <c r="B109" s="6">
        <f t="shared" ref="B109:B110" si="40">B100*$B$104/$B$105</f>
        <v>212.8392673818274</v>
      </c>
      <c r="C109" s="6"/>
    </row>
    <row r="110" spans="1:3" x14ac:dyDescent="0.25">
      <c r="A110" t="s">
        <v>47</v>
      </c>
      <c r="B110" s="6">
        <f t="shared" si="40"/>
        <v>241.69882906071922</v>
      </c>
      <c r="C110" s="6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6"/>
  <sheetViews>
    <sheetView topLeftCell="A106" zoomScale="85" zoomScaleNormal="85" workbookViewId="0">
      <selection activeCell="C128" sqref="C128"/>
    </sheetView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A2" s="1" t="s">
        <v>115</v>
      </c>
    </row>
    <row r="3" spans="1:36" x14ac:dyDescent="0.25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</row>
    <row r="4" spans="1:36" x14ac:dyDescent="0.25">
      <c r="A4" t="s">
        <v>22</v>
      </c>
      <c r="B4" t="s">
        <v>93</v>
      </c>
      <c r="C4">
        <v>2917</v>
      </c>
      <c r="D4" s="11">
        <v>4.47</v>
      </c>
      <c r="E4" s="11">
        <v>31.16</v>
      </c>
    </row>
    <row r="5" spans="1:36" x14ac:dyDescent="0.25">
      <c r="B5" t="s">
        <v>94</v>
      </c>
      <c r="C5">
        <v>3727</v>
      </c>
      <c r="D5" s="11">
        <v>7.22</v>
      </c>
      <c r="E5" s="11">
        <v>51.37</v>
      </c>
    </row>
    <row r="6" spans="1:36" x14ac:dyDescent="0.25">
      <c r="B6" t="s">
        <v>95</v>
      </c>
      <c r="C6">
        <v>6492</v>
      </c>
      <c r="D6" s="11">
        <v>8.44</v>
      </c>
      <c r="E6" s="11">
        <v>72.8</v>
      </c>
    </row>
    <row r="7" spans="1:36" x14ac:dyDescent="0.25">
      <c r="A7" t="s">
        <v>23</v>
      </c>
      <c r="B7" t="s">
        <v>96</v>
      </c>
      <c r="C7">
        <v>912</v>
      </c>
      <c r="D7" s="11">
        <v>3.6</v>
      </c>
      <c r="E7" s="11">
        <v>13.16</v>
      </c>
    </row>
    <row r="8" spans="1:36" x14ac:dyDescent="0.25">
      <c r="B8" t="s">
        <v>97</v>
      </c>
      <c r="C8">
        <v>1017</v>
      </c>
      <c r="D8" s="11">
        <v>3.27</v>
      </c>
      <c r="E8" s="11">
        <v>15.36</v>
      </c>
    </row>
    <row r="9" spans="1:36" x14ac:dyDescent="0.25">
      <c r="B9" t="s">
        <v>98</v>
      </c>
      <c r="C9">
        <v>2072</v>
      </c>
      <c r="D9" s="11">
        <v>6.78</v>
      </c>
      <c r="E9" s="11">
        <v>31.77</v>
      </c>
    </row>
    <row r="10" spans="1:36" x14ac:dyDescent="0.25">
      <c r="A10" t="s">
        <v>32</v>
      </c>
      <c r="B10" t="s">
        <v>99</v>
      </c>
      <c r="C10">
        <v>968</v>
      </c>
      <c r="D10" s="11">
        <v>15.44</v>
      </c>
      <c r="E10" s="11">
        <v>7.34</v>
      </c>
    </row>
    <row r="11" spans="1:36" x14ac:dyDescent="0.25">
      <c r="B11" t="s">
        <v>100</v>
      </c>
      <c r="C11">
        <v>671</v>
      </c>
      <c r="D11" s="11">
        <v>10.37</v>
      </c>
      <c r="E11" s="11">
        <v>7.04</v>
      </c>
    </row>
    <row r="12" spans="1:36" x14ac:dyDescent="0.25">
      <c r="B12" t="s">
        <v>101</v>
      </c>
      <c r="C12">
        <v>6978</v>
      </c>
      <c r="D12" s="11">
        <v>42.97</v>
      </c>
      <c r="E12" s="11">
        <v>0</v>
      </c>
    </row>
    <row r="13" spans="1:36" x14ac:dyDescent="0.25">
      <c r="A13" t="s">
        <v>24</v>
      </c>
      <c r="B13" t="s">
        <v>102</v>
      </c>
      <c r="C13">
        <v>5366</v>
      </c>
      <c r="D13" s="11">
        <v>2.14</v>
      </c>
      <c r="E13" s="11">
        <v>93.23</v>
      </c>
    </row>
    <row r="14" spans="1:36" x14ac:dyDescent="0.25">
      <c r="B14" t="s">
        <v>103</v>
      </c>
      <c r="C14">
        <v>1477</v>
      </c>
      <c r="D14" s="11">
        <v>7.75</v>
      </c>
      <c r="E14" s="11">
        <v>17.440000000000001</v>
      </c>
    </row>
    <row r="15" spans="1:36" x14ac:dyDescent="0.25">
      <c r="B15" t="s">
        <v>104</v>
      </c>
      <c r="C15">
        <v>1744</v>
      </c>
      <c r="D15" s="11">
        <v>7.75</v>
      </c>
      <c r="E15" s="11">
        <v>17.440000000000001</v>
      </c>
    </row>
    <row r="16" spans="1:36" x14ac:dyDescent="0.25">
      <c r="A16" t="s">
        <v>29</v>
      </c>
      <c r="B16" t="s">
        <v>105</v>
      </c>
      <c r="C16">
        <v>3659</v>
      </c>
      <c r="D16" s="11">
        <v>5.26</v>
      </c>
      <c r="E16" s="11">
        <v>105.58</v>
      </c>
    </row>
    <row r="17" spans="1:35" x14ac:dyDescent="0.25">
      <c r="A17" t="s">
        <v>30</v>
      </c>
      <c r="B17" t="s">
        <v>106</v>
      </c>
      <c r="C17">
        <v>2448</v>
      </c>
      <c r="D17" s="11">
        <v>0</v>
      </c>
      <c r="E17" s="11">
        <v>112.85</v>
      </c>
    </row>
    <row r="18" spans="1:35" x14ac:dyDescent="0.25">
      <c r="B18" t="s">
        <v>107</v>
      </c>
      <c r="C18">
        <v>8271</v>
      </c>
      <c r="D18" s="11">
        <v>8.74</v>
      </c>
      <c r="E18" s="11">
        <v>392.6</v>
      </c>
    </row>
    <row r="19" spans="1:35" x14ac:dyDescent="0.25">
      <c r="A19" t="s">
        <v>25</v>
      </c>
      <c r="B19" t="s">
        <v>108</v>
      </c>
      <c r="C19">
        <v>2651</v>
      </c>
      <c r="D19" s="11">
        <v>5.76</v>
      </c>
      <c r="E19" s="11">
        <v>15.15</v>
      </c>
    </row>
    <row r="20" spans="1:35" x14ac:dyDescent="0.25">
      <c r="A20" t="s">
        <v>26</v>
      </c>
      <c r="B20" t="s">
        <v>109</v>
      </c>
      <c r="C20" s="12">
        <v>1980</v>
      </c>
      <c r="D20" s="11">
        <v>0</v>
      </c>
      <c r="E20" s="11">
        <v>39.53</v>
      </c>
    </row>
    <row r="21" spans="1:35" x14ac:dyDescent="0.25">
      <c r="B21" t="s">
        <v>110</v>
      </c>
      <c r="C21">
        <v>6154</v>
      </c>
      <c r="D21" s="11">
        <v>0</v>
      </c>
      <c r="E21" s="11">
        <v>73.959999999999994</v>
      </c>
    </row>
    <row r="22" spans="1:35" x14ac:dyDescent="0.25">
      <c r="A22" t="s">
        <v>28</v>
      </c>
      <c r="B22" t="s">
        <v>111</v>
      </c>
      <c r="C22">
        <v>4052</v>
      </c>
      <c r="D22" s="11">
        <v>0</v>
      </c>
      <c r="E22" s="11">
        <v>67.23</v>
      </c>
    </row>
    <row r="23" spans="1:35" x14ac:dyDescent="0.25">
      <c r="A23" t="s">
        <v>27</v>
      </c>
      <c r="B23" t="s">
        <v>112</v>
      </c>
      <c r="C23" s="12">
        <v>3279</v>
      </c>
      <c r="D23" s="11">
        <v>0</v>
      </c>
      <c r="E23" s="11">
        <v>24.68</v>
      </c>
    </row>
    <row r="25" spans="1:35" x14ac:dyDescent="0.25">
      <c r="A25" t="s">
        <v>113</v>
      </c>
    </row>
    <row r="26" spans="1:35" x14ac:dyDescent="0.25">
      <c r="A26" t="s">
        <v>114</v>
      </c>
    </row>
    <row r="28" spans="1:35" s="16" customFormat="1" x14ac:dyDescent="0.25">
      <c r="A28" s="15" t="s">
        <v>143</v>
      </c>
    </row>
    <row r="29" spans="1:35" x14ac:dyDescent="0.25">
      <c r="A29" t="s">
        <v>64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140</v>
      </c>
      <c r="B30" t="s">
        <v>65</v>
      </c>
    </row>
    <row r="31" spans="1:35" x14ac:dyDescent="0.25">
      <c r="A31" t="s">
        <v>141</v>
      </c>
    </row>
    <row r="32" spans="1:35" x14ac:dyDescent="0.25">
      <c r="A32" t="s">
        <v>135</v>
      </c>
      <c r="B32" t="s">
        <v>147</v>
      </c>
    </row>
    <row r="33" spans="1:35" x14ac:dyDescent="0.25">
      <c r="A33" t="s">
        <v>79</v>
      </c>
      <c r="B33" t="s">
        <v>148</v>
      </c>
    </row>
    <row r="34" spans="1:35" x14ac:dyDescent="0.25">
      <c r="A34" t="s">
        <v>80</v>
      </c>
      <c r="B34" t="s">
        <v>149</v>
      </c>
    </row>
    <row r="35" spans="1:35" x14ac:dyDescent="0.25">
      <c r="A35" t="s">
        <v>81</v>
      </c>
      <c r="B35" t="s">
        <v>150</v>
      </c>
    </row>
    <row r="36" spans="1:35" x14ac:dyDescent="0.25">
      <c r="A36" t="s">
        <v>136</v>
      </c>
      <c r="B36" t="s">
        <v>151</v>
      </c>
    </row>
    <row r="37" spans="1:35" x14ac:dyDescent="0.25">
      <c r="A37" t="s">
        <v>82</v>
      </c>
      <c r="B37" t="s">
        <v>152</v>
      </c>
    </row>
    <row r="38" spans="1:35" x14ac:dyDescent="0.25">
      <c r="A38" t="s">
        <v>83</v>
      </c>
      <c r="B38" t="s">
        <v>153</v>
      </c>
    </row>
    <row r="39" spans="1:35" x14ac:dyDescent="0.25">
      <c r="A39" t="s">
        <v>84</v>
      </c>
      <c r="B39" t="s">
        <v>154</v>
      </c>
    </row>
    <row r="40" spans="1:35" x14ac:dyDescent="0.25">
      <c r="A40" t="s">
        <v>85</v>
      </c>
      <c r="B40" t="s">
        <v>155</v>
      </c>
    </row>
    <row r="41" spans="1:35" x14ac:dyDescent="0.25">
      <c r="A41" t="s">
        <v>86</v>
      </c>
      <c r="B41" t="s">
        <v>156</v>
      </c>
    </row>
    <row r="42" spans="1:35" x14ac:dyDescent="0.25">
      <c r="A42" t="s">
        <v>87</v>
      </c>
      <c r="B42" t="s">
        <v>157</v>
      </c>
    </row>
    <row r="43" spans="1:35" x14ac:dyDescent="0.25">
      <c r="A43" t="s">
        <v>137</v>
      </c>
      <c r="B43" t="s">
        <v>158</v>
      </c>
    </row>
    <row r="44" spans="1:35" x14ac:dyDescent="0.25">
      <c r="A44" t="s">
        <v>138</v>
      </c>
      <c r="B44" t="s">
        <v>159</v>
      </c>
    </row>
    <row r="46" spans="1:35" s="15" customFormat="1" x14ac:dyDescent="0.25">
      <c r="A46" s="15" t="s">
        <v>146</v>
      </c>
    </row>
    <row r="47" spans="1:35" x14ac:dyDescent="0.25">
      <c r="A47" t="s">
        <v>64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144</v>
      </c>
      <c r="B48" t="s">
        <v>65</v>
      </c>
    </row>
    <row r="49" spans="1:2" x14ac:dyDescent="0.25">
      <c r="A49" t="s">
        <v>145</v>
      </c>
    </row>
    <row r="50" spans="1:2" x14ac:dyDescent="0.25">
      <c r="A50" t="s">
        <v>135</v>
      </c>
      <c r="B50" t="s">
        <v>160</v>
      </c>
    </row>
    <row r="51" spans="1:2" x14ac:dyDescent="0.25">
      <c r="A51" t="s">
        <v>79</v>
      </c>
      <c r="B51" t="s">
        <v>161</v>
      </c>
    </row>
    <row r="52" spans="1:2" x14ac:dyDescent="0.25">
      <c r="A52" t="s">
        <v>80</v>
      </c>
      <c r="B52" t="s">
        <v>160</v>
      </c>
    </row>
    <row r="53" spans="1:2" x14ac:dyDescent="0.25">
      <c r="A53" t="s">
        <v>81</v>
      </c>
      <c r="B53" t="s">
        <v>142</v>
      </c>
    </row>
    <row r="54" spans="1:2" x14ac:dyDescent="0.25">
      <c r="A54" t="s">
        <v>136</v>
      </c>
      <c r="B54" t="s">
        <v>142</v>
      </c>
    </row>
    <row r="55" spans="1:2" x14ac:dyDescent="0.25">
      <c r="A55" t="s">
        <v>82</v>
      </c>
      <c r="B55" t="s">
        <v>142</v>
      </c>
    </row>
    <row r="56" spans="1:2" x14ac:dyDescent="0.25">
      <c r="A56" t="s">
        <v>83</v>
      </c>
      <c r="B56" t="s">
        <v>142</v>
      </c>
    </row>
    <row r="57" spans="1:2" x14ac:dyDescent="0.25">
      <c r="A57" t="s">
        <v>84</v>
      </c>
      <c r="B57" t="s">
        <v>162</v>
      </c>
    </row>
    <row r="58" spans="1:2" x14ac:dyDescent="0.25">
      <c r="A58" t="s">
        <v>85</v>
      </c>
      <c r="B58" t="s">
        <v>142</v>
      </c>
    </row>
    <row r="59" spans="1:2" x14ac:dyDescent="0.25">
      <c r="A59" t="s">
        <v>86</v>
      </c>
      <c r="B59" t="s">
        <v>163</v>
      </c>
    </row>
    <row r="60" spans="1:2" x14ac:dyDescent="0.25">
      <c r="A60" t="s">
        <v>87</v>
      </c>
      <c r="B60" t="s">
        <v>164</v>
      </c>
    </row>
    <row r="61" spans="1:2" x14ac:dyDescent="0.25">
      <c r="A61" t="s">
        <v>137</v>
      </c>
      <c r="B61" t="s">
        <v>165</v>
      </c>
    </row>
    <row r="62" spans="1:2" x14ac:dyDescent="0.25">
      <c r="A62" t="s">
        <v>138</v>
      </c>
      <c r="B62" t="s">
        <v>142</v>
      </c>
    </row>
    <row r="64" spans="1:2" s="16" customFormat="1" x14ac:dyDescent="0.25">
      <c r="A64" s="15" t="s">
        <v>122</v>
      </c>
    </row>
    <row r="65" spans="1:36" x14ac:dyDescent="0.25">
      <c r="A65" t="s">
        <v>64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  <c r="AJ65">
        <v>2050</v>
      </c>
    </row>
    <row r="66" spans="1:36" x14ac:dyDescent="0.25">
      <c r="A66" t="s">
        <v>120</v>
      </c>
      <c r="B66" t="s">
        <v>65</v>
      </c>
    </row>
    <row r="67" spans="1:36" x14ac:dyDescent="0.25">
      <c r="A67" t="s">
        <v>121</v>
      </c>
    </row>
    <row r="68" spans="1:36" x14ac:dyDescent="0.25">
      <c r="A68" t="s">
        <v>131</v>
      </c>
      <c r="B68" s="13">
        <v>4.4400000000000004</v>
      </c>
      <c r="C68" s="13">
        <v>4.37</v>
      </c>
      <c r="D68" s="13">
        <v>4.37</v>
      </c>
      <c r="E68" s="13">
        <v>4.47</v>
      </c>
      <c r="F68" s="13">
        <v>4.49</v>
      </c>
      <c r="G68" s="13">
        <v>4.53</v>
      </c>
      <c r="H68" s="13">
        <v>4.5</v>
      </c>
      <c r="I68" s="13">
        <v>4.53</v>
      </c>
      <c r="J68" s="13">
        <v>4.55</v>
      </c>
      <c r="K68" s="13">
        <v>4.5999999999999996</v>
      </c>
      <c r="L68" s="13">
        <v>4.67</v>
      </c>
      <c r="M68" s="13">
        <v>4.7</v>
      </c>
      <c r="N68" s="13">
        <v>4.7300000000000004</v>
      </c>
      <c r="O68" s="13">
        <v>4.76</v>
      </c>
      <c r="P68" s="13">
        <v>4.83</v>
      </c>
      <c r="Q68" s="13">
        <v>4.9000000000000004</v>
      </c>
      <c r="R68" s="13">
        <v>4.97</v>
      </c>
      <c r="S68" s="13">
        <v>5.04</v>
      </c>
      <c r="T68" s="13">
        <v>5.1100000000000003</v>
      </c>
      <c r="U68" s="13">
        <v>5.18</v>
      </c>
      <c r="V68" s="13">
        <v>5.26</v>
      </c>
      <c r="W68" s="13">
        <v>5.33</v>
      </c>
      <c r="X68" s="13">
        <v>5.4</v>
      </c>
      <c r="Y68" s="13">
        <v>5.48</v>
      </c>
      <c r="Z68" s="13">
        <v>5.52</v>
      </c>
      <c r="AA68" s="13">
        <v>5.54</v>
      </c>
      <c r="AB68" s="13">
        <v>5.51</v>
      </c>
      <c r="AC68" s="13">
        <v>5.56</v>
      </c>
      <c r="AD68" s="13">
        <v>5.61</v>
      </c>
      <c r="AE68" s="13">
        <v>5.66</v>
      </c>
      <c r="AF68" s="13">
        <v>5.7</v>
      </c>
      <c r="AG68" s="13">
        <v>5.75</v>
      </c>
      <c r="AH68" s="13">
        <v>5.8</v>
      </c>
      <c r="AI68" s="13">
        <v>5.85</v>
      </c>
      <c r="AJ68" s="13">
        <v>2.4294899999999999</v>
      </c>
    </row>
    <row r="69" spans="1:36" x14ac:dyDescent="0.25">
      <c r="A69" t="s">
        <v>67</v>
      </c>
      <c r="B69" s="13">
        <v>4.8899999999999997</v>
      </c>
      <c r="C69" s="13">
        <v>5.1100000000000003</v>
      </c>
      <c r="D69" s="13">
        <v>5.39</v>
      </c>
      <c r="E69" s="13">
        <v>5.81</v>
      </c>
      <c r="F69" s="13">
        <v>5.98</v>
      </c>
      <c r="G69" s="13">
        <v>6.14</v>
      </c>
      <c r="H69" s="13">
        <v>6.24</v>
      </c>
      <c r="I69" s="13">
        <v>6.33</v>
      </c>
      <c r="J69" s="13">
        <v>6.42</v>
      </c>
      <c r="K69" s="13">
        <v>6.6</v>
      </c>
      <c r="L69" s="13">
        <v>6.78</v>
      </c>
      <c r="M69" s="13">
        <v>6.83</v>
      </c>
      <c r="N69" s="13">
        <v>6.88</v>
      </c>
      <c r="O69" s="13">
        <v>6.93</v>
      </c>
      <c r="P69" s="13">
        <v>7.02</v>
      </c>
      <c r="Q69" s="13">
        <v>7.11</v>
      </c>
      <c r="R69" s="13">
        <v>7.2</v>
      </c>
      <c r="S69" s="13">
        <v>7.29</v>
      </c>
      <c r="T69" s="13">
        <v>7.39</v>
      </c>
      <c r="U69" s="13">
        <v>7.49</v>
      </c>
      <c r="V69" s="13">
        <v>7.59</v>
      </c>
      <c r="W69" s="13">
        <v>7.69</v>
      </c>
      <c r="X69" s="13">
        <v>7.79</v>
      </c>
      <c r="Y69" s="13">
        <v>7.89</v>
      </c>
      <c r="Z69" s="13">
        <v>7.92</v>
      </c>
      <c r="AA69" s="13">
        <v>8.36</v>
      </c>
      <c r="AB69" s="13">
        <v>8.4499999999999993</v>
      </c>
      <c r="AC69" s="13">
        <v>8.58</v>
      </c>
      <c r="AD69" s="13">
        <v>8.6999999999999993</v>
      </c>
      <c r="AE69" s="13">
        <v>8.83</v>
      </c>
      <c r="AF69" s="13">
        <v>8.9499999999999993</v>
      </c>
      <c r="AG69" s="13">
        <v>9.07</v>
      </c>
      <c r="AH69" s="13">
        <v>9.1999999999999993</v>
      </c>
      <c r="AI69" s="13">
        <v>9.32</v>
      </c>
      <c r="AJ69" s="13">
        <v>5.0463899999999997</v>
      </c>
    </row>
    <row r="70" spans="1:36" x14ac:dyDescent="0.25">
      <c r="A70" t="s">
        <v>68</v>
      </c>
      <c r="B70" s="13">
        <v>0.51400000000000001</v>
      </c>
      <c r="C70" s="13">
        <v>0.51400000000000001</v>
      </c>
      <c r="D70" s="13">
        <v>0.51700000000000002</v>
      </c>
      <c r="E70" s="13">
        <v>0.52200000000000002</v>
      </c>
      <c r="F70" s="13">
        <v>0.52200000000000002</v>
      </c>
      <c r="G70" s="13">
        <v>0.52500000000000002</v>
      </c>
      <c r="H70" s="13">
        <v>0.52500000000000002</v>
      </c>
      <c r="I70" s="13">
        <v>0.52700000000000002</v>
      </c>
      <c r="J70" s="13">
        <v>0.53</v>
      </c>
      <c r="K70" s="13">
        <v>0.53</v>
      </c>
      <c r="L70" s="13">
        <v>0.53500000000000003</v>
      </c>
      <c r="M70" s="13">
        <v>0.53500000000000003</v>
      </c>
      <c r="N70" s="13">
        <v>0.53800000000000003</v>
      </c>
      <c r="O70" s="13">
        <v>0.54</v>
      </c>
      <c r="P70" s="13">
        <v>0.54</v>
      </c>
      <c r="Q70" s="13">
        <v>0.54300000000000004</v>
      </c>
      <c r="R70" s="13">
        <v>0.54800000000000004</v>
      </c>
      <c r="S70" s="13">
        <v>0.54800000000000004</v>
      </c>
      <c r="T70" s="13">
        <v>0.55100000000000005</v>
      </c>
      <c r="U70" s="13">
        <v>0.55300000000000005</v>
      </c>
      <c r="V70" s="13">
        <v>0.55300000000000005</v>
      </c>
      <c r="W70" s="13">
        <v>0.55900000000000005</v>
      </c>
      <c r="X70" s="13">
        <v>0.55900000000000005</v>
      </c>
      <c r="Y70" s="13">
        <v>0.56100000000000005</v>
      </c>
      <c r="Z70" s="13">
        <v>0.56399999999999995</v>
      </c>
      <c r="AA70" s="13">
        <v>0.56399999999999995</v>
      </c>
      <c r="AB70" s="13">
        <v>0.56699999999999995</v>
      </c>
      <c r="AC70" s="13">
        <v>0.56899999999999995</v>
      </c>
      <c r="AD70" s="13">
        <v>0.57099999999999995</v>
      </c>
      <c r="AE70" s="13">
        <v>0.57299999999999995</v>
      </c>
      <c r="AF70" s="13">
        <v>0.57499999999999996</v>
      </c>
      <c r="AG70" s="13">
        <v>0.57699999999999996</v>
      </c>
      <c r="AH70" s="13">
        <v>0.57899999999999996</v>
      </c>
      <c r="AI70" s="13">
        <v>0.58099999999999996</v>
      </c>
      <c r="AJ70" s="13">
        <v>0.72799999999999998</v>
      </c>
    </row>
    <row r="71" spans="1:36" x14ac:dyDescent="0.25">
      <c r="A71" t="s">
        <v>69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</row>
    <row r="72" spans="1:36" x14ac:dyDescent="0.25">
      <c r="A72" t="s">
        <v>132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</row>
    <row r="73" spans="1:36" x14ac:dyDescent="0.25">
      <c r="A73" t="s">
        <v>71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</row>
    <row r="74" spans="1:36" x14ac:dyDescent="0.25">
      <c r="A74" t="s">
        <v>72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</row>
    <row r="75" spans="1:36" x14ac:dyDescent="0.25">
      <c r="A75" t="s">
        <v>73</v>
      </c>
      <c r="B75" s="13">
        <v>4</v>
      </c>
      <c r="C75" s="13">
        <v>4</v>
      </c>
      <c r="D75" s="13">
        <v>4</v>
      </c>
      <c r="E75" s="13">
        <v>4</v>
      </c>
      <c r="F75" s="13">
        <v>4</v>
      </c>
      <c r="G75" s="13">
        <v>4</v>
      </c>
      <c r="H75" s="13">
        <v>4</v>
      </c>
      <c r="I75" s="13">
        <v>4</v>
      </c>
      <c r="J75" s="13">
        <v>4</v>
      </c>
      <c r="K75" s="13">
        <v>4</v>
      </c>
      <c r="L75" s="13">
        <v>4</v>
      </c>
      <c r="M75" s="13">
        <v>4</v>
      </c>
      <c r="N75" s="13">
        <v>4</v>
      </c>
      <c r="O75" s="13">
        <v>4</v>
      </c>
      <c r="P75" s="13">
        <v>4</v>
      </c>
      <c r="Q75" s="13">
        <v>4</v>
      </c>
      <c r="R75" s="13">
        <v>4</v>
      </c>
      <c r="S75" s="13">
        <v>4</v>
      </c>
      <c r="T75" s="13">
        <v>4</v>
      </c>
      <c r="U75" s="13">
        <v>4</v>
      </c>
      <c r="V75" s="13">
        <v>4</v>
      </c>
      <c r="W75" s="13">
        <v>4</v>
      </c>
      <c r="X75" s="13">
        <v>4</v>
      </c>
      <c r="Y75" s="13">
        <v>4</v>
      </c>
      <c r="Z75" s="13">
        <v>4</v>
      </c>
      <c r="AA75" s="13">
        <v>4</v>
      </c>
      <c r="AB75" s="13">
        <v>4</v>
      </c>
      <c r="AC75" s="13">
        <v>4</v>
      </c>
      <c r="AD75" s="13">
        <v>4</v>
      </c>
      <c r="AE75" s="13">
        <v>4</v>
      </c>
      <c r="AF75" s="13">
        <v>4</v>
      </c>
      <c r="AG75" s="13">
        <v>4</v>
      </c>
      <c r="AH75" s="13">
        <v>4</v>
      </c>
      <c r="AI75" s="13">
        <v>4</v>
      </c>
      <c r="AJ75" s="13">
        <v>4.0005199999999999</v>
      </c>
    </row>
    <row r="76" spans="1:36" x14ac:dyDescent="0.25">
      <c r="A76" t="s">
        <v>74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</row>
    <row r="77" spans="1:36" x14ac:dyDescent="0.25">
      <c r="A77" t="s">
        <v>75</v>
      </c>
      <c r="B77" s="13">
        <v>19.5</v>
      </c>
      <c r="C77" s="13">
        <v>19.5</v>
      </c>
      <c r="D77" s="13">
        <v>19.5</v>
      </c>
      <c r="E77" s="13">
        <v>19.899999999999999</v>
      </c>
      <c r="F77" s="13">
        <v>19.899999999999999</v>
      </c>
      <c r="G77" s="13">
        <v>19.899999999999999</v>
      </c>
      <c r="H77" s="13">
        <v>19.899999999999999</v>
      </c>
      <c r="I77" s="13">
        <v>19.899999999999999</v>
      </c>
      <c r="J77" s="13">
        <v>19.899999999999999</v>
      </c>
      <c r="K77" s="13">
        <v>20</v>
      </c>
      <c r="L77" s="13">
        <v>20</v>
      </c>
      <c r="M77" s="13">
        <v>20.100000000000001</v>
      </c>
      <c r="N77" s="13">
        <v>20.2</v>
      </c>
      <c r="O77" s="13">
        <v>20.3</v>
      </c>
      <c r="P77" s="13">
        <v>20.2</v>
      </c>
      <c r="Q77" s="13">
        <v>20.100000000000001</v>
      </c>
      <c r="R77" s="13">
        <v>20.100000000000001</v>
      </c>
      <c r="S77" s="13">
        <v>20</v>
      </c>
      <c r="T77" s="13">
        <v>19.899999999999999</v>
      </c>
      <c r="U77" s="13">
        <v>19.899999999999999</v>
      </c>
      <c r="V77" s="13">
        <v>19.899999999999999</v>
      </c>
      <c r="W77" s="13">
        <v>19.8</v>
      </c>
      <c r="X77" s="13">
        <v>19.8</v>
      </c>
      <c r="Y77" s="13">
        <v>19.7</v>
      </c>
      <c r="Z77" s="13">
        <v>19.8</v>
      </c>
      <c r="AA77" s="13">
        <v>19.8</v>
      </c>
      <c r="AB77" s="13">
        <v>20</v>
      </c>
      <c r="AC77" s="13">
        <v>20</v>
      </c>
      <c r="AD77" s="13">
        <v>20</v>
      </c>
      <c r="AE77" s="13">
        <v>20</v>
      </c>
      <c r="AF77" s="13">
        <v>20</v>
      </c>
      <c r="AG77" s="13">
        <v>20</v>
      </c>
      <c r="AH77" s="13">
        <v>20.100000000000001</v>
      </c>
      <c r="AI77" s="13">
        <v>20.100000000000001</v>
      </c>
      <c r="AJ77" s="13">
        <v>34.029800000000002</v>
      </c>
    </row>
    <row r="78" spans="1:36" x14ac:dyDescent="0.25">
      <c r="A78" t="s">
        <v>76</v>
      </c>
      <c r="B78" s="13">
        <v>4.8899999999999997</v>
      </c>
      <c r="C78" s="13">
        <v>5.1100000000000003</v>
      </c>
      <c r="D78" s="13">
        <v>5.39</v>
      </c>
      <c r="E78" s="13">
        <v>5.81</v>
      </c>
      <c r="F78" s="13">
        <v>5.98</v>
      </c>
      <c r="G78" s="13">
        <v>6.14</v>
      </c>
      <c r="H78" s="13">
        <v>6.24</v>
      </c>
      <c r="I78" s="13">
        <v>6.33</v>
      </c>
      <c r="J78" s="13">
        <v>6.42</v>
      </c>
      <c r="K78" s="13">
        <v>6.6</v>
      </c>
      <c r="L78" s="13">
        <v>6.78</v>
      </c>
      <c r="M78" s="13">
        <v>6.83</v>
      </c>
      <c r="N78" s="13">
        <v>6.88</v>
      </c>
      <c r="O78" s="13">
        <v>6.93</v>
      </c>
      <c r="P78" s="13">
        <v>7.02</v>
      </c>
      <c r="Q78" s="13">
        <v>7.11</v>
      </c>
      <c r="R78" s="13">
        <v>7.2</v>
      </c>
      <c r="S78" s="13">
        <v>7.29</v>
      </c>
      <c r="T78" s="13">
        <v>7.39</v>
      </c>
      <c r="U78" s="13">
        <v>7.49</v>
      </c>
      <c r="V78" s="13">
        <v>7.59</v>
      </c>
      <c r="W78" s="13">
        <v>7.69</v>
      </c>
      <c r="X78" s="13">
        <v>7.79</v>
      </c>
      <c r="Y78" s="13">
        <v>7.89</v>
      </c>
      <c r="Z78" s="13">
        <v>7.92</v>
      </c>
      <c r="AA78" s="13">
        <v>8.36</v>
      </c>
      <c r="AB78" s="13">
        <v>8.4499999999999993</v>
      </c>
      <c r="AC78" s="13">
        <v>8.58</v>
      </c>
      <c r="AD78" s="13">
        <v>8.6999999999999993</v>
      </c>
      <c r="AE78" s="13">
        <v>8.83</v>
      </c>
      <c r="AF78" s="13">
        <v>8.9499999999999993</v>
      </c>
      <c r="AG78" s="13">
        <v>9.07</v>
      </c>
      <c r="AH78" s="13">
        <v>9.1999999999999993</v>
      </c>
      <c r="AI78" s="13">
        <v>9.32</v>
      </c>
      <c r="AJ78" s="13">
        <v>5.0463899999999997</v>
      </c>
    </row>
    <row r="79" spans="1:36" x14ac:dyDescent="0.25">
      <c r="A79" t="s">
        <v>133</v>
      </c>
      <c r="B79">
        <v>1.86</v>
      </c>
      <c r="C79">
        <v>1.97</v>
      </c>
      <c r="D79">
        <v>1.99</v>
      </c>
      <c r="E79">
        <v>2.02</v>
      </c>
      <c r="F79">
        <v>2.02</v>
      </c>
      <c r="G79">
        <v>2.02</v>
      </c>
      <c r="H79">
        <v>2.0299999999999998</v>
      </c>
      <c r="I79">
        <v>2.02</v>
      </c>
      <c r="J79">
        <v>2.02</v>
      </c>
      <c r="K79">
        <v>2.0299999999999998</v>
      </c>
      <c r="L79">
        <v>2.02</v>
      </c>
      <c r="M79">
        <v>2.02</v>
      </c>
      <c r="N79">
        <v>2.0099999999999998</v>
      </c>
      <c r="O79">
        <v>2.02</v>
      </c>
      <c r="P79">
        <v>2.0299999999999998</v>
      </c>
      <c r="Q79">
        <v>2.04</v>
      </c>
      <c r="R79">
        <v>2.0499999999999998</v>
      </c>
      <c r="S79">
        <v>2.06</v>
      </c>
      <c r="T79">
        <v>2.0699999999999998</v>
      </c>
      <c r="U79">
        <v>2.08</v>
      </c>
      <c r="V79">
        <v>2.09</v>
      </c>
      <c r="W79">
        <v>2.11</v>
      </c>
      <c r="X79">
        <v>2.12</v>
      </c>
      <c r="Y79">
        <v>2.13</v>
      </c>
      <c r="Z79">
        <v>2.14</v>
      </c>
      <c r="AA79">
        <v>2.15</v>
      </c>
      <c r="AB79">
        <v>2.16</v>
      </c>
      <c r="AC79">
        <v>2.17</v>
      </c>
      <c r="AD79">
        <v>2.1800000000000002</v>
      </c>
      <c r="AE79">
        <v>2.19</v>
      </c>
      <c r="AF79">
        <v>2.2000000000000002</v>
      </c>
      <c r="AG79">
        <v>2.21</v>
      </c>
      <c r="AH79">
        <v>2.23</v>
      </c>
      <c r="AI79">
        <v>2.2400000000000002</v>
      </c>
    </row>
    <row r="80" spans="1:36" x14ac:dyDescent="0.25">
      <c r="A80" t="s">
        <v>134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2" spans="1:36" s="16" customFormat="1" x14ac:dyDescent="0.25">
      <c r="A82" s="15" t="s">
        <v>116</v>
      </c>
    </row>
    <row r="83" spans="1:36" x14ac:dyDescent="0.25">
      <c r="A83" t="s">
        <v>64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  <c r="AJ83">
        <v>2050</v>
      </c>
    </row>
    <row r="84" spans="1:36" x14ac:dyDescent="0.25">
      <c r="A84" t="s">
        <v>139</v>
      </c>
      <c r="B84" t="s">
        <v>65</v>
      </c>
    </row>
    <row r="85" spans="1:36" x14ac:dyDescent="0.25">
      <c r="A85" t="s">
        <v>117</v>
      </c>
    </row>
    <row r="86" spans="1:36" x14ac:dyDescent="0.25">
      <c r="A86" t="s">
        <v>135</v>
      </c>
      <c r="B86">
        <v>10456274</v>
      </c>
      <c r="C86">
        <v>10456274</v>
      </c>
      <c r="D86">
        <v>10456274</v>
      </c>
      <c r="E86">
        <v>10456274</v>
      </c>
      <c r="F86">
        <v>10456274</v>
      </c>
      <c r="G86">
        <v>10456274</v>
      </c>
      <c r="H86">
        <v>10456274</v>
      </c>
      <c r="I86">
        <v>10456274</v>
      </c>
      <c r="J86">
        <v>10456274</v>
      </c>
      <c r="K86">
        <v>10456274</v>
      </c>
      <c r="L86">
        <v>10456274</v>
      </c>
      <c r="M86">
        <v>10456274</v>
      </c>
      <c r="N86">
        <v>10456274</v>
      </c>
      <c r="O86">
        <v>10456274</v>
      </c>
      <c r="P86">
        <v>10456274</v>
      </c>
      <c r="Q86">
        <v>10456274</v>
      </c>
      <c r="R86">
        <v>10456274</v>
      </c>
      <c r="S86">
        <v>10456274</v>
      </c>
      <c r="T86">
        <v>10456274</v>
      </c>
      <c r="U86">
        <v>10456274</v>
      </c>
      <c r="V86">
        <v>10456274</v>
      </c>
      <c r="W86">
        <v>10456274</v>
      </c>
      <c r="X86">
        <v>10456274</v>
      </c>
      <c r="Y86">
        <v>10456274</v>
      </c>
      <c r="Z86">
        <v>10456274</v>
      </c>
      <c r="AA86">
        <v>10456274</v>
      </c>
      <c r="AB86">
        <v>10456274</v>
      </c>
      <c r="AC86">
        <v>10456274</v>
      </c>
      <c r="AD86">
        <v>10456274</v>
      </c>
      <c r="AE86">
        <v>10456274</v>
      </c>
      <c r="AF86">
        <v>10456274</v>
      </c>
      <c r="AG86">
        <v>10456274</v>
      </c>
      <c r="AH86">
        <v>10456274</v>
      </c>
      <c r="AI86">
        <v>10456274</v>
      </c>
      <c r="AJ86">
        <v>10428000</v>
      </c>
    </row>
    <row r="87" spans="1:36" x14ac:dyDescent="0.25">
      <c r="A87" t="s">
        <v>166</v>
      </c>
      <c r="B87">
        <v>7658000</v>
      </c>
      <c r="C87">
        <v>7658000</v>
      </c>
      <c r="D87">
        <v>7658000</v>
      </c>
      <c r="E87">
        <v>7658000</v>
      </c>
      <c r="F87">
        <v>7658000</v>
      </c>
      <c r="G87">
        <v>7658000</v>
      </c>
      <c r="H87">
        <v>7658000</v>
      </c>
      <c r="I87">
        <v>7658000</v>
      </c>
      <c r="J87">
        <v>7658000</v>
      </c>
      <c r="K87">
        <v>7658000</v>
      </c>
      <c r="L87">
        <v>7658000</v>
      </c>
      <c r="M87">
        <v>7658000</v>
      </c>
      <c r="N87">
        <v>7658000</v>
      </c>
      <c r="O87">
        <v>7658000</v>
      </c>
      <c r="P87">
        <v>7658000</v>
      </c>
      <c r="Q87">
        <v>7658000</v>
      </c>
      <c r="R87">
        <v>7658000</v>
      </c>
      <c r="S87">
        <v>7658000</v>
      </c>
      <c r="T87">
        <v>7658000</v>
      </c>
      <c r="U87">
        <v>7658000</v>
      </c>
      <c r="V87">
        <v>7658000</v>
      </c>
      <c r="W87">
        <v>7658000</v>
      </c>
      <c r="X87">
        <v>7658000</v>
      </c>
      <c r="Y87">
        <v>7658000</v>
      </c>
      <c r="Z87">
        <v>7658000</v>
      </c>
      <c r="AA87">
        <v>7658000</v>
      </c>
      <c r="AB87">
        <v>7658000</v>
      </c>
      <c r="AC87">
        <v>7658000</v>
      </c>
      <c r="AD87">
        <v>7658000</v>
      </c>
      <c r="AE87">
        <v>7658000</v>
      </c>
      <c r="AF87">
        <v>7658000</v>
      </c>
      <c r="AG87">
        <v>7658000</v>
      </c>
      <c r="AH87">
        <v>7658000</v>
      </c>
      <c r="AI87">
        <v>7658000</v>
      </c>
      <c r="AJ87">
        <v>7658000</v>
      </c>
    </row>
    <row r="88" spans="1:36" x14ac:dyDescent="0.25">
      <c r="A88" t="s">
        <v>167</v>
      </c>
      <c r="B88">
        <v>10459000</v>
      </c>
      <c r="C88">
        <v>10459000</v>
      </c>
      <c r="D88">
        <v>10459000</v>
      </c>
      <c r="E88">
        <v>10459000</v>
      </c>
      <c r="F88">
        <v>10459000</v>
      </c>
      <c r="G88">
        <v>10459000</v>
      </c>
      <c r="H88">
        <v>10459000</v>
      </c>
      <c r="I88">
        <v>10459000</v>
      </c>
      <c r="J88">
        <v>10459000</v>
      </c>
      <c r="K88">
        <v>10459000</v>
      </c>
      <c r="L88">
        <v>10459000</v>
      </c>
      <c r="M88">
        <v>10459000</v>
      </c>
      <c r="N88">
        <v>10459000</v>
      </c>
      <c r="O88">
        <v>10459000</v>
      </c>
      <c r="P88">
        <v>10459000</v>
      </c>
      <c r="Q88">
        <v>10459000</v>
      </c>
      <c r="R88">
        <v>10459000</v>
      </c>
      <c r="S88">
        <v>10459000</v>
      </c>
      <c r="T88">
        <v>10459000</v>
      </c>
      <c r="U88">
        <v>10459000</v>
      </c>
      <c r="V88">
        <v>10459000</v>
      </c>
      <c r="W88">
        <v>10459000</v>
      </c>
      <c r="X88">
        <v>10459000</v>
      </c>
      <c r="Y88">
        <v>10459000</v>
      </c>
      <c r="Z88">
        <v>10459000</v>
      </c>
      <c r="AA88">
        <v>10459000</v>
      </c>
      <c r="AB88">
        <v>10459000</v>
      </c>
      <c r="AC88">
        <v>10459000</v>
      </c>
      <c r="AD88">
        <v>10459000</v>
      </c>
      <c r="AE88">
        <v>10459000</v>
      </c>
      <c r="AF88">
        <v>10459000</v>
      </c>
      <c r="AG88">
        <v>10459000</v>
      </c>
      <c r="AH88">
        <v>10459000</v>
      </c>
      <c r="AI88">
        <v>10459000</v>
      </c>
      <c r="AJ88">
        <v>10459000</v>
      </c>
    </row>
    <row r="89" spans="1:36" x14ac:dyDescent="0.25">
      <c r="A89" t="s">
        <v>168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169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170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171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172</v>
      </c>
      <c r="B93">
        <v>14500000</v>
      </c>
      <c r="C93">
        <v>14500000</v>
      </c>
      <c r="D93">
        <v>14500000</v>
      </c>
      <c r="E93">
        <v>14500000</v>
      </c>
      <c r="F93">
        <v>14500000</v>
      </c>
      <c r="G93">
        <v>14500000</v>
      </c>
      <c r="H93">
        <v>14500000</v>
      </c>
      <c r="I93">
        <v>14500000</v>
      </c>
      <c r="J93">
        <v>14500000</v>
      </c>
      <c r="K93">
        <v>14500000</v>
      </c>
      <c r="L93">
        <v>14500000</v>
      </c>
      <c r="M93">
        <v>14500000</v>
      </c>
      <c r="N93">
        <v>14500000</v>
      </c>
      <c r="O93">
        <v>14500000</v>
      </c>
      <c r="P93">
        <v>14500000</v>
      </c>
      <c r="Q93">
        <v>14500000</v>
      </c>
      <c r="R93">
        <v>14500000</v>
      </c>
      <c r="S93">
        <v>14500000</v>
      </c>
      <c r="T93">
        <v>14500000</v>
      </c>
      <c r="U93">
        <v>14500000</v>
      </c>
      <c r="V93">
        <v>14500000</v>
      </c>
      <c r="W93">
        <v>14500000</v>
      </c>
      <c r="X93">
        <v>14500000</v>
      </c>
      <c r="Y93">
        <v>14500000</v>
      </c>
      <c r="Z93">
        <v>14500000</v>
      </c>
      <c r="AA93">
        <v>14500000</v>
      </c>
      <c r="AB93">
        <v>14500000</v>
      </c>
      <c r="AC93">
        <v>14500000</v>
      </c>
      <c r="AD93">
        <v>14500000</v>
      </c>
      <c r="AE93">
        <v>14500000</v>
      </c>
      <c r="AF93">
        <v>14500000</v>
      </c>
      <c r="AG93">
        <v>14500000</v>
      </c>
      <c r="AH93">
        <v>14500000</v>
      </c>
      <c r="AI93">
        <v>14500000</v>
      </c>
      <c r="AJ93">
        <v>14500000</v>
      </c>
    </row>
    <row r="94" spans="1:36" x14ac:dyDescent="0.25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174</v>
      </c>
      <c r="B95">
        <v>10814000</v>
      </c>
      <c r="C95">
        <v>10814000</v>
      </c>
      <c r="D95">
        <v>10814000</v>
      </c>
      <c r="E95">
        <v>10814000</v>
      </c>
      <c r="F95">
        <v>10814000</v>
      </c>
      <c r="G95">
        <v>10814000</v>
      </c>
      <c r="H95">
        <v>10814000</v>
      </c>
      <c r="I95">
        <v>10814000</v>
      </c>
      <c r="J95">
        <v>10814000</v>
      </c>
      <c r="K95">
        <v>10814000</v>
      </c>
      <c r="L95">
        <v>10814000</v>
      </c>
      <c r="M95">
        <v>10814000</v>
      </c>
      <c r="N95">
        <v>10814000</v>
      </c>
      <c r="O95">
        <v>10814000</v>
      </c>
      <c r="P95">
        <v>10814000</v>
      </c>
      <c r="Q95">
        <v>10814000</v>
      </c>
      <c r="R95">
        <v>10814000</v>
      </c>
      <c r="S95">
        <v>10814000</v>
      </c>
      <c r="T95">
        <v>10814000</v>
      </c>
      <c r="U95">
        <v>10814000</v>
      </c>
      <c r="V95">
        <v>10814000</v>
      </c>
      <c r="W95">
        <v>10814000</v>
      </c>
      <c r="X95">
        <v>10814000</v>
      </c>
      <c r="Y95">
        <v>10814000</v>
      </c>
      <c r="Z95">
        <v>10814000</v>
      </c>
      <c r="AA95">
        <v>10814000</v>
      </c>
      <c r="AB95">
        <v>10814000</v>
      </c>
      <c r="AC95">
        <v>10814000</v>
      </c>
      <c r="AD95">
        <v>10814000</v>
      </c>
      <c r="AE95">
        <v>10814000</v>
      </c>
      <c r="AF95">
        <v>10814000</v>
      </c>
      <c r="AG95">
        <v>10814000</v>
      </c>
      <c r="AH95">
        <v>10814000</v>
      </c>
      <c r="AI95">
        <v>10814000</v>
      </c>
      <c r="AJ95">
        <v>10814000</v>
      </c>
    </row>
    <row r="96" spans="1:36" x14ac:dyDescent="0.25">
      <c r="A96" t="s">
        <v>175</v>
      </c>
      <c r="B96">
        <v>11378000</v>
      </c>
      <c r="C96">
        <v>11378000</v>
      </c>
      <c r="D96">
        <v>11378000</v>
      </c>
      <c r="E96">
        <v>11378000</v>
      </c>
      <c r="F96">
        <v>11378000</v>
      </c>
      <c r="G96">
        <v>11378000</v>
      </c>
      <c r="H96">
        <v>11378000</v>
      </c>
      <c r="I96">
        <v>11378000</v>
      </c>
      <c r="J96">
        <v>11378000</v>
      </c>
      <c r="K96">
        <v>11378000</v>
      </c>
      <c r="L96">
        <v>11378000</v>
      </c>
      <c r="M96">
        <v>11378000</v>
      </c>
      <c r="N96">
        <v>11378000</v>
      </c>
      <c r="O96">
        <v>11378000</v>
      </c>
      <c r="P96">
        <v>11378000</v>
      </c>
      <c r="Q96">
        <v>11378000</v>
      </c>
      <c r="R96">
        <v>11378000</v>
      </c>
      <c r="S96">
        <v>11378000</v>
      </c>
      <c r="T96">
        <v>11378000</v>
      </c>
      <c r="U96">
        <v>11378000</v>
      </c>
      <c r="V96">
        <v>11378000</v>
      </c>
      <c r="W96">
        <v>11378000</v>
      </c>
      <c r="X96">
        <v>11378000</v>
      </c>
      <c r="Y96">
        <v>11378000</v>
      </c>
      <c r="Z96">
        <v>11378000</v>
      </c>
      <c r="AA96">
        <v>11378000</v>
      </c>
      <c r="AB96">
        <v>11378000</v>
      </c>
      <c r="AC96">
        <v>11378000</v>
      </c>
      <c r="AD96">
        <v>11378000</v>
      </c>
      <c r="AE96">
        <v>11378000</v>
      </c>
      <c r="AF96">
        <v>11378000</v>
      </c>
      <c r="AG96">
        <v>11378000</v>
      </c>
      <c r="AH96">
        <v>11378000</v>
      </c>
      <c r="AI96">
        <v>11378000</v>
      </c>
      <c r="AJ96">
        <v>10387000</v>
      </c>
    </row>
    <row r="97" spans="1:36" x14ac:dyDescent="0.25">
      <c r="A97" t="s">
        <v>176</v>
      </c>
      <c r="B97">
        <v>11217974</v>
      </c>
      <c r="C97">
        <v>11217974</v>
      </c>
      <c r="D97">
        <v>11217974</v>
      </c>
      <c r="E97">
        <v>11217974</v>
      </c>
      <c r="F97">
        <v>11217974</v>
      </c>
      <c r="G97">
        <v>11217974</v>
      </c>
      <c r="H97">
        <v>11217974</v>
      </c>
      <c r="I97">
        <v>11217974</v>
      </c>
      <c r="J97">
        <v>11217974</v>
      </c>
      <c r="K97">
        <v>11217974</v>
      </c>
      <c r="L97">
        <v>11217974</v>
      </c>
      <c r="M97">
        <v>11217974</v>
      </c>
      <c r="N97">
        <v>11217974</v>
      </c>
      <c r="O97">
        <v>11217974</v>
      </c>
      <c r="P97">
        <v>11217974</v>
      </c>
      <c r="Q97">
        <v>11217974</v>
      </c>
      <c r="R97">
        <v>11217974</v>
      </c>
      <c r="S97">
        <v>11217974</v>
      </c>
      <c r="T97">
        <v>11217974</v>
      </c>
      <c r="U97">
        <v>11217974</v>
      </c>
      <c r="V97">
        <v>11217974</v>
      </c>
      <c r="W97">
        <v>11217974</v>
      </c>
      <c r="X97">
        <v>11217974</v>
      </c>
      <c r="Y97">
        <v>11217974</v>
      </c>
      <c r="Z97">
        <v>11217974</v>
      </c>
      <c r="AA97">
        <v>11217974</v>
      </c>
      <c r="AB97">
        <v>11217974</v>
      </c>
      <c r="AC97">
        <v>11217974</v>
      </c>
      <c r="AD97">
        <v>11217974</v>
      </c>
      <c r="AE97">
        <v>11217974</v>
      </c>
      <c r="AF97">
        <v>11217974</v>
      </c>
      <c r="AG97">
        <v>11217974</v>
      </c>
      <c r="AH97">
        <v>11217974</v>
      </c>
      <c r="AI97">
        <v>11217974</v>
      </c>
    </row>
    <row r="98" spans="1:36" x14ac:dyDescent="0.25">
      <c r="A98" t="s">
        <v>177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100" spans="1:36" s="16" customFormat="1" x14ac:dyDescent="0.25">
      <c r="A100" s="15" t="s">
        <v>119</v>
      </c>
    </row>
    <row r="101" spans="1:36" x14ac:dyDescent="0.25">
      <c r="A101" t="s">
        <v>64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6" x14ac:dyDescent="0.25">
      <c r="A102" t="s">
        <v>178</v>
      </c>
      <c r="B102" t="s">
        <v>65</v>
      </c>
    </row>
    <row r="103" spans="1:36" x14ac:dyDescent="0.25">
      <c r="A103" t="s">
        <v>119</v>
      </c>
      <c r="AJ103">
        <v>0.61</v>
      </c>
    </row>
    <row r="104" spans="1:36" x14ac:dyDescent="0.25">
      <c r="A104" t="s">
        <v>135</v>
      </c>
      <c r="B104">
        <v>0.65300000000000002</v>
      </c>
      <c r="C104">
        <v>0.65300000000000002</v>
      </c>
      <c r="D104">
        <v>0.65300000000000002</v>
      </c>
      <c r="E104">
        <v>0.65300000000000002</v>
      </c>
      <c r="F104">
        <v>0.65300000000000002</v>
      </c>
      <c r="G104">
        <v>0.65300000000000002</v>
      </c>
      <c r="H104">
        <v>0.65300000000000002</v>
      </c>
      <c r="I104">
        <v>0.65300000000000002</v>
      </c>
      <c r="J104">
        <v>0.65300000000000002</v>
      </c>
      <c r="K104">
        <v>0.65300000000000002</v>
      </c>
      <c r="L104">
        <v>0.65300000000000002</v>
      </c>
      <c r="M104">
        <v>0.65300000000000002</v>
      </c>
      <c r="N104">
        <v>0.65300000000000002</v>
      </c>
      <c r="O104">
        <v>0.65300000000000002</v>
      </c>
      <c r="P104">
        <v>0.65300000000000002</v>
      </c>
      <c r="Q104">
        <v>0.65300000000000002</v>
      </c>
      <c r="R104">
        <v>0.65300000000000002</v>
      </c>
      <c r="S104">
        <v>0.65300000000000002</v>
      </c>
      <c r="T104">
        <v>0.65300000000000002</v>
      </c>
      <c r="U104">
        <v>0.65300000000000002</v>
      </c>
      <c r="V104">
        <v>0.65300000000000002</v>
      </c>
      <c r="W104">
        <v>0.65300000000000002</v>
      </c>
      <c r="X104">
        <v>0.65300000000000002</v>
      </c>
      <c r="Y104">
        <v>0.65300000000000002</v>
      </c>
      <c r="Z104">
        <v>0.65300000000000002</v>
      </c>
      <c r="AA104">
        <v>0.65300000000000002</v>
      </c>
      <c r="AB104">
        <v>0.65300000000000002</v>
      </c>
      <c r="AC104">
        <v>0.65300000000000002</v>
      </c>
      <c r="AD104">
        <v>0.65300000000000002</v>
      </c>
      <c r="AE104">
        <v>0.65300000000000002</v>
      </c>
      <c r="AF104">
        <v>0.65300000000000002</v>
      </c>
      <c r="AG104">
        <v>0.65300000000000002</v>
      </c>
      <c r="AH104">
        <v>0.65300000000000002</v>
      </c>
      <c r="AI104">
        <v>0.65300000000000002</v>
      </c>
      <c r="AJ104">
        <v>0.48299999999999998</v>
      </c>
    </row>
    <row r="105" spans="1:36" x14ac:dyDescent="0.25">
      <c r="A105" t="s">
        <v>79</v>
      </c>
      <c r="B105">
        <v>0.61699999999999999</v>
      </c>
      <c r="C105">
        <v>0.61699999999999999</v>
      </c>
      <c r="D105">
        <v>0.61699999999999999</v>
      </c>
      <c r="E105">
        <v>0.61699999999999999</v>
      </c>
      <c r="F105">
        <v>0.61699999999999999</v>
      </c>
      <c r="G105">
        <v>0.61699999999999999</v>
      </c>
      <c r="H105">
        <v>0.61699999999999999</v>
      </c>
      <c r="I105">
        <v>0.61699999999999999</v>
      </c>
      <c r="J105">
        <v>0.61699999999999999</v>
      </c>
      <c r="K105">
        <v>0.61699999999999999</v>
      </c>
      <c r="L105">
        <v>0.61699999999999999</v>
      </c>
      <c r="M105">
        <v>0.61699999999999999</v>
      </c>
      <c r="N105">
        <v>0.61699999999999999</v>
      </c>
      <c r="O105">
        <v>0.61699999999999999</v>
      </c>
      <c r="P105">
        <v>0.61699999999999999</v>
      </c>
      <c r="Q105">
        <v>0.61699999999999999</v>
      </c>
      <c r="R105">
        <v>0.61699999999999999</v>
      </c>
      <c r="S105">
        <v>0.61699999999999999</v>
      </c>
      <c r="T105">
        <v>0.61699999999999999</v>
      </c>
      <c r="U105">
        <v>0.61699999999999999</v>
      </c>
      <c r="V105">
        <v>0.61699999999999999</v>
      </c>
      <c r="W105">
        <v>0.61699999999999999</v>
      </c>
      <c r="X105">
        <v>0.61699999999999999</v>
      </c>
      <c r="Y105">
        <v>0.61699999999999999</v>
      </c>
      <c r="Z105">
        <v>0.61699999999999999</v>
      </c>
      <c r="AA105">
        <v>0.61699999999999999</v>
      </c>
      <c r="AB105">
        <v>0.61699999999999999</v>
      </c>
      <c r="AC105">
        <v>0.61699999999999999</v>
      </c>
      <c r="AD105">
        <v>0.61699999999999999</v>
      </c>
      <c r="AE105">
        <v>0.61699999999999999</v>
      </c>
      <c r="AF105">
        <v>0.61699999999999999</v>
      </c>
      <c r="AG105">
        <v>0.61699999999999999</v>
      </c>
      <c r="AH105">
        <v>0.61699999999999999</v>
      </c>
      <c r="AI105">
        <v>0.61699999999999999</v>
      </c>
      <c r="AJ105">
        <v>0.91700000000000004</v>
      </c>
    </row>
    <row r="106" spans="1:36" x14ac:dyDescent="0.25">
      <c r="A106" t="s">
        <v>80</v>
      </c>
      <c r="B106">
        <v>0.77300000000000002</v>
      </c>
      <c r="C106">
        <v>0.77300000000000002</v>
      </c>
      <c r="D106">
        <v>0.77300000000000002</v>
      </c>
      <c r="E106">
        <v>0.77300000000000002</v>
      </c>
      <c r="F106">
        <v>0.77300000000000002</v>
      </c>
      <c r="G106">
        <v>0.77300000000000002</v>
      </c>
      <c r="H106">
        <v>0.77300000000000002</v>
      </c>
      <c r="I106">
        <v>0.77300000000000002</v>
      </c>
      <c r="J106">
        <v>0.77300000000000002</v>
      </c>
      <c r="K106">
        <v>0.77300000000000002</v>
      </c>
      <c r="L106">
        <v>0.77300000000000002</v>
      </c>
      <c r="M106">
        <v>0.77300000000000002</v>
      </c>
      <c r="N106">
        <v>0.77300000000000002</v>
      </c>
      <c r="O106">
        <v>0.77300000000000002</v>
      </c>
      <c r="P106">
        <v>0.77300000000000002</v>
      </c>
      <c r="Q106">
        <v>0.77300000000000002</v>
      </c>
      <c r="R106">
        <v>0.77300000000000002</v>
      </c>
      <c r="S106">
        <v>0.77300000000000002</v>
      </c>
      <c r="T106">
        <v>0.77300000000000002</v>
      </c>
      <c r="U106">
        <v>0.77300000000000002</v>
      </c>
      <c r="V106">
        <v>0.77300000000000002</v>
      </c>
      <c r="W106">
        <v>0.77300000000000002</v>
      </c>
      <c r="X106">
        <v>0.77300000000000002</v>
      </c>
      <c r="Y106">
        <v>0.77300000000000002</v>
      </c>
      <c r="Z106">
        <v>0.77300000000000002</v>
      </c>
      <c r="AA106">
        <v>0.77300000000000002</v>
      </c>
      <c r="AB106">
        <v>0.77300000000000002</v>
      </c>
      <c r="AC106">
        <v>0.77300000000000002</v>
      </c>
      <c r="AD106">
        <v>0.77300000000000002</v>
      </c>
      <c r="AE106">
        <v>0.77300000000000002</v>
      </c>
      <c r="AF106">
        <v>0.77300000000000002</v>
      </c>
      <c r="AG106">
        <v>0.77300000000000002</v>
      </c>
      <c r="AH106">
        <v>0.77300000000000002</v>
      </c>
      <c r="AI106">
        <v>0.77300000000000002</v>
      </c>
      <c r="AJ106">
        <v>0.373</v>
      </c>
    </row>
    <row r="107" spans="1:36" x14ac:dyDescent="0.25">
      <c r="A107" t="s">
        <v>81</v>
      </c>
      <c r="B107">
        <v>0.28299999999999997</v>
      </c>
      <c r="C107">
        <v>0.28299999999999997</v>
      </c>
      <c r="D107">
        <v>0.28299999999999997</v>
      </c>
      <c r="E107">
        <v>0.28299999999999997</v>
      </c>
      <c r="F107">
        <v>0.28299999999999997</v>
      </c>
      <c r="G107">
        <v>0.28299999999999997</v>
      </c>
      <c r="H107">
        <v>0.28299999999999997</v>
      </c>
      <c r="I107">
        <v>0.28299999999999997</v>
      </c>
      <c r="J107">
        <v>0.28299999999999997</v>
      </c>
      <c r="K107">
        <v>0.28299999999999997</v>
      </c>
      <c r="L107">
        <v>0.28299999999999997</v>
      </c>
      <c r="M107">
        <v>0.28299999999999997</v>
      </c>
      <c r="N107">
        <v>0.28299999999999997</v>
      </c>
      <c r="O107">
        <v>0.28299999999999997</v>
      </c>
      <c r="P107">
        <v>0.28299999999999997</v>
      </c>
      <c r="Q107">
        <v>0.28299999999999997</v>
      </c>
      <c r="R107">
        <v>0.28299999999999997</v>
      </c>
      <c r="S107">
        <v>0.28299999999999997</v>
      </c>
      <c r="T107">
        <v>0.28299999999999997</v>
      </c>
      <c r="U107">
        <v>0.28299999999999997</v>
      </c>
      <c r="V107">
        <v>0.28299999999999997</v>
      </c>
      <c r="W107">
        <v>0.28299999999999997</v>
      </c>
      <c r="X107">
        <v>0.28299999999999997</v>
      </c>
      <c r="Y107">
        <v>0.28299999999999997</v>
      </c>
      <c r="Z107">
        <v>0.28299999999999997</v>
      </c>
      <c r="AA107">
        <v>0.28299999999999997</v>
      </c>
      <c r="AB107">
        <v>0.28299999999999997</v>
      </c>
      <c r="AC107">
        <v>0.28299999999999997</v>
      </c>
      <c r="AD107">
        <v>0.28299999999999997</v>
      </c>
      <c r="AE107">
        <v>0.28299999999999997</v>
      </c>
      <c r="AF107">
        <v>0.28299999999999997</v>
      </c>
      <c r="AG107">
        <v>0.28299999999999997</v>
      </c>
      <c r="AH107">
        <v>0.28299999999999997</v>
      </c>
      <c r="AI107">
        <v>0.28299999999999997</v>
      </c>
      <c r="AJ107">
        <v>0.33572000000000002</v>
      </c>
    </row>
    <row r="108" spans="1:36" x14ac:dyDescent="0.25">
      <c r="A108" t="s">
        <v>136</v>
      </c>
      <c r="B108">
        <v>0.38700000000000001</v>
      </c>
      <c r="C108">
        <v>0.38700000000000001</v>
      </c>
      <c r="D108">
        <v>0.38700000000000001</v>
      </c>
      <c r="E108">
        <v>0.38700000000000001</v>
      </c>
      <c r="F108">
        <v>0.38662000000000002</v>
      </c>
      <c r="G108">
        <v>0.38641999999999999</v>
      </c>
      <c r="H108">
        <v>0.38606000000000001</v>
      </c>
      <c r="I108">
        <v>0.38550000000000001</v>
      </c>
      <c r="J108">
        <v>0.38482</v>
      </c>
      <c r="K108">
        <v>0.38462000000000002</v>
      </c>
      <c r="L108">
        <v>0.38446000000000002</v>
      </c>
      <c r="M108">
        <v>0.38403999999999999</v>
      </c>
      <c r="N108">
        <v>0.38353999999999999</v>
      </c>
      <c r="O108">
        <v>0.38302999999999998</v>
      </c>
      <c r="P108">
        <v>0.38263000000000003</v>
      </c>
      <c r="Q108">
        <v>0.38227</v>
      </c>
      <c r="R108">
        <v>0.38188</v>
      </c>
      <c r="S108">
        <v>0.38145000000000001</v>
      </c>
      <c r="T108">
        <v>0.38101000000000002</v>
      </c>
      <c r="U108">
        <v>0.38055</v>
      </c>
      <c r="V108">
        <v>0.38007000000000002</v>
      </c>
      <c r="W108">
        <v>0.37957000000000002</v>
      </c>
      <c r="X108">
        <v>0.37908999999999998</v>
      </c>
      <c r="Y108">
        <v>0.37855</v>
      </c>
      <c r="Z108">
        <v>0.37803999999999999</v>
      </c>
      <c r="AA108">
        <v>0.37745000000000001</v>
      </c>
      <c r="AB108">
        <v>0.37686999999999998</v>
      </c>
      <c r="AC108">
        <v>0.37623000000000001</v>
      </c>
      <c r="AD108">
        <v>0.37559999999999999</v>
      </c>
      <c r="AE108">
        <v>0.37491000000000002</v>
      </c>
      <c r="AF108">
        <v>0.37423000000000001</v>
      </c>
      <c r="AG108">
        <v>0.37348999999999999</v>
      </c>
      <c r="AH108">
        <v>0.37268000000000001</v>
      </c>
      <c r="AI108">
        <v>0.37191000000000002</v>
      </c>
      <c r="AJ108">
        <v>0.23263</v>
      </c>
    </row>
    <row r="109" spans="1:36" x14ac:dyDescent="0.25">
      <c r="A109" t="s">
        <v>82</v>
      </c>
      <c r="B109">
        <v>0.20699999999999999</v>
      </c>
      <c r="C109">
        <v>0.20699999999999999</v>
      </c>
      <c r="D109">
        <v>0.20699999999999999</v>
      </c>
      <c r="E109">
        <v>0.20699999999999999</v>
      </c>
      <c r="F109">
        <v>0.20699999999999999</v>
      </c>
      <c r="G109">
        <v>0.20699999999999999</v>
      </c>
      <c r="H109">
        <v>0.20699999999999999</v>
      </c>
      <c r="I109">
        <v>0.20699999999999999</v>
      </c>
      <c r="J109">
        <v>0.20691999999999999</v>
      </c>
      <c r="K109">
        <v>0.20684</v>
      </c>
      <c r="L109">
        <v>0.20676</v>
      </c>
      <c r="M109">
        <v>0.20660999999999999</v>
      </c>
      <c r="N109">
        <v>0.20643</v>
      </c>
      <c r="O109">
        <v>0.20623</v>
      </c>
      <c r="P109">
        <v>0.20604</v>
      </c>
      <c r="Q109">
        <v>0.20584</v>
      </c>
      <c r="R109">
        <v>0.20560999999999999</v>
      </c>
      <c r="S109">
        <v>0.20533999999999999</v>
      </c>
      <c r="T109">
        <v>0.20502999999999999</v>
      </c>
      <c r="U109">
        <v>0.20466999999999999</v>
      </c>
      <c r="V109">
        <v>0.20427999999999999</v>
      </c>
      <c r="W109">
        <v>0.20383000000000001</v>
      </c>
      <c r="X109">
        <v>0.20338000000000001</v>
      </c>
      <c r="Y109">
        <v>0.20286999999999999</v>
      </c>
      <c r="Z109">
        <v>0.20233999999999999</v>
      </c>
      <c r="AA109">
        <v>0.20172999999999999</v>
      </c>
      <c r="AB109">
        <v>0.2011</v>
      </c>
      <c r="AC109">
        <v>0.20039999999999999</v>
      </c>
      <c r="AD109">
        <v>0.19966</v>
      </c>
      <c r="AE109">
        <v>0.19885</v>
      </c>
      <c r="AF109">
        <v>0.19800000000000001</v>
      </c>
      <c r="AG109">
        <v>0.19705</v>
      </c>
      <c r="AH109">
        <v>0.19602</v>
      </c>
      <c r="AI109">
        <v>0.19495000000000001</v>
      </c>
      <c r="AJ109">
        <v>0.19800000000000001</v>
      </c>
    </row>
    <row r="110" spans="1:36" x14ac:dyDescent="0.25">
      <c r="A110" t="s">
        <v>83</v>
      </c>
      <c r="B110">
        <v>0.222</v>
      </c>
      <c r="C110">
        <v>0.222</v>
      </c>
      <c r="D110">
        <v>0.222</v>
      </c>
      <c r="E110">
        <v>0.222</v>
      </c>
      <c r="F110">
        <v>0.222</v>
      </c>
      <c r="G110">
        <v>0.222</v>
      </c>
      <c r="H110">
        <v>0.222</v>
      </c>
      <c r="I110">
        <v>0.222</v>
      </c>
      <c r="J110">
        <v>0.222</v>
      </c>
      <c r="K110">
        <v>0.222</v>
      </c>
      <c r="L110">
        <v>0.222</v>
      </c>
      <c r="M110">
        <v>0.222</v>
      </c>
      <c r="N110">
        <v>0.222</v>
      </c>
      <c r="O110">
        <v>0.222</v>
      </c>
      <c r="P110">
        <v>0.222</v>
      </c>
      <c r="Q110">
        <v>0.222</v>
      </c>
      <c r="R110">
        <v>0.222</v>
      </c>
      <c r="S110">
        <v>0.222</v>
      </c>
      <c r="T110">
        <v>0.222</v>
      </c>
      <c r="U110">
        <v>0.222</v>
      </c>
      <c r="V110">
        <v>0.222</v>
      </c>
      <c r="W110">
        <v>0.222</v>
      </c>
      <c r="X110">
        <v>0.222</v>
      </c>
      <c r="Y110">
        <v>0.222</v>
      </c>
      <c r="Z110">
        <v>0.222</v>
      </c>
      <c r="AA110">
        <v>0.222</v>
      </c>
      <c r="AB110">
        <v>0.222</v>
      </c>
      <c r="AC110">
        <v>0.222</v>
      </c>
      <c r="AD110">
        <v>0.222</v>
      </c>
      <c r="AE110">
        <v>0.222</v>
      </c>
      <c r="AF110">
        <v>0.222</v>
      </c>
      <c r="AG110">
        <v>0.222</v>
      </c>
      <c r="AH110">
        <v>0.222</v>
      </c>
      <c r="AI110">
        <v>0.222</v>
      </c>
      <c r="AJ110">
        <v>0.58899999999999997</v>
      </c>
    </row>
    <row r="111" spans="1:36" x14ac:dyDescent="0.25">
      <c r="A111" t="s">
        <v>84</v>
      </c>
      <c r="B111">
        <v>0.46700000000000003</v>
      </c>
      <c r="C111">
        <v>0.46700000000000003</v>
      </c>
      <c r="D111">
        <v>0.46700000000000003</v>
      </c>
      <c r="E111">
        <v>0.46700000000000003</v>
      </c>
      <c r="F111">
        <v>0.46700000000000003</v>
      </c>
      <c r="G111">
        <v>0.46700000000000003</v>
      </c>
      <c r="H111">
        <v>0.46700000000000003</v>
      </c>
      <c r="I111">
        <v>0.46700000000000003</v>
      </c>
      <c r="J111">
        <v>0.46700000000000003</v>
      </c>
      <c r="K111">
        <v>0.46700000000000003</v>
      </c>
      <c r="L111">
        <v>0.46700000000000003</v>
      </c>
      <c r="M111">
        <v>0.46700000000000003</v>
      </c>
      <c r="N111">
        <v>0.46700000000000003</v>
      </c>
      <c r="O111">
        <v>0.46700000000000003</v>
      </c>
      <c r="P111">
        <v>0.46700000000000003</v>
      </c>
      <c r="Q111">
        <v>0.46700000000000003</v>
      </c>
      <c r="R111">
        <v>0.46700000000000003</v>
      </c>
      <c r="S111">
        <v>0.46700000000000003</v>
      </c>
      <c r="T111">
        <v>0.46700000000000003</v>
      </c>
      <c r="U111">
        <v>0.46700000000000003</v>
      </c>
      <c r="V111">
        <v>0.46700000000000003</v>
      </c>
      <c r="W111">
        <v>0.46700000000000003</v>
      </c>
      <c r="X111">
        <v>0.46700000000000003</v>
      </c>
      <c r="Y111">
        <v>0.46700000000000003</v>
      </c>
      <c r="Z111">
        <v>0.46700000000000003</v>
      </c>
      <c r="AA111">
        <v>0.46700000000000003</v>
      </c>
      <c r="AB111">
        <v>0.46700000000000003</v>
      </c>
      <c r="AC111">
        <v>0.46700000000000003</v>
      </c>
      <c r="AD111">
        <v>0.46700000000000003</v>
      </c>
      <c r="AE111">
        <v>0.46700000000000003</v>
      </c>
      <c r="AF111">
        <v>0.46700000000000003</v>
      </c>
      <c r="AG111">
        <v>0.46700000000000003</v>
      </c>
      <c r="AH111">
        <v>0.46700000000000003</v>
      </c>
      <c r="AI111">
        <v>0.46700000000000003</v>
      </c>
      <c r="AJ111">
        <v>0.74</v>
      </c>
    </row>
    <row r="112" spans="1:36" x14ac:dyDescent="0.25">
      <c r="A112" t="s">
        <v>85</v>
      </c>
      <c r="B112">
        <v>0.77400000000000002</v>
      </c>
      <c r="C112">
        <v>0.77400000000000002</v>
      </c>
      <c r="D112">
        <v>0.77400000000000002</v>
      </c>
      <c r="E112">
        <v>0.77400000000000002</v>
      </c>
      <c r="F112">
        <v>0.77400000000000002</v>
      </c>
      <c r="G112">
        <v>0.77400000000000002</v>
      </c>
      <c r="H112">
        <v>0.77400000000000002</v>
      </c>
      <c r="I112">
        <v>0.77400000000000002</v>
      </c>
      <c r="J112">
        <v>0.77400000000000002</v>
      </c>
      <c r="K112">
        <v>0.77400000000000002</v>
      </c>
      <c r="L112">
        <v>0.77400000000000002</v>
      </c>
      <c r="M112">
        <v>0.77400000000000002</v>
      </c>
      <c r="N112">
        <v>0.77400000000000002</v>
      </c>
      <c r="O112">
        <v>0.77400000000000002</v>
      </c>
      <c r="P112">
        <v>0.77400000000000002</v>
      </c>
      <c r="Q112">
        <v>0.77400000000000002</v>
      </c>
      <c r="R112">
        <v>0.77400000000000002</v>
      </c>
      <c r="S112">
        <v>0.77400000000000002</v>
      </c>
      <c r="T112">
        <v>0.77400000000000002</v>
      </c>
      <c r="U112">
        <v>0.77400000000000002</v>
      </c>
      <c r="V112">
        <v>0.77400000000000002</v>
      </c>
      <c r="W112">
        <v>0.77400000000000002</v>
      </c>
      <c r="X112">
        <v>0.77400000000000002</v>
      </c>
      <c r="Y112">
        <v>0.77400000000000002</v>
      </c>
      <c r="Z112">
        <v>0.77400000000000002</v>
      </c>
      <c r="AA112">
        <v>0.77400000000000002</v>
      </c>
      <c r="AB112">
        <v>0.77400000000000002</v>
      </c>
      <c r="AC112">
        <v>0.77400000000000002</v>
      </c>
      <c r="AD112">
        <v>0.77400000000000002</v>
      </c>
      <c r="AE112">
        <v>0.77400000000000002</v>
      </c>
      <c r="AF112">
        <v>0.77400000000000002</v>
      </c>
      <c r="AG112">
        <v>0.77400000000000002</v>
      </c>
      <c r="AH112">
        <v>0.77400000000000002</v>
      </c>
      <c r="AI112">
        <v>0.77400000000000002</v>
      </c>
      <c r="AJ112">
        <v>0.05</v>
      </c>
    </row>
    <row r="113" spans="1:36" x14ac:dyDescent="0.25">
      <c r="A113" t="s">
        <v>86</v>
      </c>
      <c r="B113">
        <v>0.59099999999999997</v>
      </c>
      <c r="C113">
        <v>0.59099999999999997</v>
      </c>
      <c r="D113">
        <v>0.59099999999999997</v>
      </c>
      <c r="E113">
        <v>0.59099999999999997</v>
      </c>
      <c r="F113">
        <v>0.59099999999999997</v>
      </c>
      <c r="G113">
        <v>0.59099999999999997</v>
      </c>
      <c r="H113">
        <v>0.59099999999999997</v>
      </c>
      <c r="I113">
        <v>0.59099999999999997</v>
      </c>
      <c r="J113">
        <v>0.59099999999999997</v>
      </c>
      <c r="K113">
        <v>0.59099999999999997</v>
      </c>
      <c r="L113">
        <v>0.59099999999999997</v>
      </c>
      <c r="M113">
        <v>0.59099999999999997</v>
      </c>
      <c r="N113">
        <v>0.59099999999999997</v>
      </c>
      <c r="O113">
        <v>0.59099999999999997</v>
      </c>
      <c r="P113">
        <v>0.59099999999999997</v>
      </c>
      <c r="Q113">
        <v>0.59099999999999997</v>
      </c>
      <c r="R113">
        <v>0.59099999999999997</v>
      </c>
      <c r="S113">
        <v>0.59099999999999997</v>
      </c>
      <c r="T113">
        <v>0.59099999999999997</v>
      </c>
      <c r="U113">
        <v>0.59099999999999997</v>
      </c>
      <c r="V113">
        <v>0.59099999999999997</v>
      </c>
      <c r="W113">
        <v>0.59099999999999997</v>
      </c>
      <c r="X113">
        <v>0.59099999999999997</v>
      </c>
      <c r="Y113">
        <v>0.59099999999999997</v>
      </c>
      <c r="Z113">
        <v>0.59099999999999997</v>
      </c>
      <c r="AA113">
        <v>0.59099999999999997</v>
      </c>
      <c r="AB113">
        <v>0.59099999999999997</v>
      </c>
      <c r="AC113">
        <v>0.59099999999999997</v>
      </c>
      <c r="AD113">
        <v>0.59099999999999997</v>
      </c>
      <c r="AE113">
        <v>0.59099999999999997</v>
      </c>
      <c r="AF113">
        <v>0.59099999999999997</v>
      </c>
      <c r="AG113">
        <v>0.59099999999999997</v>
      </c>
      <c r="AH113">
        <v>0.59099999999999997</v>
      </c>
      <c r="AI113">
        <v>0.59099999999999997</v>
      </c>
      <c r="AJ113">
        <v>0.08</v>
      </c>
    </row>
    <row r="114" spans="1:36" x14ac:dyDescent="0.25">
      <c r="A114" t="s">
        <v>87</v>
      </c>
      <c r="B114">
        <v>0.26</v>
      </c>
      <c r="C114">
        <v>0.26</v>
      </c>
      <c r="D114">
        <v>0.26</v>
      </c>
      <c r="E114">
        <v>0.26</v>
      </c>
      <c r="F114">
        <v>0.26</v>
      </c>
      <c r="G114">
        <v>0.26</v>
      </c>
      <c r="H114">
        <v>0.26</v>
      </c>
      <c r="I114">
        <v>0.26</v>
      </c>
      <c r="J114">
        <v>0.26</v>
      </c>
      <c r="K114">
        <v>0.26</v>
      </c>
      <c r="L114">
        <v>0.26</v>
      </c>
      <c r="M114">
        <v>0.26</v>
      </c>
      <c r="N114">
        <v>0.26</v>
      </c>
      <c r="O114">
        <v>0.26</v>
      </c>
      <c r="P114">
        <v>0.26</v>
      </c>
      <c r="Q114">
        <v>0.26</v>
      </c>
      <c r="R114">
        <v>0.26</v>
      </c>
      <c r="S114">
        <v>0.26</v>
      </c>
      <c r="T114">
        <v>0.26</v>
      </c>
      <c r="U114">
        <v>0.26</v>
      </c>
      <c r="V114">
        <v>0.26</v>
      </c>
      <c r="W114">
        <v>0.26</v>
      </c>
      <c r="X114">
        <v>0.26</v>
      </c>
      <c r="Y114">
        <v>0.26</v>
      </c>
      <c r="Z114">
        <v>0.26</v>
      </c>
      <c r="AA114">
        <v>0.26</v>
      </c>
      <c r="AB114">
        <v>0.26</v>
      </c>
      <c r="AC114">
        <v>0.26</v>
      </c>
      <c r="AD114">
        <v>0.26</v>
      </c>
      <c r="AE114">
        <v>0.26</v>
      </c>
      <c r="AF114">
        <v>0.26</v>
      </c>
      <c r="AG114">
        <v>0.26</v>
      </c>
      <c r="AH114">
        <v>0.26</v>
      </c>
      <c r="AI114">
        <v>0.26</v>
      </c>
    </row>
    <row r="115" spans="1:36" x14ac:dyDescent="0.25">
      <c r="A115" t="s">
        <v>137</v>
      </c>
      <c r="B115">
        <v>0.70399999999999996</v>
      </c>
      <c r="C115">
        <v>0.70399999999999996</v>
      </c>
      <c r="D115">
        <v>0.70399999999999996</v>
      </c>
      <c r="E115">
        <v>0.70399999999999996</v>
      </c>
      <c r="F115">
        <v>0.70399999999999996</v>
      </c>
      <c r="G115">
        <v>0.70399999999999996</v>
      </c>
      <c r="H115">
        <v>0.70399999999999996</v>
      </c>
      <c r="I115">
        <v>0.70399999999999996</v>
      </c>
      <c r="J115">
        <v>0.70399999999999996</v>
      </c>
      <c r="K115">
        <v>0.70399999999999996</v>
      </c>
      <c r="L115">
        <v>0.70399999999999996</v>
      </c>
      <c r="M115">
        <v>0.70399999999999996</v>
      </c>
      <c r="N115">
        <v>0.70399999999999996</v>
      </c>
      <c r="O115">
        <v>0.70399999999999996</v>
      </c>
      <c r="P115">
        <v>0.70399999999999996</v>
      </c>
      <c r="Q115">
        <v>0.70399999999999996</v>
      </c>
      <c r="R115">
        <v>0.70399999999999996</v>
      </c>
      <c r="S115">
        <v>0.70399999999999996</v>
      </c>
      <c r="T115">
        <v>0.70399999999999996</v>
      </c>
      <c r="U115">
        <v>0.70399999999999996</v>
      </c>
      <c r="V115">
        <v>0.70399999999999996</v>
      </c>
      <c r="W115">
        <v>0.70399999999999996</v>
      </c>
      <c r="X115">
        <v>0.70399999999999996</v>
      </c>
      <c r="Y115">
        <v>0.70399999999999996</v>
      </c>
      <c r="Z115">
        <v>0.70399999999999996</v>
      </c>
      <c r="AA115">
        <v>0.70399999999999996</v>
      </c>
      <c r="AB115">
        <v>0.70399999999999996</v>
      </c>
      <c r="AC115">
        <v>0.70399999999999996</v>
      </c>
      <c r="AD115">
        <v>0.70399999999999996</v>
      </c>
      <c r="AE115">
        <v>0.70399999999999996</v>
      </c>
      <c r="AF115">
        <v>0.70399999999999996</v>
      </c>
      <c r="AG115">
        <v>0.70399999999999996</v>
      </c>
      <c r="AH115">
        <v>0.70399999999999996</v>
      </c>
      <c r="AI115">
        <v>0.70399999999999996</v>
      </c>
    </row>
    <row r="116" spans="1:36" x14ac:dyDescent="0.25">
      <c r="A116" t="s">
        <v>138</v>
      </c>
      <c r="B116">
        <v>0.44</v>
      </c>
      <c r="C116">
        <v>0.44</v>
      </c>
      <c r="D116">
        <v>0.44</v>
      </c>
      <c r="E116">
        <v>0.44</v>
      </c>
      <c r="F116">
        <v>0.44</v>
      </c>
      <c r="G116">
        <v>0.44</v>
      </c>
      <c r="H116">
        <v>0.44</v>
      </c>
      <c r="I116">
        <v>0.44</v>
      </c>
      <c r="J116">
        <v>0.44</v>
      </c>
      <c r="K116">
        <v>0.44</v>
      </c>
      <c r="L116">
        <v>0.44</v>
      </c>
      <c r="M116">
        <v>0.44</v>
      </c>
      <c r="N116">
        <v>0.44</v>
      </c>
      <c r="O116">
        <v>0.44</v>
      </c>
      <c r="P116">
        <v>0.44</v>
      </c>
      <c r="Q116">
        <v>0.44</v>
      </c>
      <c r="R116">
        <v>0.44</v>
      </c>
      <c r="S116">
        <v>0.44</v>
      </c>
      <c r="T116">
        <v>0.44</v>
      </c>
      <c r="U116">
        <v>0.44</v>
      </c>
      <c r="V116">
        <v>0.44</v>
      </c>
      <c r="W116">
        <v>0.44</v>
      </c>
      <c r="X116">
        <v>0.44</v>
      </c>
      <c r="Y116">
        <v>0.44</v>
      </c>
      <c r="Z116">
        <v>0.44</v>
      </c>
      <c r="AA116">
        <v>0.44</v>
      </c>
      <c r="AB116">
        <v>0.44</v>
      </c>
      <c r="AC116">
        <v>0.44</v>
      </c>
      <c r="AD116">
        <v>0.44</v>
      </c>
      <c r="AE116">
        <v>0.44</v>
      </c>
      <c r="AF116">
        <v>0.44</v>
      </c>
      <c r="AG116">
        <v>0.44</v>
      </c>
      <c r="AH116">
        <v>0.44</v>
      </c>
      <c r="AI116">
        <v>0.44</v>
      </c>
    </row>
    <row r="118" spans="1:36" x14ac:dyDescent="0.25">
      <c r="A118" s="1" t="s">
        <v>118</v>
      </c>
    </row>
    <row r="119" spans="1:36" x14ac:dyDescent="0.25">
      <c r="A119" t="s">
        <v>66</v>
      </c>
      <c r="B119" s="11">
        <f>$B32/(8760*B104)+$B50+B68*B86/10^6</f>
        <v>54.244817170319777</v>
      </c>
    </row>
    <row r="120" spans="1:36" x14ac:dyDescent="0.25">
      <c r="A120" t="s">
        <v>67</v>
      </c>
      <c r="B120" s="11">
        <f t="shared" ref="B120:B131" si="0">$B33/(8760*B105)+$B51+B69*B87/10^6</f>
        <v>43.824264242652987</v>
      </c>
    </row>
    <row r="121" spans="1:36" x14ac:dyDescent="0.25">
      <c r="A121" t="s">
        <v>68</v>
      </c>
      <c r="B121" s="11">
        <f t="shared" si="0"/>
        <v>21.628562646641502</v>
      </c>
    </row>
    <row r="122" spans="1:36" x14ac:dyDescent="0.25">
      <c r="A122" t="s">
        <v>69</v>
      </c>
      <c r="B122" s="11">
        <f t="shared" si="0"/>
        <v>9.1969601626409805</v>
      </c>
    </row>
    <row r="123" spans="1:36" x14ac:dyDescent="0.25">
      <c r="A123" t="s">
        <v>70</v>
      </c>
      <c r="B123" s="11">
        <f t="shared" si="0"/>
        <v>10.509952450060766</v>
      </c>
    </row>
    <row r="124" spans="1:36" x14ac:dyDescent="0.25">
      <c r="A124" t="s">
        <v>71</v>
      </c>
      <c r="B124" s="11">
        <f t="shared" si="0"/>
        <v>5.5009595658791612</v>
      </c>
    </row>
    <row r="125" spans="1:36" x14ac:dyDescent="0.25">
      <c r="A125" t="s">
        <v>72</v>
      </c>
      <c r="B125" s="11">
        <f t="shared" si="0"/>
        <v>23.334978814430869</v>
      </c>
    </row>
    <row r="126" spans="1:36" x14ac:dyDescent="0.25">
      <c r="A126" t="s">
        <v>73</v>
      </c>
      <c r="B126" s="11">
        <f t="shared" si="0"/>
        <v>89.073264497961333</v>
      </c>
    </row>
    <row r="127" spans="1:36" x14ac:dyDescent="0.25">
      <c r="A127" t="s">
        <v>74</v>
      </c>
      <c r="B127" s="11">
        <f t="shared" si="0"/>
        <v>14.483263129328757</v>
      </c>
    </row>
    <row r="128" spans="1:36" x14ac:dyDescent="0.25">
      <c r="A128" t="s">
        <v>75</v>
      </c>
      <c r="B128" s="11">
        <f t="shared" si="0"/>
        <v>220.14372912562098</v>
      </c>
    </row>
    <row r="129" spans="1:2" x14ac:dyDescent="0.25">
      <c r="A129" t="s">
        <v>76</v>
      </c>
      <c r="B129" s="11">
        <f t="shared" si="0"/>
        <v>62.223948626624519</v>
      </c>
    </row>
    <row r="130" spans="1:2" x14ac:dyDescent="0.25">
      <c r="A130" t="s">
        <v>137</v>
      </c>
      <c r="B130" s="11">
        <f t="shared" si="0"/>
        <v>27.928380477691988</v>
      </c>
    </row>
    <row r="131" spans="1:2" x14ac:dyDescent="0.25">
      <c r="A131" t="s">
        <v>138</v>
      </c>
      <c r="B131" s="11">
        <f t="shared" si="0"/>
        <v>19.188459941884599</v>
      </c>
    </row>
    <row r="133" spans="1:2" x14ac:dyDescent="0.25">
      <c r="A133" s="1" t="s">
        <v>123</v>
      </c>
    </row>
    <row r="134" spans="1:2" x14ac:dyDescent="0.25">
      <c r="A134" t="s">
        <v>66</v>
      </c>
      <c r="B134" s="14">
        <f>B119/$B$119</f>
        <v>1</v>
      </c>
    </row>
    <row r="135" spans="1:2" x14ac:dyDescent="0.25">
      <c r="A135" t="s">
        <v>67</v>
      </c>
      <c r="B135" s="14">
        <f t="shared" ref="B135:B146" si="1">B120/$B$119</f>
        <v>0.80789772237690516</v>
      </c>
    </row>
    <row r="136" spans="1:2" x14ac:dyDescent="0.25">
      <c r="A136" t="s">
        <v>68</v>
      </c>
      <c r="B136" s="14">
        <f t="shared" si="1"/>
        <v>0.39872127467461793</v>
      </c>
    </row>
    <row r="137" spans="1:2" x14ac:dyDescent="0.25">
      <c r="A137" t="s">
        <v>69</v>
      </c>
      <c r="B137" s="14">
        <f t="shared" si="1"/>
        <v>0.16954541728408895</v>
      </c>
    </row>
    <row r="138" spans="1:2" x14ac:dyDescent="0.25">
      <c r="A138" t="s">
        <v>70</v>
      </c>
      <c r="B138" s="14">
        <f t="shared" si="1"/>
        <v>0.19375035253711426</v>
      </c>
    </row>
    <row r="139" spans="1:2" x14ac:dyDescent="0.25">
      <c r="A139" t="s">
        <v>71</v>
      </c>
      <c r="B139" s="14">
        <f t="shared" si="1"/>
        <v>0.10140986462553751</v>
      </c>
    </row>
    <row r="140" spans="1:2" x14ac:dyDescent="0.25">
      <c r="A140" t="s">
        <v>72</v>
      </c>
      <c r="B140" s="14">
        <f t="shared" si="1"/>
        <v>0.4301789559205792</v>
      </c>
    </row>
    <row r="141" spans="1:2" x14ac:dyDescent="0.25">
      <c r="A141" t="s">
        <v>73</v>
      </c>
      <c r="B141" s="14">
        <f t="shared" si="1"/>
        <v>1.6420603689802471</v>
      </c>
    </row>
    <row r="142" spans="1:2" x14ac:dyDescent="0.25">
      <c r="A142" t="s">
        <v>74</v>
      </c>
      <c r="B142" s="14">
        <f t="shared" si="1"/>
        <v>0.26699810018446002</v>
      </c>
    </row>
    <row r="143" spans="1:2" x14ac:dyDescent="0.25">
      <c r="A143" t="s">
        <v>75</v>
      </c>
      <c r="B143" s="14">
        <f t="shared" si="1"/>
        <v>4.0583366413496424</v>
      </c>
    </row>
    <row r="144" spans="1:2" x14ac:dyDescent="0.25">
      <c r="A144" t="s">
        <v>76</v>
      </c>
      <c r="B144" s="14">
        <f t="shared" si="1"/>
        <v>1.1470948170265112</v>
      </c>
    </row>
    <row r="145" spans="1:2" x14ac:dyDescent="0.25">
      <c r="A145" t="s">
        <v>137</v>
      </c>
      <c r="B145" s="14">
        <f t="shared" si="1"/>
        <v>0.5148580442257088</v>
      </c>
    </row>
    <row r="146" spans="1:2" x14ac:dyDescent="0.25">
      <c r="A146" t="s">
        <v>138</v>
      </c>
      <c r="B146" s="14">
        <f t="shared" si="1"/>
        <v>0.3537381254624935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C20" sqref="C20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129</v>
      </c>
      <c r="B2" s="6">
        <f>AVERAGE(Calculations!$B$108:$B$110)*Weighting!B134</f>
        <v>209.95331121393824</v>
      </c>
    </row>
    <row r="3" spans="1:2" x14ac:dyDescent="0.25">
      <c r="A3" t="s">
        <v>23</v>
      </c>
      <c r="B3" s="6">
        <f>AVERAGE(Calculations!$B$108:$B$110)*Weighting!B135</f>
        <v>169.62080193523025</v>
      </c>
    </row>
    <row r="4" spans="1:2" x14ac:dyDescent="0.25">
      <c r="A4" t="s">
        <v>24</v>
      </c>
      <c r="B4" s="6">
        <f>AVERAGE(Calculations!$B$108:$B$110)*Weighting!B136</f>
        <v>83.712851869378213</v>
      </c>
    </row>
    <row r="5" spans="1:2" x14ac:dyDescent="0.25">
      <c r="A5" t="s">
        <v>25</v>
      </c>
      <c r="B5" s="6">
        <f>AVERAGE(Calculations!$B$108:$B$110)*Weighting!B137</f>
        <v>35.596621759943353</v>
      </c>
    </row>
    <row r="6" spans="1:2" x14ac:dyDescent="0.25">
      <c r="A6" t="s">
        <v>127</v>
      </c>
      <c r="B6" s="6">
        <f>AVERAGE(Calculations!$B$108:$B$110)*Weighting!B138</f>
        <v>40.678528064035</v>
      </c>
    </row>
    <row r="7" spans="1:2" x14ac:dyDescent="0.25">
      <c r="A7" t="s">
        <v>27</v>
      </c>
      <c r="B7" s="6">
        <f>AVERAGE(Calculations!$B$108:$B$110)*Weighting!B139</f>
        <v>21.291336867888823</v>
      </c>
    </row>
    <row r="8" spans="1:2" x14ac:dyDescent="0.25">
      <c r="A8" t="s">
        <v>28</v>
      </c>
      <c r="B8" s="6">
        <f>AVERAGE(Calculations!$B$108:$B$110)*Weighting!B140</f>
        <v>90.317496210080378</v>
      </c>
    </row>
    <row r="9" spans="1:2" x14ac:dyDescent="0.25">
      <c r="A9" t="s">
        <v>29</v>
      </c>
      <c r="B9" s="6">
        <f>AVERAGE(Calculations!$B$108:$B$110)*Weighting!B141</f>
        <v>344.75601168058409</v>
      </c>
    </row>
    <row r="10" spans="1:2" x14ac:dyDescent="0.25">
      <c r="A10" t="s">
        <v>30</v>
      </c>
      <c r="B10" s="6">
        <f>AVERAGE(Calculations!$B$108:$B$110)*Weighting!B142</f>
        <v>56.057135221558191</v>
      </c>
    </row>
    <row r="11" spans="1:2" x14ac:dyDescent="0.25">
      <c r="A11" s="18" t="s">
        <v>31</v>
      </c>
      <c r="B11" s="6">
        <f>AVERAGE(Calculations!$B$108:$B$110)*Weighting!B143</f>
        <v>852.06121587221037</v>
      </c>
    </row>
    <row r="12" spans="1:2" x14ac:dyDescent="0.25">
      <c r="A12" s="8" t="s">
        <v>32</v>
      </c>
      <c r="B12" s="9">
        <v>0</v>
      </c>
    </row>
    <row r="13" spans="1:2" x14ac:dyDescent="0.25">
      <c r="A13" t="s">
        <v>126</v>
      </c>
      <c r="B13" s="6">
        <f>AVERAGE(Calculations!$B$108:$B$110)*Weighting!B145</f>
        <v>108.09615119031982</v>
      </c>
    </row>
    <row r="14" spans="1:2" x14ac:dyDescent="0.25">
      <c r="A14" t="s">
        <v>128</v>
      </c>
      <c r="B14" s="6">
        <f>AVERAGE(Calculations!$B$108:$B$110)*Weighting!B146</f>
        <v>74.268490743462024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2016-01-11T23:06:44Z</dcterms:created>
  <dcterms:modified xsi:type="dcterms:W3CDTF">2018-06-15T20:28:38Z</dcterms:modified>
</cp:coreProperties>
</file>