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420" windowHeight="11020"/>
  </bookViews>
  <sheets>
    <sheet name="About" sheetId="1" r:id="rId1"/>
    <sheet name="BAU DR Capacity" sheetId="4" r:id="rId2"/>
    <sheet name="Scaling Factors" sheetId="6" r:id="rId3"/>
    <sheet name="DRC-BDRC" sheetId="5" r:id="rId4"/>
    <sheet name="Calculations" sheetId="3" r:id="rId5"/>
    <sheet name="DRC-PADRC" sheetId="2" r:id="rId6"/>
  </sheets>
  <calcPr calcId="14562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C2" i="2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B2" i="5"/>
  <c r="B4" i="3" l="1"/>
  <c r="B5" i="3" s="1"/>
  <c r="B6" i="3" s="1"/>
</calcChain>
</file>

<file path=xl/sharedStrings.xml><?xml version="1.0" encoding="utf-8"?>
<sst xmlns="http://schemas.openxmlformats.org/spreadsheetml/2006/main" count="35" uniqueCount="33">
  <si>
    <t>Source:</t>
  </si>
  <si>
    <t>Federal Energy Regulatory Commission</t>
  </si>
  <si>
    <t>A National Assessment of Demand Response Potential</t>
  </si>
  <si>
    <t>http://www.ferc.gov/legal/staff-reports/06-09-demand-response.pdf</t>
  </si>
  <si>
    <t>Procedure</t>
  </si>
  <si>
    <t>Year</t>
  </si>
  <si>
    <t>We use the "Achievable Participation" scenario as our case for estimating potential additional DR capacity.</t>
  </si>
  <si>
    <t>(In this, we follow the Brattle group's DRIVE model, which produced the data in the cited report.)</t>
  </si>
  <si>
    <t>Potential Additional DR Capacity (MW)</t>
  </si>
  <si>
    <t>Page 27</t>
  </si>
  <si>
    <t>Figure 1 and the text below it give the initial peak demand levels and growth rates for the "No DR" and</t>
  </si>
  <si>
    <t>Reduction in Peak Demand Under BAU Relative to a No-DR Case (GW)</t>
  </si>
  <si>
    <t>DR Capacity (MW)</t>
  </si>
  <si>
    <t>DRC BAU Demand Response Capacity</t>
  </si>
  <si>
    <t>DRC Potential Additional Demand Response Capacity</t>
  </si>
  <si>
    <t>To estimate BAU DR Capacity, we compare the "No DR" and "BAU" scenarios.  The values for</t>
  </si>
  <si>
    <t>2009 and 2019 are given in the text on page 27.  We interpolate and extrapolate to obtain values</t>
  </si>
  <si>
    <t>for all years of the model run.</t>
  </si>
  <si>
    <t>"Achievable Participation" scenarios.  The reduction in peak demand in each year that cannot be attributed</t>
  </si>
  <si>
    <t>to the BAU DR is the contribution of the additional DR.  See the "Calculations" tab for details.</t>
  </si>
  <si>
    <t>Achievable Participation, Reduction in Peak Demand, 2019 (GW)</t>
  </si>
  <si>
    <t>BAU DR Reduction in Peak Demand, 2019 (GW)</t>
  </si>
  <si>
    <t>Achievable-BAU Peak Demand Reduction (GW)</t>
  </si>
  <si>
    <t>Additional Peak Demand Reduction per Year (start year = 2010) (GW)</t>
  </si>
  <si>
    <t>Additional DR Potential by 2030 (GW)</t>
  </si>
  <si>
    <t>GW</t>
  </si>
  <si>
    <t>Mexico-U.S. Ratios</t>
  </si>
  <si>
    <t>GDP</t>
  </si>
  <si>
    <t>For source information and calculations,</t>
  </si>
  <si>
    <t>see "Mexico US Scaling Factors.xlsx"</t>
  </si>
  <si>
    <t>in the InputData folder.</t>
  </si>
  <si>
    <t>Mexico Notes</t>
  </si>
  <si>
    <t>For Mexico, we scale U.S. values based on GDP ratio.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</si>
</sst>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BFBFB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Protection="0">
      <alignment wrapText="1"/>
    </xf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10" fontId="1" fillId="0" borderId="0" xfId="0" applyNumberFormat="1" applyFont="1" applyFill="1" applyAlignment="1">
      <alignment horizontal="left"/>
    </xf>
    <xf numFmtId="0" fontId="0" fillId="0" borderId="0" xfId="0" applyFont="1" applyFill="1"/>
    <xf numFmtId="0" fontId="0" fillId="0" borderId="0" xfId="0" applyBorder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0" xfId="0" applyNumberFormat="1" applyBorder="1"/>
    <xf numFmtId="0" fontId="1" fillId="0" borderId="0" xfId="0" applyFont="1" applyBorder="1" applyAlignment="1">
      <alignment horizontal="right" wrapText="1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2" borderId="0" xfId="0" applyFill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Parent r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rc.gov/legal/staff-reports/06-09-demand-respons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4.5" x14ac:dyDescent="0.35"/>
  <cols>
    <col min="2" max="2" width="28.6328125" customWidth="1"/>
  </cols>
  <sheetData>
    <row r="1" spans="1:2" ht="15" x14ac:dyDescent="0.25">
      <c r="A1" s="1" t="s">
        <v>13</v>
      </c>
    </row>
    <row r="2" spans="1:2" ht="15" x14ac:dyDescent="0.25">
      <c r="A2" s="1" t="s">
        <v>14</v>
      </c>
    </row>
    <row r="4" spans="1:2" ht="15" x14ac:dyDescent="0.25">
      <c r="A4" s="1" t="s">
        <v>0</v>
      </c>
      <c r="B4" t="s">
        <v>1</v>
      </c>
    </row>
    <row r="5" spans="1:2" ht="15" x14ac:dyDescent="0.25">
      <c r="B5" s="2">
        <v>2009</v>
      </c>
    </row>
    <row r="6" spans="1:2" ht="15" x14ac:dyDescent="0.25">
      <c r="B6" t="s">
        <v>2</v>
      </c>
    </row>
    <row r="7" spans="1:2" ht="15" x14ac:dyDescent="0.25">
      <c r="B7" s="3" t="s">
        <v>3</v>
      </c>
    </row>
    <row r="8" spans="1:2" ht="15" x14ac:dyDescent="0.25">
      <c r="B8" t="s">
        <v>9</v>
      </c>
    </row>
    <row r="10" spans="1:2" ht="15" x14ac:dyDescent="0.25">
      <c r="A10" s="1" t="s">
        <v>4</v>
      </c>
    </row>
    <row r="11" spans="1:2" ht="15" x14ac:dyDescent="0.25">
      <c r="A11" s="4" t="s">
        <v>15</v>
      </c>
    </row>
    <row r="12" spans="1:2" ht="15" x14ac:dyDescent="0.25">
      <c r="A12" s="4" t="s">
        <v>16</v>
      </c>
    </row>
    <row r="13" spans="1:2" ht="15" x14ac:dyDescent="0.25">
      <c r="A13" s="4" t="s">
        <v>17</v>
      </c>
    </row>
    <row r="14" spans="1:2" ht="15" x14ac:dyDescent="0.25">
      <c r="A14" s="4"/>
    </row>
    <row r="15" spans="1:2" ht="15" x14ac:dyDescent="0.25">
      <c r="A15" s="4" t="s">
        <v>6</v>
      </c>
    </row>
    <row r="16" spans="1:2" ht="15" x14ac:dyDescent="0.25">
      <c r="A16" s="4" t="s">
        <v>7</v>
      </c>
    </row>
    <row r="17" spans="1:2" ht="15" x14ac:dyDescent="0.25">
      <c r="A17" s="8" t="s">
        <v>10</v>
      </c>
      <c r="B17" s="6"/>
    </row>
    <row r="18" spans="1:2" ht="15" x14ac:dyDescent="0.25">
      <c r="A18" s="8" t="s">
        <v>18</v>
      </c>
      <c r="B18" s="6"/>
    </row>
    <row r="19" spans="1:2" ht="15" x14ac:dyDescent="0.25">
      <c r="A19" s="8" t="s">
        <v>19</v>
      </c>
      <c r="B19" s="6"/>
    </row>
    <row r="20" spans="1:2" ht="15" x14ac:dyDescent="0.25">
      <c r="A20" s="6"/>
      <c r="B20" s="6"/>
    </row>
    <row r="21" spans="1:2" x14ac:dyDescent="0.35">
      <c r="A21" s="5" t="s">
        <v>31</v>
      </c>
      <c r="B21" s="6"/>
    </row>
    <row r="22" spans="1:2" ht="15" x14ac:dyDescent="0.25">
      <c r="A22" s="6" t="s">
        <v>32</v>
      </c>
      <c r="B22" s="6"/>
    </row>
    <row r="23" spans="1:2" ht="15" x14ac:dyDescent="0.25">
      <c r="A23" s="6"/>
      <c r="B23" s="6"/>
    </row>
    <row r="24" spans="1:2" ht="15" x14ac:dyDescent="0.25">
      <c r="A24" s="6"/>
      <c r="B24" s="6"/>
    </row>
    <row r="25" spans="1:2" ht="15" x14ac:dyDescent="0.25">
      <c r="A25" s="6"/>
      <c r="B25" s="6"/>
    </row>
    <row r="26" spans="1:2" ht="15" x14ac:dyDescent="0.25">
      <c r="A26" s="6"/>
      <c r="B26" s="5"/>
    </row>
    <row r="27" spans="1:2" ht="15" x14ac:dyDescent="0.25">
      <c r="A27" s="6"/>
      <c r="B27" s="7"/>
    </row>
    <row r="28" spans="1:2" ht="15" x14ac:dyDescent="0.25">
      <c r="A28" s="6"/>
      <c r="B28" s="6"/>
    </row>
    <row r="29" spans="1:2" ht="15" x14ac:dyDescent="0.25">
      <c r="A29" s="6"/>
      <c r="B29" s="6"/>
    </row>
    <row r="30" spans="1:2" ht="15" x14ac:dyDescent="0.25">
      <c r="A30" s="6"/>
      <c r="B30" s="6"/>
    </row>
  </sheetData>
  <hyperlinks>
    <hyperlink ref="B7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5" x14ac:dyDescent="0.35"/>
  <sheetData>
    <row r="1" spans="1:2" x14ac:dyDescent="0.25">
      <c r="A1" s="1" t="s">
        <v>11</v>
      </c>
    </row>
    <row r="2" spans="1:2" x14ac:dyDescent="0.25">
      <c r="A2" s="1">
        <v>2009</v>
      </c>
      <c r="B2" s="1">
        <v>2019</v>
      </c>
    </row>
    <row r="3" spans="1:2" x14ac:dyDescent="0.25">
      <c r="A3">
        <v>37</v>
      </c>
      <c r="B3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workbookViewId="0"/>
  </sheetViews>
  <sheetFormatPr defaultRowHeight="14.5" x14ac:dyDescent="0.35"/>
  <cols>
    <col min="1" max="1" width="27.26953125" customWidth="1"/>
  </cols>
  <sheetData>
    <row r="1" spans="1:39" x14ac:dyDescent="0.35">
      <c r="A1" s="18" t="s">
        <v>26</v>
      </c>
      <c r="B1" s="19" t="s">
        <v>5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35">
      <c r="A2" s="20"/>
      <c r="B2" s="19" t="s">
        <v>27</v>
      </c>
      <c r="C2" s="21">
        <v>9.8636644841800333E-2</v>
      </c>
      <c r="D2" s="21">
        <v>0.1003252824664638</v>
      </c>
      <c r="E2" s="21">
        <v>0.10104496285900474</v>
      </c>
      <c r="F2" s="21">
        <v>0.10152702997943744</v>
      </c>
      <c r="G2" s="21">
        <v>0.10197979351839384</v>
      </c>
      <c r="H2" s="21">
        <v>0.10245639964773269</v>
      </c>
      <c r="I2" s="21">
        <v>0.10296756277334541</v>
      </c>
      <c r="J2" s="21">
        <v>0.10340803251068771</v>
      </c>
      <c r="K2" s="21">
        <v>0.10388755191988928</v>
      </c>
      <c r="L2" s="21">
        <v>0.10440602714772437</v>
      </c>
      <c r="M2" s="21">
        <v>0.10496009002297045</v>
      </c>
      <c r="N2" s="21">
        <v>0.10556555417442678</v>
      </c>
      <c r="O2" s="21">
        <v>0.10600870488733041</v>
      </c>
      <c r="P2" s="21">
        <v>0.10652912605952648</v>
      </c>
      <c r="Q2" s="21">
        <v>0.10713820378721554</v>
      </c>
      <c r="R2" s="21">
        <v>0.1078432446493542</v>
      </c>
      <c r="S2" s="21">
        <v>0.10864823793881466</v>
      </c>
      <c r="T2" s="21">
        <v>0.10949499278959707</v>
      </c>
      <c r="U2" s="21">
        <v>0.11043742468059306</v>
      </c>
      <c r="V2" s="21">
        <v>0.11146883731544265</v>
      </c>
      <c r="W2" s="21">
        <v>0.11257986730772145</v>
      </c>
      <c r="X2" s="21">
        <v>0.11375854360098116</v>
      </c>
      <c r="Y2" s="21">
        <v>0.11500700295303776</v>
      </c>
      <c r="Z2" s="21">
        <v>0.11629345638152376</v>
      </c>
      <c r="AA2" s="21">
        <v>0.11760210049057489</v>
      </c>
      <c r="AB2" s="21">
        <v>0.11891740974492833</v>
      </c>
      <c r="AC2" s="21">
        <v>0.12022482270847104</v>
      </c>
      <c r="AD2" s="21">
        <v>0.1217335942417123</v>
      </c>
      <c r="AE2" s="21">
        <v>0.12321472992477742</v>
      </c>
      <c r="AF2" s="21">
        <v>0.12465772297340184</v>
      </c>
      <c r="AG2" s="21">
        <v>0.12605355536241392</v>
      </c>
      <c r="AH2" s="21">
        <v>0.12739430164149732</v>
      </c>
      <c r="AI2" s="21">
        <v>0.12879656057806463</v>
      </c>
      <c r="AJ2" s="21">
        <v>0.13011576903115954</v>
      </c>
      <c r="AK2" s="21">
        <v>0.13135142612657708</v>
      </c>
      <c r="AL2" s="21">
        <v>0.13250370221109664</v>
      </c>
      <c r="AM2" s="21">
        <v>0.13357320132464462</v>
      </c>
    </row>
    <row r="4" spans="1:39" x14ac:dyDescent="0.35">
      <c r="A4" s="22" t="s">
        <v>28</v>
      </c>
    </row>
    <row r="5" spans="1:39" x14ac:dyDescent="0.35">
      <c r="A5" s="23" t="s">
        <v>29</v>
      </c>
    </row>
    <row r="6" spans="1:39" x14ac:dyDescent="0.35">
      <c r="A6" s="22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/>
  </sheetViews>
  <sheetFormatPr defaultRowHeight="14.5" x14ac:dyDescent="0.35"/>
  <cols>
    <col min="1" max="1" width="19.26953125" customWidth="1"/>
  </cols>
  <sheetData>
    <row r="1" spans="1:37" x14ac:dyDescent="0.25">
      <c r="A1" s="1" t="s">
        <v>5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s="1" t="s">
        <v>12</v>
      </c>
      <c r="B2" s="10">
        <f>TREND('BAU DR Capacity'!$A3:$B3,'BAU DR Capacity'!$A2:$B2,B1)*1000*'Scaling Factors'!D2</f>
        <v>3772.2306207390379</v>
      </c>
      <c r="C2" s="10">
        <f>TREND('BAU DR Capacity'!$A3:$B3,'BAU DR Capacity'!$A2:$B2,C1)*1000*'Scaling Factors'!E2</f>
        <v>3809.3950997844804</v>
      </c>
      <c r="D2" s="10">
        <f>TREND('BAU DR Capacity'!$A3:$B3,'BAU DR Capacity'!$A2:$B2,D1)*1000*'Scaling Factors'!F2</f>
        <v>3837.7217332227365</v>
      </c>
      <c r="E2" s="10">
        <f>TREND('BAU DR Capacity'!$A3:$B3,'BAU DR Capacity'!$A2:$B2,E1)*1000*'Scaling Factors'!G2</f>
        <v>3865.0341743471272</v>
      </c>
      <c r="F2" s="10">
        <f>TREND('BAU DR Capacity'!$A3:$B3,'BAU DR Capacity'!$A2:$B2,F1)*1000*'Scaling Factors'!H2</f>
        <v>3893.3431866138421</v>
      </c>
      <c r="G2" s="10">
        <f>TREND('BAU DR Capacity'!$A3:$B3,'BAU DR Capacity'!$A2:$B2,G1)*1000*'Scaling Factors'!I2</f>
        <v>3923.0641416644594</v>
      </c>
      <c r="H2" s="10">
        <f>TREND('BAU DR Capacity'!$A3:$B3,'BAU DR Capacity'!$A2:$B2,H1)*1000*'Scaling Factors'!J2</f>
        <v>3950.1868419082721</v>
      </c>
      <c r="I2" s="10">
        <f>TREND('BAU DR Capacity'!$A3:$B3,'BAU DR Capacity'!$A2:$B2,I1)*1000*'Scaling Factors'!K2</f>
        <v>3978.8932385317612</v>
      </c>
      <c r="J2" s="10">
        <f>TREND('BAU DR Capacity'!$A3:$B3,'BAU DR Capacity'!$A2:$B2,J1)*1000*'Scaling Factors'!L2</f>
        <v>4009.1914424726165</v>
      </c>
      <c r="K2" s="10">
        <f>TREND('BAU DR Capacity'!$A3:$B3,'BAU DR Capacity'!$A2:$B2,K1)*1000*'Scaling Factors'!M2</f>
        <v>4040.9634658843624</v>
      </c>
      <c r="L2" s="10">
        <f>TREND('BAU DR Capacity'!$A3:$B3,'BAU DR Capacity'!$A2:$B2,L1)*1000*'Scaling Factors'!N2</f>
        <v>4074.830391132873</v>
      </c>
      <c r="M2" s="10">
        <f>TREND('BAU DR Capacity'!$A3:$B3,'BAU DR Capacity'!$A2:$B2,M1)*1000*'Scaling Factors'!O2</f>
        <v>4102.5368791396886</v>
      </c>
      <c r="N2" s="10">
        <f>TREND('BAU DR Capacity'!$A3:$B3,'BAU DR Capacity'!$A2:$B2,N1)*1000*'Scaling Factors'!P2</f>
        <v>4133.3300911096294</v>
      </c>
      <c r="O2" s="10">
        <f>TREND('BAU DR Capacity'!$A3:$B3,'BAU DR Capacity'!$A2:$B2,O1)*1000*'Scaling Factors'!Q2</f>
        <v>4167.6761273226857</v>
      </c>
      <c r="P2" s="10">
        <f>TREND('BAU DR Capacity'!$A3:$B3,'BAU DR Capacity'!$A2:$B2,P1)*1000*'Scaling Factors'!R2</f>
        <v>4205.8865413248141</v>
      </c>
      <c r="Q2" s="10">
        <f>TREND('BAU DR Capacity'!$A3:$B3,'BAU DR Capacity'!$A2:$B2,Q1)*1000*'Scaling Factors'!S2</f>
        <v>4248.1461034076528</v>
      </c>
      <c r="R2" s="10">
        <f>TREND('BAU DR Capacity'!$A3:$B3,'BAU DR Capacity'!$A2:$B2,R1)*1000*'Scaling Factors'!T2</f>
        <v>4292.2037173522067</v>
      </c>
      <c r="S2" s="10">
        <f>TREND('BAU DR Capacity'!$A3:$B3,'BAU DR Capacity'!$A2:$B2,S1)*1000*'Scaling Factors'!U2</f>
        <v>4340.190789947309</v>
      </c>
      <c r="T2" s="10">
        <f>TREND('BAU DR Capacity'!$A3:$B3,'BAU DR Capacity'!$A2:$B2,T1)*1000*'Scaling Factors'!V2</f>
        <v>4391.8721902284415</v>
      </c>
      <c r="U2" s="10">
        <f>TREND('BAU DR Capacity'!$A3:$B3,'BAU DR Capacity'!$A2:$B2,U1)*1000*'Scaling Factors'!W2</f>
        <v>4446.9047586549968</v>
      </c>
      <c r="V2" s="10">
        <f>TREND('BAU DR Capacity'!$A3:$B3,'BAU DR Capacity'!$A2:$B2,V1)*1000*'Scaling Factors'!X2</f>
        <v>4504.8383265988532</v>
      </c>
      <c r="W2" s="10">
        <f>TREND('BAU DR Capacity'!$A3:$B3,'BAU DR Capacity'!$A2:$B2,W1)*1000*'Scaling Factors'!Y2</f>
        <v>4565.7780172356006</v>
      </c>
      <c r="X2" s="10">
        <f>TREND('BAU DR Capacity'!$A3:$B3,'BAU DR Capacity'!$A2:$B2,X1)*1000*'Scaling Factors'!Z2</f>
        <v>4628.479563984647</v>
      </c>
      <c r="Y2" s="10">
        <f>TREND('BAU DR Capacity'!$A3:$B3,'BAU DR Capacity'!$A2:$B2,Y1)*1000*'Scaling Factors'!AA2</f>
        <v>4692.3238095739389</v>
      </c>
      <c r="Z2" s="10">
        <f>TREND('BAU DR Capacity'!$A3:$B3,'BAU DR Capacity'!$A2:$B2,Z1)*1000*'Scaling Factors'!AB2</f>
        <v>4756.6963897971327</v>
      </c>
      <c r="AA2" s="10">
        <f>TREND('BAU DR Capacity'!$A3:$B3,'BAU DR Capacity'!$A2:$B2,AA1)*1000*'Scaling Factors'!AC2</f>
        <v>4821.0153906096875</v>
      </c>
      <c r="AB2" s="10">
        <f>TREND('BAU DR Capacity'!$A3:$B3,'BAU DR Capacity'!$A2:$B2,AB1)*1000*'Scaling Factors'!AD2</f>
        <v>4893.690488516836</v>
      </c>
      <c r="AC2" s="10">
        <f>TREND('BAU DR Capacity'!$A3:$B3,'BAU DR Capacity'!$A2:$B2,AC1)*1000*'Scaling Factors'!AE2</f>
        <v>4965.5536159685316</v>
      </c>
      <c r="AD2" s="10">
        <f>TREND('BAU DR Capacity'!$A3:$B3,'BAU DR Capacity'!$A2:$B2,AD1)*1000*'Scaling Factors'!AF2</f>
        <v>5036.1720081254352</v>
      </c>
      <c r="AE2" s="10">
        <f>TREND('BAU DR Capacity'!$A3:$B3,'BAU DR Capacity'!$A2:$B2,AE1)*1000*'Scaling Factors'!AG2</f>
        <v>5105.1689921777634</v>
      </c>
      <c r="AF2" s="10">
        <f>TREND('BAU DR Capacity'!$A3:$B3,'BAU DR Capacity'!$A2:$B2,AF1)*1000*'Scaling Factors'!AH2</f>
        <v>5172.20864664479</v>
      </c>
      <c r="AG2" s="10">
        <f>TREND('BAU DR Capacity'!$A3:$B3,'BAU DR Capacity'!$A2:$B2,AG1)*1000*'Scaling Factors'!AI2</f>
        <v>5242.0200155272323</v>
      </c>
      <c r="AH2" s="10">
        <f>TREND('BAU DR Capacity'!$A3:$B3,'BAU DR Capacity'!$A2:$B2,AH1)*1000*'Scaling Factors'!AJ2</f>
        <v>5308.723376471311</v>
      </c>
      <c r="AI2" s="10">
        <f>TREND('BAU DR Capacity'!$A3:$B3,'BAU DR Capacity'!$A2:$B2,AI1)*1000*'Scaling Factors'!AK2</f>
        <v>5372.2733285770037</v>
      </c>
      <c r="AJ2" s="10">
        <f>TREND('BAU DR Capacity'!$A3:$B3,'BAU DR Capacity'!$A2:$B2,AJ1)*1000*'Scaling Factors'!AL2</f>
        <v>5432.6517906549625</v>
      </c>
      <c r="AK2" s="10">
        <f>TREND('BAU DR Capacity'!$A3:$B3,'BAU DR Capacity'!$A2:$B2,AK1)*1000*'Scaling Factors'!AM2</f>
        <v>5489.8585744428929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1" width="92" bestFit="1" customWidth="1"/>
    <col min="2" max="2" width="31.36328125" customWidth="1"/>
    <col min="3" max="3" width="12.7265625" customWidth="1"/>
    <col min="4" max="11" width="10.6328125" bestFit="1" customWidth="1"/>
    <col min="12" max="23" width="11.6328125" bestFit="1" customWidth="1"/>
  </cols>
  <sheetData>
    <row r="1" spans="1:3" x14ac:dyDescent="0.25">
      <c r="A1" s="9"/>
      <c r="B1" s="17" t="s">
        <v>25</v>
      </c>
      <c r="C1" s="12"/>
    </row>
    <row r="2" spans="1:3" x14ac:dyDescent="0.25">
      <c r="A2" s="13" t="s">
        <v>21</v>
      </c>
      <c r="B2" s="15">
        <v>38</v>
      </c>
    </row>
    <row r="3" spans="1:3" x14ac:dyDescent="0.25">
      <c r="A3" s="13" t="s">
        <v>20</v>
      </c>
      <c r="B3" s="16">
        <v>138</v>
      </c>
    </row>
    <row r="4" spans="1:3" x14ac:dyDescent="0.25">
      <c r="A4" s="13" t="s">
        <v>22</v>
      </c>
      <c r="B4" s="15">
        <f>B3-B2</f>
        <v>100</v>
      </c>
    </row>
    <row r="5" spans="1:3" x14ac:dyDescent="0.25">
      <c r="A5" s="13" t="s">
        <v>23</v>
      </c>
      <c r="B5" s="16">
        <f>B4/10</f>
        <v>10</v>
      </c>
    </row>
    <row r="6" spans="1:3" x14ac:dyDescent="0.25">
      <c r="A6" s="13" t="s">
        <v>24</v>
      </c>
      <c r="B6" s="16">
        <f>B5*15</f>
        <v>150</v>
      </c>
    </row>
    <row r="7" spans="1:3" x14ac:dyDescent="0.25">
      <c r="A7" s="13"/>
      <c r="B7" s="9"/>
      <c r="C7" s="1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/>
  </sheetViews>
  <sheetFormatPr defaultRowHeight="14.5" x14ac:dyDescent="0.35"/>
  <cols>
    <col min="1" max="1" width="21" customWidth="1"/>
  </cols>
  <sheetData>
    <row r="1" spans="1:37" ht="15" x14ac:dyDescent="0.25">
      <c r="A1" t="s">
        <v>5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ht="30" x14ac:dyDescent="0.25">
      <c r="A2" s="11" t="s">
        <v>8</v>
      </c>
      <c r="B2" s="10">
        <v>0</v>
      </c>
      <c r="C2" s="10">
        <f>Calculations!$B$5*('DRC-PADRC'!C1-'DRC-PADRC'!$B$1)*1000*'Scaling Factors'!E2</f>
        <v>1010.4496285900475</v>
      </c>
      <c r="D2" s="10">
        <f>Calculations!$B$5*('DRC-PADRC'!D1-'DRC-PADRC'!$B$1)*1000*'Scaling Factors'!F2</f>
        <v>2030.5405995887488</v>
      </c>
      <c r="E2" s="10">
        <f>Calculations!$B$5*('DRC-PADRC'!E1-'DRC-PADRC'!$B$1)*1000*'Scaling Factors'!G2</f>
        <v>3059.3938055518151</v>
      </c>
      <c r="F2" s="10">
        <f>Calculations!$B$5*('DRC-PADRC'!F1-'DRC-PADRC'!$B$1)*1000*'Scaling Factors'!H2</f>
        <v>4098.255985909308</v>
      </c>
      <c r="G2" s="10">
        <f>Calculations!$B$5*('DRC-PADRC'!G1-'DRC-PADRC'!$B$1)*1000*'Scaling Factors'!I2</f>
        <v>5148.3781386672708</v>
      </c>
      <c r="H2" s="10">
        <f>Calculations!$B$5*('DRC-PADRC'!H1-'DRC-PADRC'!$B$1)*1000*'Scaling Factors'!J2</f>
        <v>6204.4819506412623</v>
      </c>
      <c r="I2" s="10">
        <f>Calculations!$B$5*('DRC-PADRC'!I1-'DRC-PADRC'!$B$1)*1000*'Scaling Factors'!K2</f>
        <v>7272.1286343922502</v>
      </c>
      <c r="J2" s="10">
        <f>Calculations!$B$5*('DRC-PADRC'!J1-'DRC-PADRC'!$B$1)*1000*'Scaling Factors'!L2</f>
        <v>8352.4821718179501</v>
      </c>
      <c r="K2" s="10">
        <f>Calculations!$B$5*('DRC-PADRC'!K1-'DRC-PADRC'!$B$1)*1000*'Scaling Factors'!M2</f>
        <v>9446.4081020673402</v>
      </c>
      <c r="L2" s="10">
        <f>Calculations!$B$5*('DRC-PADRC'!L1-'DRC-PADRC'!$B$1)*1000*'Scaling Factors'!N2</f>
        <v>10556.555417442678</v>
      </c>
      <c r="M2" s="10">
        <f>Calculations!$B$5*('DRC-PADRC'!M1-'DRC-PADRC'!$B$1)*1000*'Scaling Factors'!O2</f>
        <v>11660.957537606346</v>
      </c>
      <c r="N2" s="10">
        <f>Calculations!$B$5*('DRC-PADRC'!N1-'DRC-PADRC'!$B$1)*1000*'Scaling Factors'!P2</f>
        <v>12783.495127143178</v>
      </c>
      <c r="O2" s="10">
        <f>Calculations!$B$5*('DRC-PADRC'!O1-'DRC-PADRC'!$B$1)*1000*'Scaling Factors'!Q2</f>
        <v>13927.966492338021</v>
      </c>
      <c r="P2" s="10">
        <f>Calculations!$B$5*('DRC-PADRC'!P1-'DRC-PADRC'!$B$1)*1000*'Scaling Factors'!R2</f>
        <v>15098.054250909589</v>
      </c>
      <c r="Q2" s="10">
        <f>Calculations!$B$5*('DRC-PADRC'!Q1-'DRC-PADRC'!$B$1)*1000*'Scaling Factors'!S2</f>
        <v>16297.235690822199</v>
      </c>
      <c r="R2" s="10">
        <f>Calculations!$B$5*('DRC-PADRC'!R1-'DRC-PADRC'!$B$1)*1000*'Scaling Factors'!T2</f>
        <v>17519.19884633553</v>
      </c>
      <c r="S2" s="10">
        <f>Calculations!$B$5*('DRC-PADRC'!S1-'DRC-PADRC'!$B$1)*1000*'Scaling Factors'!U2</f>
        <v>18774.362195700822</v>
      </c>
      <c r="T2" s="10">
        <f>Calculations!$B$5*('DRC-PADRC'!T1-'DRC-PADRC'!$B$1)*1000*'Scaling Factors'!V2</f>
        <v>20064.390716779675</v>
      </c>
      <c r="U2" s="10">
        <f>Calculations!$B$5*('DRC-PADRC'!U1-'DRC-PADRC'!$B$1)*1000*'Scaling Factors'!W2</f>
        <v>21390.174788467073</v>
      </c>
      <c r="V2" s="10">
        <f>Calculations!$B$5*('DRC-PADRC'!V1-'DRC-PADRC'!$B$1)*1000*'Scaling Factors'!X2</f>
        <v>22751.708720196231</v>
      </c>
      <c r="W2" s="10">
        <f>Calculations!$B$5*('DRC-PADRC'!W1-'DRC-PADRC'!$B$1)*1000*'Scaling Factors'!Y2</f>
        <v>24151.47062013793</v>
      </c>
      <c r="X2" s="10">
        <f>Calculations!$B$5*('DRC-PADRC'!X1-'DRC-PADRC'!$B$1)*1000*'Scaling Factors'!Z2</f>
        <v>25584.560403935226</v>
      </c>
      <c r="Y2" s="10">
        <f>Calculations!$B$5*('DRC-PADRC'!Y1-'DRC-PADRC'!$B$1)*1000*'Scaling Factors'!AA2</f>
        <v>27048.483112832226</v>
      </c>
      <c r="Z2" s="10">
        <f>Calculations!$B$5*('DRC-PADRC'!Z1-'DRC-PADRC'!$B$1)*1000*'Scaling Factors'!AB2</f>
        <v>28540.1783387828</v>
      </c>
      <c r="AA2" s="10">
        <f>Calculations!$B$5*('DRC-PADRC'!AA1-'DRC-PADRC'!$B$1)*1000*'Scaling Factors'!AC2</f>
        <v>30056.205677117759</v>
      </c>
      <c r="AB2" s="10">
        <f>Calculations!$B$5*('DRC-PADRC'!AB1-'DRC-PADRC'!$B$1)*1000*'Scaling Factors'!AD2</f>
        <v>31650.7345028452</v>
      </c>
      <c r="AC2" s="10">
        <f>Calculations!$B$5*('DRC-PADRC'!AC1-'DRC-PADRC'!$B$1)*1000*'Scaling Factors'!AE2</f>
        <v>33267.977079689903</v>
      </c>
      <c r="AD2" s="10">
        <f>Calculations!$B$5*('DRC-PADRC'!AD1-'DRC-PADRC'!$B$1)*1000*'Scaling Factors'!AF2</f>
        <v>34904.162432552519</v>
      </c>
      <c r="AE2" s="10">
        <f>Calculations!$B$5*('DRC-PADRC'!AE1-'DRC-PADRC'!$B$1)*1000*'Scaling Factors'!AG2</f>
        <v>36555.531055100037</v>
      </c>
      <c r="AF2" s="10">
        <f>Calculations!$B$5*('DRC-PADRC'!AF1-'DRC-PADRC'!$B$1)*1000*'Scaling Factors'!AH2</f>
        <v>38218.290492449196</v>
      </c>
      <c r="AG2" s="10">
        <f>Calculations!$B$5*('DRC-PADRC'!AG1-'DRC-PADRC'!$B$1)*1000*'Scaling Factors'!AI2</f>
        <v>39926.933779200037</v>
      </c>
      <c r="AH2" s="10">
        <f>Calculations!$B$5*('DRC-PADRC'!AH1-'DRC-PADRC'!$B$1)*1000*'Scaling Factors'!AJ2</f>
        <v>41637.046089971052</v>
      </c>
      <c r="AI2" s="10">
        <f>Calculations!$B$5*('DRC-PADRC'!AI1-'DRC-PADRC'!$B$1)*1000*'Scaling Factors'!AK2</f>
        <v>43345.970621770437</v>
      </c>
      <c r="AJ2" s="10">
        <f>Calculations!$B$5*('DRC-PADRC'!AJ1-'DRC-PADRC'!$B$1)*1000*'Scaling Factors'!AL2</f>
        <v>45051.258751772861</v>
      </c>
      <c r="AK2" s="10">
        <f>Calculations!$B$5*('DRC-PADRC'!AK1-'DRC-PADRC'!$B$1)*1000*'Scaling Factors'!AM2</f>
        <v>46750.620463625615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BAU DR Capacity</vt:lpstr>
      <vt:lpstr>Scaling Factors</vt:lpstr>
      <vt:lpstr>DRC-BDRC</vt:lpstr>
      <vt:lpstr>Calculations</vt:lpstr>
      <vt:lpstr>DRC-PADRC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2014-08-26T00:34:41Z</dcterms:created>
  <dcterms:modified xsi:type="dcterms:W3CDTF">2018-06-04T22:03:41Z</dcterms:modified>
</cp:coreProperties>
</file>