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/>
  <bookViews>
    <workbookView xWindow="0" yWindow="0" windowWidth="28800" windowHeight="13035" activeTab="6"/>
  </bookViews>
  <sheets>
    <sheet name="About" sheetId="12" r:id="rId1"/>
    <sheet name="CAISO" sheetId="23" r:id="rId2"/>
    <sheet name="ERCOT" sheetId="24" r:id="rId3"/>
    <sheet name="MISO-Wind" sheetId="39" r:id="rId4"/>
    <sheet name="CAISO - Peak" sheetId="40" r:id="rId5"/>
    <sheet name="Wind and Solar Capacity Factors" sheetId="32" r:id="rId6"/>
    <sheet name="PTCF" sheetId="21" r:id="rId7"/>
  </sheets>
  <externalReferences>
    <externalReference r:id="rId8"/>
  </externalReferences>
  <definedNames>
    <definedName name="LocalAreaOptions">[1]Lists!$B$11:$B$21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1" l="1"/>
  <c r="B6" i="21"/>
  <c r="B14" i="21" s="1"/>
  <c r="B13" i="21" l="1"/>
  <c r="C6" i="32" l="1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E2" i="40"/>
  <c r="B24" i="40" s="1"/>
  <c r="B23" i="40" l="1"/>
  <c r="B22" i="40"/>
  <c r="B25" i="40"/>
  <c r="C10" i="32"/>
  <c r="C5" i="32"/>
  <c r="C4" i="32"/>
  <c r="C3" i="32" l="1"/>
  <c r="C2" i="32"/>
</calcChain>
</file>

<file path=xl/sharedStrings.xml><?xml version="1.0" encoding="utf-8"?>
<sst xmlns="http://schemas.openxmlformats.org/spreadsheetml/2006/main" count="247" uniqueCount="191">
  <si>
    <t>June</t>
  </si>
  <si>
    <t>July</t>
  </si>
  <si>
    <t>August</t>
  </si>
  <si>
    <t>Wind</t>
  </si>
  <si>
    <t>Geothermal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</si>
  <si>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</si>
  <si>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</si>
  <si>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</si>
  <si>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</si>
  <si>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</si>
  <si>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</si>
  <si>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</si>
  <si>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 xml:space="preserve">geothermal </t>
  </si>
  <si>
    <t>petroleum</t>
  </si>
  <si>
    <t xml:space="preserve">EIA defines net summer capacity as, "the maximum output, commonly expressed in megawatts (MW), </t>
  </si>
  <si>
    <t xml:space="preserve">that generating equipment can supply to system load, as demonstrated by a multi-hour test, </t>
  </si>
  <si>
    <t xml:space="preserve">at the time of summer peak demand (period of June 1 through September 30.) </t>
  </si>
  <si>
    <t xml:space="preserve">This output reflects a reduction in capacity due to electricity use for station service or auxilliaries." </t>
  </si>
  <si>
    <t>PV</t>
  </si>
  <si>
    <t>Notes</t>
  </si>
  <si>
    <t>PTCF Peak Time Capacity Factors</t>
  </si>
  <si>
    <t>Peak Time Capacity Factors</t>
  </si>
  <si>
    <t>Non-Dispatchable Solar, Wind, Biomass, Cogeneration, Geothermal, and</t>
  </si>
  <si>
    <t>Solar</t>
  </si>
  <si>
    <t>Month</t>
  </si>
  <si>
    <t>Biomass</t>
  </si>
  <si>
    <t>Cogeneration</t>
  </si>
  <si>
    <t>Hydro</t>
  </si>
  <si>
    <t>Please refer any questions regarding these tables to the following contact.</t>
  </si>
  <si>
    <t>Donald Brooks, CPUC, 415-703-2626, donald.brooks@cpuc.ca.gov</t>
  </si>
  <si>
    <t>PEAK AVERAGE SOLAR CAPACITY PERCENTAGES, SUMMER &amp; WINTER PEAK SEASONS</t>
  </si>
  <si>
    <t>PRELIMINARY - NOT FOR PUBLIC RELEASE</t>
  </si>
  <si>
    <t>Capacity Factor - Top 20 Hours</t>
  </si>
  <si>
    <t>Summer Season</t>
  </si>
  <si>
    <t>Year</t>
  </si>
  <si>
    <t>Annual</t>
  </si>
  <si>
    <t>*Avg</t>
  </si>
  <si>
    <t>Winter Season</t>
  </si>
  <si>
    <t>2014-2015</t>
  </si>
  <si>
    <t>2013-2014</t>
  </si>
  <si>
    <t>2012-2013</t>
  </si>
  <si>
    <t>* SOLARPEAKPCT Values</t>
  </si>
  <si>
    <t>* The methodology for calculating SOLARPEAKPCT values is done similarly to the WINDPEAKPCT as outlined in ERCOT Protocol Section 3.2.6.2.2. See: http://www.ercot.com/content/wcm/current_guides/53528/03_030116_Nodal.doc</t>
  </si>
  <si>
    <t>PEAK AVERAGE WIND CAPACITY PERCENTAGES, SUMMER &amp; WINTER PEAK SEASONS</t>
  </si>
  <si>
    <t>Summer Peak Ave. Wind Capacity Percentages</t>
  </si>
  <si>
    <t>WINDPEAKPCT Values *</t>
  </si>
  <si>
    <t>Top Twenty Peak Hours for Each year</t>
  </si>
  <si>
    <t>Summer, Non-Coastal</t>
  </si>
  <si>
    <t>Summer, Coastal</t>
  </si>
  <si>
    <t>Non-Coastal</t>
  </si>
  <si>
    <t>Coastal</t>
  </si>
  <si>
    <t>Winter, Non-Coastal</t>
  </si>
  <si>
    <t>Winter, Coastal</t>
  </si>
  <si>
    <t>* The methodology for calculating WINDPEAKPCT values is outlined in ERCOT Protocol Section 3.2.6.2.2. See: http://www.ercot.com/content/wcm/current_guides/53528/03_030115_Nodal.doc.</t>
  </si>
  <si>
    <t>Winter Peak Ave. Wind Capacity Percentages</t>
  </si>
  <si>
    <t>2015/2016</t>
  </si>
  <si>
    <t>2014/2015</t>
  </si>
  <si>
    <t>2013/2014</t>
  </si>
  <si>
    <t>2012/2013</t>
  </si>
  <si>
    <t>2011/2012</t>
  </si>
  <si>
    <t>2010/2011</t>
  </si>
  <si>
    <t>2009/2010</t>
  </si>
  <si>
    <t>https://www.misoenergy.org/Library/Repository/Report/2016%20Wind%20Capacity%20Report.pdf</t>
  </si>
  <si>
    <t>Region</t>
  </si>
  <si>
    <t>MISO</t>
  </si>
  <si>
    <t>Source</t>
  </si>
  <si>
    <t>Summer or Winter Peaking?</t>
  </si>
  <si>
    <t>Summer</t>
  </si>
  <si>
    <t>CAISO</t>
  </si>
  <si>
    <t>ERCOT</t>
  </si>
  <si>
    <t>Include?</t>
  </si>
  <si>
    <t>Electricity Source</t>
  </si>
  <si>
    <t>Planning Year</t>
  </si>
  <si>
    <t>Anuual Historical ELCC (%)</t>
  </si>
  <si>
    <t>Historical Penetration (%)</t>
  </si>
  <si>
    <t>MISO Capacity Credit (%)</t>
  </si>
  <si>
    <t>N/A</t>
  </si>
  <si>
    <t>Pending</t>
  </si>
  <si>
    <t>California Market</t>
  </si>
  <si>
    <t>California Independent System Operator</t>
  </si>
  <si>
    <t>2016 Technology Factors</t>
  </si>
  <si>
    <t>Hydro Technology Factors for Compliance Year 2016</t>
  </si>
  <si>
    <t>CY 2016 Solar Factor</t>
  </si>
  <si>
    <t>CY 2016 Wind Factor</t>
  </si>
  <si>
    <t>CY 2016 Biomass Factor</t>
  </si>
  <si>
    <t>CY 2016 Cogeneration Factor</t>
  </si>
  <si>
    <t>CY 2016 Geothermal Factor</t>
  </si>
  <si>
    <t>CY 2016 Hydro Factor</t>
  </si>
  <si>
    <t>CY 2016 PV Factor</t>
  </si>
  <si>
    <t>Final 2016 Net Qualifying Capacity for Resource Adequacy Resources</t>
  </si>
  <si>
    <t>http://www.elabs7.com/c.html?ufl=7&amp;rtr=on&amp;s=lgl3,1998c,7k2,8gcf,l8p0,b589,diqv</t>
  </si>
  <si>
    <t>Electric Reliability Council of Texas</t>
  </si>
  <si>
    <t>Texas Market - Solar</t>
  </si>
  <si>
    <t>Texas Market - Wind</t>
  </si>
  <si>
    <t>CDR Peak Ave Solar Capacity Percentages 02-24-2016</t>
  </si>
  <si>
    <t>http://www.ercot.com/content/gridinfo/resource/2016/windsolar/CDR_PeakAveSolarCapacityPercentages_02-24-2016.xls</t>
  </si>
  <si>
    <t>Summary Tab</t>
  </si>
  <si>
    <t>CDR Peak Ave Wind Capacity Percentages 04-12-2016</t>
  </si>
  <si>
    <t>http://www.ercot.com/content/wcm/lists/91622/CDR_PeakAveWindCapacityPercentages_4_12_2016.xlsx</t>
  </si>
  <si>
    <t>Midwest Market</t>
  </si>
  <si>
    <t>Midcontinent Independent System Operator</t>
  </si>
  <si>
    <t>P. 8 "Market-wide Operational Tracking" table</t>
  </si>
  <si>
    <t>Planning Year 2016-2017 Wind Capacity Credit</t>
  </si>
  <si>
    <t>See CAISO tab</t>
  </si>
  <si>
    <t>See ERCOT tab</t>
  </si>
  <si>
    <t>See reference source</t>
  </si>
  <si>
    <t>See MISO-Wind tab</t>
  </si>
  <si>
    <t>NYISO</t>
  </si>
  <si>
    <t>New York Market - Solar</t>
  </si>
  <si>
    <t>New York Market - Wind</t>
  </si>
  <si>
    <t>New York State Reliability Council, LLC</t>
  </si>
  <si>
    <t>New York Control Area Installed Capacity Requirement</t>
  </si>
  <si>
    <t>http://www.nysrc.org/pdf/Reports/2106%20IRM%20Study%20Appendices%20%20Final%2012-15-15.pdf</t>
  </si>
  <si>
    <t>p. 22</t>
  </si>
  <si>
    <t>p.21</t>
  </si>
  <si>
    <t>ISO-NE</t>
  </si>
  <si>
    <t>New England Market</t>
  </si>
  <si>
    <t>ISO New England</t>
  </si>
  <si>
    <t>Intermittent Resource Review</t>
  </si>
  <si>
    <t>http://www.iso-ne.com/static-assets/documents/2015/12/vrwg_intermittent_resource_qual_tool_status_update_12072015.pdf</t>
  </si>
  <si>
    <t>pp. 4 &amp; 7</t>
  </si>
  <si>
    <t>SPP</t>
  </si>
  <si>
    <t>Southwest Market</t>
  </si>
  <si>
    <t>Southwest Power Pool</t>
  </si>
  <si>
    <t>2014 State of the Market</t>
  </si>
  <si>
    <t>https://www.spp.org/documents/29399/2014%20state%20of%20the%20market%20report.pdf</t>
  </si>
  <si>
    <t>p. 23</t>
  </si>
  <si>
    <t>Mid-Atlantic Market</t>
  </si>
  <si>
    <t>PJM</t>
  </si>
  <si>
    <t>https://www.pjm.com/~/media/documents/manuals/m21.ashx</t>
  </si>
  <si>
    <t>Manual 21</t>
  </si>
  <si>
    <t>p. 19</t>
  </si>
  <si>
    <t>Peak time capacity factors are meant to represent the average availability of resources to meeting peak</t>
  </si>
  <si>
    <t>during the peak hours of the year. For non-intermittent resources, we use the net summer capacity.</t>
  </si>
  <si>
    <t>For intermittent resources (i.e. wind and solar PV) we use values from each of the 7 U.S. regional markets.</t>
  </si>
  <si>
    <t>As part of the resource planning process, operators of these markets are required to assess available resources during</t>
  </si>
  <si>
    <t xml:space="preserve">peak hours of the year. The most accurate values are those based on historical performance, and are the ones used in </t>
  </si>
  <si>
    <t xml:space="preserve">our analysis (i.e. SPP is excluded). </t>
  </si>
  <si>
    <t xml:space="preserve">values published by these grid operators. See NERC's Reliability Assessment for more information on these grid operators, </t>
  </si>
  <si>
    <t>available at: http://www.nerc.com/pa/RAPA/ra/Reliability%20Assessments%20DL/2015LTRA%20-%20Final%20Report.pdf</t>
  </si>
  <si>
    <t xml:space="preserve">We also assume that as a whole, the U.S. is a summer peaking system, and we therefore use the summer capacity </t>
  </si>
  <si>
    <t xml:space="preserve">Summer months include the three months with the highest solar irradiation (June, July, and August). Winter months include the three </t>
  </si>
  <si>
    <t>months with the lowest solar irradiation (November, December, and January)</t>
  </si>
  <si>
    <t>September</t>
  </si>
  <si>
    <t>Frequency</t>
  </si>
  <si>
    <r>
      <rPr>
        <sz val="11"/>
        <color theme="1"/>
        <rFont val="Calibri"/>
        <family val="2"/>
        <scheme val="minor"/>
      </rPr>
      <t>Year</t>
    </r>
  </si>
  <si>
    <r>
      <rPr>
        <sz val="11"/>
        <color theme="1"/>
        <rFont val="Calibri"/>
        <family val="2"/>
        <scheme val="minor"/>
      </rPr>
      <t>Megawatts at Peak Load*</t>
    </r>
  </si>
  <si>
    <r>
      <rPr>
        <sz val="11"/>
        <color theme="1"/>
        <rFont val="Calibri"/>
        <family val="2"/>
        <scheme val="minor"/>
      </rPr>
      <t>Date</t>
    </r>
  </si>
  <si>
    <r>
      <rPr>
        <sz val="11"/>
        <color theme="1"/>
        <rFont val="Calibri"/>
        <family val="2"/>
        <scheme val="minor"/>
      </rPr>
      <t>Time</t>
    </r>
  </si>
  <si>
    <r>
      <rPr>
        <sz val="11"/>
        <color theme="1"/>
        <rFont val="Calibri"/>
        <family val="2"/>
        <scheme val="minor"/>
      </rPr>
      <t>August 12</t>
    </r>
  </si>
  <si>
    <r>
      <rPr>
        <sz val="11"/>
        <color theme="1"/>
        <rFont val="Calibri"/>
        <family val="2"/>
        <scheme val="minor"/>
      </rPr>
      <t>14:30</t>
    </r>
  </si>
  <si>
    <r>
      <rPr>
        <sz val="11"/>
        <color theme="1"/>
        <rFont val="Calibri"/>
        <family val="2"/>
        <scheme val="minor"/>
      </rPr>
      <t>July 12</t>
    </r>
  </si>
  <si>
    <r>
      <rPr>
        <sz val="11"/>
        <color theme="1"/>
        <rFont val="Calibri"/>
        <family val="2"/>
        <scheme val="minor"/>
      </rPr>
      <t>16:52</t>
    </r>
  </si>
  <si>
    <r>
      <rPr>
        <sz val="11"/>
        <color theme="1"/>
        <rFont val="Calibri"/>
        <family val="2"/>
        <scheme val="minor"/>
      </rPr>
      <t>August 16</t>
    </r>
  </si>
  <si>
    <r>
      <rPr>
        <sz val="11"/>
        <color theme="1"/>
        <rFont val="Calibri"/>
        <family val="2"/>
        <scheme val="minor"/>
      </rPr>
      <t>15:17</t>
    </r>
  </si>
  <si>
    <r>
      <rPr>
        <sz val="11"/>
        <color theme="1"/>
        <rFont val="Calibri"/>
        <family val="2"/>
        <scheme val="minor"/>
      </rPr>
      <t>August 7</t>
    </r>
  </si>
  <si>
    <r>
      <rPr>
        <sz val="11"/>
        <color theme="1"/>
        <rFont val="Calibri"/>
        <family val="2"/>
        <scheme val="minor"/>
      </rPr>
      <t>16:17</t>
    </r>
  </si>
  <si>
    <r>
      <rPr>
        <sz val="11"/>
        <color theme="1"/>
        <rFont val="Calibri"/>
        <family val="2"/>
        <scheme val="minor"/>
      </rPr>
      <t>July 10</t>
    </r>
  </si>
  <si>
    <r>
      <rPr>
        <sz val="11"/>
        <color theme="1"/>
        <rFont val="Calibri"/>
        <family val="2"/>
        <scheme val="minor"/>
      </rPr>
      <t>15:01</t>
    </r>
  </si>
  <si>
    <r>
      <rPr>
        <sz val="11"/>
        <color theme="1"/>
        <rFont val="Calibri"/>
        <family val="2"/>
        <scheme val="minor"/>
      </rPr>
      <t>July 17</t>
    </r>
  </si>
  <si>
    <r>
      <rPr>
        <sz val="11"/>
        <color theme="1"/>
        <rFont val="Calibri"/>
        <family val="2"/>
        <scheme val="minor"/>
      </rPr>
      <t>15:22</t>
    </r>
  </si>
  <si>
    <r>
      <rPr>
        <sz val="11"/>
        <color theme="1"/>
        <rFont val="Calibri"/>
        <family val="2"/>
        <scheme val="minor"/>
      </rPr>
      <t>September 8</t>
    </r>
  </si>
  <si>
    <r>
      <rPr>
        <sz val="11"/>
        <color theme="1"/>
        <rFont val="Calibri"/>
        <family val="2"/>
        <scheme val="minor"/>
      </rPr>
      <t>16:00</t>
    </r>
  </si>
  <si>
    <r>
      <rPr>
        <sz val="11"/>
        <color theme="1"/>
        <rFont val="Calibri"/>
        <family val="2"/>
        <scheme val="minor"/>
      </rPr>
      <t>July 20</t>
    </r>
  </si>
  <si>
    <r>
      <rPr>
        <sz val="11"/>
        <color theme="1"/>
        <rFont val="Calibri"/>
        <family val="2"/>
        <scheme val="minor"/>
      </rPr>
      <t>July 24</t>
    </r>
  </si>
  <si>
    <r>
      <rPr>
        <sz val="11"/>
        <color theme="1"/>
        <rFont val="Calibri"/>
        <family val="2"/>
        <scheme val="minor"/>
      </rPr>
      <t>14:44</t>
    </r>
  </si>
  <si>
    <r>
      <rPr>
        <sz val="11"/>
        <color theme="1"/>
        <rFont val="Calibri"/>
        <family val="2"/>
        <scheme val="minor"/>
      </rPr>
      <t>August 31</t>
    </r>
  </si>
  <si>
    <r>
      <rPr>
        <sz val="11"/>
        <color theme="1"/>
        <rFont val="Calibri"/>
        <family val="2"/>
        <scheme val="minor"/>
      </rPr>
      <t>15:27</t>
    </r>
  </si>
  <si>
    <r>
      <rPr>
        <sz val="11"/>
        <color theme="1"/>
        <rFont val="Calibri"/>
        <family val="2"/>
        <scheme val="minor"/>
      </rPr>
      <t>June 20</t>
    </r>
  </si>
  <si>
    <r>
      <rPr>
        <sz val="11"/>
        <color theme="1"/>
        <rFont val="Calibri"/>
        <family val="2"/>
        <scheme val="minor"/>
      </rPr>
      <t>16:21</t>
    </r>
  </si>
  <si>
    <r>
      <rPr>
        <sz val="11"/>
        <color theme="1"/>
        <rFont val="Calibri"/>
        <family val="2"/>
        <scheme val="minor"/>
      </rPr>
      <t>September 3</t>
    </r>
  </si>
  <si>
    <r>
      <rPr>
        <sz val="11"/>
        <color theme="1"/>
        <rFont val="Calibri"/>
        <family val="2"/>
        <scheme val="minor"/>
      </rPr>
      <t>August 25</t>
    </r>
  </si>
  <si>
    <r>
      <rPr>
        <sz val="11"/>
        <color theme="1"/>
        <rFont val="Calibri"/>
        <family val="2"/>
        <scheme val="minor"/>
      </rPr>
      <t>16:20</t>
    </r>
  </si>
  <si>
    <r>
      <rPr>
        <sz val="11"/>
        <color theme="1"/>
        <rFont val="Calibri"/>
        <family val="2"/>
        <scheme val="minor"/>
      </rPr>
      <t>September 7</t>
    </r>
  </si>
  <si>
    <r>
      <rPr>
        <sz val="11"/>
        <color theme="1"/>
        <rFont val="Calibri"/>
        <family val="2"/>
        <scheme val="minor"/>
      </rPr>
      <t>16:30</t>
    </r>
  </si>
  <si>
    <r>
      <rPr>
        <sz val="11"/>
        <color theme="1"/>
        <rFont val="Calibri"/>
        <family val="2"/>
        <scheme val="minor"/>
      </rPr>
      <t>August 13</t>
    </r>
  </si>
  <si>
    <r>
      <rPr>
        <sz val="11"/>
        <color theme="1"/>
        <rFont val="Calibri"/>
        <family val="2"/>
        <scheme val="minor"/>
      </rPr>
      <t>15:53</t>
    </r>
  </si>
  <si>
    <r>
      <rPr>
        <sz val="11"/>
        <color theme="1"/>
        <rFont val="Calibri"/>
        <family val="2"/>
        <scheme val="minor"/>
      </rPr>
      <t>June 28</t>
    </r>
  </si>
  <si>
    <r>
      <rPr>
        <sz val="11"/>
        <color theme="1"/>
        <rFont val="Calibri"/>
        <family val="2"/>
        <scheme val="minor"/>
      </rPr>
      <t>16:54</t>
    </r>
  </si>
  <si>
    <r>
      <rPr>
        <sz val="11"/>
        <color theme="1"/>
        <rFont val="Calibri"/>
        <family val="2"/>
        <scheme val="minor"/>
      </rPr>
      <t>September 15</t>
    </r>
  </si>
  <si>
    <r>
      <rPr>
        <sz val="11"/>
        <color theme="1"/>
        <rFont val="Calibri"/>
        <family val="2"/>
        <scheme val="minor"/>
      </rPr>
      <t>16:53</t>
    </r>
  </si>
  <si>
    <r>
      <rPr>
        <sz val="11"/>
        <color theme="1"/>
        <rFont val="Calibri"/>
        <family val="2"/>
        <scheme val="minor"/>
      </rPr>
      <t>September 10</t>
    </r>
  </si>
  <si>
    <t>Peak Demand Capacity Factor</t>
  </si>
  <si>
    <t xml:space="preserve">Source: </t>
  </si>
  <si>
    <t>The US EPS works in units of net summer capacity. Therefore, peak time capacity factors for sources other than</t>
  </si>
  <si>
    <t>wind and solar are assumed to be equal to 1.</t>
  </si>
  <si>
    <t>&lt;needs additional information if winter</t>
  </si>
  <si>
    <t>lignite</t>
  </si>
  <si>
    <t>hard coal</t>
  </si>
  <si>
    <t>onshore wind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</si>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</sst>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8" fillId="0" borderId="0" applyNumberFormat="0" applyFill="0" applyBorder="0" applyAlignment="0" applyProtection="0"/>
    <xf numFmtId="0" fontId="19" fillId="0" borderId="0" applyNumberFormat="0" applyProtection="0">
      <alignment horizontal="left"/>
    </xf>
    <xf numFmtId="0" fontId="20" fillId="0" borderId="15" applyNumberFormat="0" applyProtection="0">
      <alignment wrapText="1"/>
    </xf>
    <xf numFmtId="0" fontId="18" fillId="0" borderId="16" applyNumberFormat="0" applyFont="0" applyProtection="0">
      <alignment wrapText="1"/>
    </xf>
  </cellStyleXfs>
  <cellXfs count="7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3" borderId="0" xfId="0" applyFont="1" applyFill="1"/>
    <xf numFmtId="164" fontId="6" fillId="3" borderId="0" xfId="0" applyNumberFormat="1" applyFont="1" applyFill="1"/>
    <xf numFmtId="10" fontId="6" fillId="3" borderId="0" xfId="0" applyNumberFormat="1" applyFont="1" applyFill="1"/>
    <xf numFmtId="0" fontId="7" fillId="4" borderId="0" xfId="0" applyFont="1" applyFill="1" applyAlignment="1">
      <alignment horizontal="left"/>
    </xf>
    <xf numFmtId="0" fontId="7" fillId="4" borderId="0" xfId="0" applyNumberFormat="1" applyFont="1" applyFill="1" applyAlignment="1">
      <alignment horizontal="left"/>
    </xf>
    <xf numFmtId="10" fontId="7" fillId="4" borderId="0" xfId="0" applyNumberFormat="1" applyFont="1" applyFill="1" applyAlignment="1">
      <alignment horizontal="left"/>
    </xf>
    <xf numFmtId="0" fontId="8" fillId="0" borderId="0" xfId="0" applyFont="1"/>
    <xf numFmtId="10" fontId="8" fillId="0" borderId="0" xfId="0" applyNumberFormat="1" applyFont="1"/>
    <xf numFmtId="10" fontId="9" fillId="0" borderId="0" xfId="0" applyNumberFormat="1" applyFont="1"/>
    <xf numFmtId="164" fontId="5" fillId="3" borderId="0" xfId="0" applyNumberFormat="1" applyFont="1" applyFill="1"/>
    <xf numFmtId="10" fontId="5" fillId="3" borderId="0" xfId="0" applyNumberFormat="1" applyFont="1" applyFill="1"/>
    <xf numFmtId="2" fontId="8" fillId="0" borderId="0" xfId="0" applyNumberFormat="1" applyFont="1"/>
    <xf numFmtId="0" fontId="10" fillId="0" borderId="0" xfId="2" applyFont="1"/>
    <xf numFmtId="0" fontId="11" fillId="0" borderId="0" xfId="0" applyFont="1"/>
    <xf numFmtId="0" fontId="14" fillId="0" borderId="1" xfId="0" applyFont="1" applyFill="1" applyBorder="1" applyAlignment="1">
      <alignment horizontal="left" vertical="center"/>
    </xf>
    <xf numFmtId="9" fontId="14" fillId="0" borderId="0" xfId="0" applyNumberFormat="1" applyFont="1" applyBorder="1" applyAlignment="1">
      <alignment horizontal="center" vertical="center"/>
    </xf>
    <xf numFmtId="0" fontId="11" fillId="0" borderId="0" xfId="0" applyFont="1" applyBorder="1"/>
    <xf numFmtId="0" fontId="14" fillId="0" borderId="0" xfId="0" applyFont="1" applyFill="1" applyBorder="1"/>
    <xf numFmtId="0" fontId="15" fillId="0" borderId="0" xfId="0" applyFont="1" applyFill="1" applyBorder="1"/>
    <xf numFmtId="49" fontId="15" fillId="0" borderId="0" xfId="1" applyNumberFormat="1" applyFont="1" applyFill="1" applyBorder="1"/>
    <xf numFmtId="165" fontId="14" fillId="0" borderId="0" xfId="1" applyNumberFormat="1" applyFont="1" applyFill="1" applyBorder="1"/>
    <xf numFmtId="0" fontId="15" fillId="5" borderId="1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9" fontId="14" fillId="0" borderId="1" xfId="0" applyNumberFormat="1" applyFont="1" applyFill="1" applyBorder="1" applyAlignment="1">
      <alignment horizontal="center" vertical="center"/>
    </xf>
    <xf numFmtId="9" fontId="14" fillId="6" borderId="1" xfId="0" applyNumberFormat="1" applyFont="1" applyFill="1" applyBorder="1" applyAlignment="1">
      <alignment horizontal="center" vertical="center"/>
    </xf>
    <xf numFmtId="9" fontId="15" fillId="0" borderId="1" xfId="1" applyFont="1" applyFill="1" applyBorder="1"/>
    <xf numFmtId="0" fontId="16" fillId="0" borderId="0" xfId="0" applyFont="1" applyFill="1" applyBorder="1"/>
    <xf numFmtId="0" fontId="12" fillId="0" borderId="0" xfId="0" applyFont="1" applyFill="1" applyBorder="1"/>
    <xf numFmtId="0" fontId="12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9" fontId="13" fillId="0" borderId="1" xfId="0" applyNumberFormat="1" applyFont="1" applyFill="1" applyBorder="1" applyAlignment="1">
      <alignment horizontal="center" vertical="center"/>
    </xf>
    <xf numFmtId="9" fontId="16" fillId="0" borderId="0" xfId="0" applyNumberFormat="1" applyFont="1" applyFill="1" applyBorder="1"/>
    <xf numFmtId="9" fontId="13" fillId="7" borderId="1" xfId="0" applyNumberFormat="1" applyFont="1" applyFill="1" applyBorder="1" applyAlignment="1">
      <alignment horizontal="center" vertical="center"/>
    </xf>
    <xf numFmtId="9" fontId="14" fillId="7" borderId="1" xfId="0" applyNumberFormat="1" applyFont="1" applyFill="1" applyBorder="1" applyAlignment="1">
      <alignment horizontal="center" vertical="center"/>
    </xf>
    <xf numFmtId="0" fontId="1" fillId="8" borderId="5" xfId="0" applyFont="1" applyFill="1" applyBorder="1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65" fontId="0" fillId="0" borderId="1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0" fontId="0" fillId="0" borderId="12" xfId="0" applyBorder="1"/>
    <xf numFmtId="165" fontId="0" fillId="0" borderId="13" xfId="1" applyNumberFormat="1" applyFont="1" applyBorder="1" applyAlignment="1">
      <alignment horizontal="right"/>
    </xf>
    <xf numFmtId="165" fontId="0" fillId="0" borderId="14" xfId="1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165" fontId="0" fillId="0" borderId="10" xfId="1" applyNumberFormat="1" applyFont="1" applyBorder="1" applyAlignment="1">
      <alignment horizontal="right"/>
    </xf>
    <xf numFmtId="0" fontId="0" fillId="0" borderId="0" xfId="0" applyFont="1"/>
    <xf numFmtId="0" fontId="0" fillId="0" borderId="0" xfId="0" applyAlignment="1"/>
    <xf numFmtId="0" fontId="0" fillId="9" borderId="0" xfId="0" applyFill="1"/>
    <xf numFmtId="0" fontId="0" fillId="10" borderId="0" xfId="0" applyFill="1"/>
    <xf numFmtId="0" fontId="0" fillId="10" borderId="0" xfId="0" applyFill="1" applyAlignment="1"/>
    <xf numFmtId="0" fontId="12" fillId="5" borderId="2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165" fontId="17" fillId="0" borderId="0" xfId="1" applyNumberFormat="1" applyFont="1" applyFill="1" applyBorder="1" applyAlignment="1">
      <alignment horizontal="left" vertical="top" wrapText="1"/>
    </xf>
    <xf numFmtId="0" fontId="15" fillId="5" borderId="2" xfId="0" applyFont="1" applyFill="1" applyBorder="1" applyAlignment="1">
      <alignment horizontal="left" vertical="center"/>
    </xf>
    <xf numFmtId="0" fontId="15" fillId="5" borderId="3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left" vertical="center"/>
    </xf>
    <xf numFmtId="165" fontId="14" fillId="0" borderId="0" xfId="1" applyNumberFormat="1" applyFont="1" applyFill="1" applyBorder="1" applyAlignment="1">
      <alignment horizontal="left" vertical="top" wrapText="1"/>
    </xf>
  </cellXfs>
  <cellStyles count="7">
    <cellStyle name="Body: normal cell" xfId="6"/>
    <cellStyle name="Font: Calibri, 9pt regular" xfId="3"/>
    <cellStyle name="Header: bottom row" xfId="5"/>
    <cellStyle name="Normal" xfId="0" builtinId="0"/>
    <cellStyle name="Normal 6" xfId="2"/>
    <cellStyle name="Percent" xfId="1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0</xdr:rowOff>
    </xdr:from>
    <xdr:to>
      <xdr:col>3</xdr:col>
      <xdr:colOff>266700</xdr:colOff>
      <xdr:row>2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22764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44</xdr:row>
      <xdr:rowOff>28575</xdr:rowOff>
    </xdr:from>
    <xdr:to>
      <xdr:col>3</xdr:col>
      <xdr:colOff>323850</xdr:colOff>
      <xdr:row>46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8734425"/>
          <a:ext cx="2286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333375</xdr:colOff>
      <xdr:row>88</xdr:row>
      <xdr:rowOff>9525</xdr:rowOff>
    </xdr:from>
    <xdr:to>
      <xdr:col>3</xdr:col>
      <xdr:colOff>361950</xdr:colOff>
      <xdr:row>90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7364075"/>
          <a:ext cx="2286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47.5703125" customWidth="1"/>
  </cols>
  <sheetData>
    <row r="1" spans="1:8" x14ac:dyDescent="0.25">
      <c r="A1" s="1" t="s">
        <v>20</v>
      </c>
    </row>
    <row r="2" spans="1:8" x14ac:dyDescent="0.25">
      <c r="G2" s="3"/>
    </row>
    <row r="3" spans="1:8" x14ac:dyDescent="0.25">
      <c r="A3" s="1" t="s">
        <v>183</v>
      </c>
      <c r="B3" s="2" t="s">
        <v>78</v>
      </c>
      <c r="E3" s="2" t="s">
        <v>92</v>
      </c>
      <c r="H3" s="2" t="s">
        <v>93</v>
      </c>
    </row>
    <row r="4" spans="1:8" x14ac:dyDescent="0.25">
      <c r="B4" t="s">
        <v>79</v>
      </c>
      <c r="E4" t="s">
        <v>91</v>
      </c>
      <c r="H4" t="s">
        <v>91</v>
      </c>
    </row>
    <row r="5" spans="1:8" x14ac:dyDescent="0.25">
      <c r="B5" s="3">
        <v>2014</v>
      </c>
      <c r="E5" s="3">
        <v>2016</v>
      </c>
      <c r="H5" s="3">
        <v>2016</v>
      </c>
    </row>
    <row r="6" spans="1:8" x14ac:dyDescent="0.25">
      <c r="B6" t="s">
        <v>89</v>
      </c>
      <c r="E6" t="s">
        <v>94</v>
      </c>
      <c r="H6" t="s">
        <v>97</v>
      </c>
    </row>
    <row r="7" spans="1:8" x14ac:dyDescent="0.25">
      <c r="B7" t="s">
        <v>90</v>
      </c>
      <c r="E7" t="s">
        <v>95</v>
      </c>
      <c r="H7" t="s">
        <v>98</v>
      </c>
    </row>
    <row r="8" spans="1:8" x14ac:dyDescent="0.25">
      <c r="B8" t="s">
        <v>80</v>
      </c>
      <c r="E8" t="s">
        <v>96</v>
      </c>
      <c r="H8" t="s">
        <v>96</v>
      </c>
    </row>
    <row r="10" spans="1:8" x14ac:dyDescent="0.25">
      <c r="B10" s="2" t="s">
        <v>99</v>
      </c>
      <c r="E10" s="2" t="s">
        <v>108</v>
      </c>
      <c r="H10" s="2" t="s">
        <v>109</v>
      </c>
    </row>
    <row r="11" spans="1:8" x14ac:dyDescent="0.25">
      <c r="B11" t="s">
        <v>100</v>
      </c>
      <c r="E11" s="3" t="s">
        <v>110</v>
      </c>
      <c r="H11" s="3" t="s">
        <v>110</v>
      </c>
    </row>
    <row r="12" spans="1:8" x14ac:dyDescent="0.25">
      <c r="B12" s="3">
        <v>2015</v>
      </c>
      <c r="E12" s="3">
        <v>2015</v>
      </c>
      <c r="H12" s="3">
        <v>2015</v>
      </c>
    </row>
    <row r="13" spans="1:8" x14ac:dyDescent="0.25">
      <c r="B13" t="s">
        <v>102</v>
      </c>
      <c r="E13" s="3" t="s">
        <v>111</v>
      </c>
      <c r="H13" s="3" t="s">
        <v>111</v>
      </c>
    </row>
    <row r="14" spans="1:8" x14ac:dyDescent="0.25">
      <c r="B14" t="s">
        <v>62</v>
      </c>
      <c r="E14" s="3" t="s">
        <v>112</v>
      </c>
      <c r="H14" s="3" t="s">
        <v>112</v>
      </c>
    </row>
    <row r="15" spans="1:8" x14ac:dyDescent="0.25">
      <c r="B15" t="s">
        <v>101</v>
      </c>
      <c r="E15" s="3" t="s">
        <v>113</v>
      </c>
      <c r="H15" s="3" t="s">
        <v>114</v>
      </c>
    </row>
    <row r="17" spans="1:8" x14ac:dyDescent="0.25">
      <c r="B17" s="2" t="s">
        <v>116</v>
      </c>
      <c r="E17" s="2" t="s">
        <v>122</v>
      </c>
      <c r="H17" s="2" t="s">
        <v>127</v>
      </c>
    </row>
    <row r="18" spans="1:8" x14ac:dyDescent="0.25">
      <c r="B18" t="s">
        <v>117</v>
      </c>
      <c r="E18" s="3" t="s">
        <v>123</v>
      </c>
      <c r="H18" s="3" t="s">
        <v>128</v>
      </c>
    </row>
    <row r="19" spans="1:8" x14ac:dyDescent="0.25">
      <c r="B19" s="3">
        <v>2015</v>
      </c>
      <c r="E19" s="3">
        <v>2015</v>
      </c>
      <c r="H19" s="3">
        <v>2014</v>
      </c>
    </row>
    <row r="20" spans="1:8" x14ac:dyDescent="0.25">
      <c r="B20" t="s">
        <v>118</v>
      </c>
      <c r="E20" s="3" t="s">
        <v>124</v>
      </c>
      <c r="H20" s="3" t="s">
        <v>130</v>
      </c>
    </row>
    <row r="21" spans="1:8" x14ac:dyDescent="0.25">
      <c r="B21" t="s">
        <v>119</v>
      </c>
      <c r="E21" s="3" t="s">
        <v>125</v>
      </c>
      <c r="H21" t="s">
        <v>129</v>
      </c>
    </row>
    <row r="22" spans="1:8" x14ac:dyDescent="0.25">
      <c r="B22" t="s">
        <v>120</v>
      </c>
      <c r="E22" s="3" t="s">
        <v>126</v>
      </c>
      <c r="H22" s="3" t="s">
        <v>131</v>
      </c>
    </row>
    <row r="26" spans="1:8" x14ac:dyDescent="0.25">
      <c r="A26" s="1" t="s">
        <v>19</v>
      </c>
    </row>
    <row r="27" spans="1:8" x14ac:dyDescent="0.25">
      <c r="A27" s="59" t="s">
        <v>132</v>
      </c>
    </row>
    <row r="28" spans="1:8" x14ac:dyDescent="0.25">
      <c r="A28" s="59" t="s">
        <v>133</v>
      </c>
    </row>
    <row r="29" spans="1:8" x14ac:dyDescent="0.25">
      <c r="A29" s="1"/>
    </row>
    <row r="30" spans="1:8" x14ac:dyDescent="0.25">
      <c r="A30" t="s">
        <v>14</v>
      </c>
    </row>
    <row r="31" spans="1:8" x14ac:dyDescent="0.25">
      <c r="A31" t="s">
        <v>15</v>
      </c>
    </row>
    <row r="32" spans="1:8" x14ac:dyDescent="0.25">
      <c r="A32" t="s">
        <v>16</v>
      </c>
    </row>
    <row r="33" spans="1:1" x14ac:dyDescent="0.25">
      <c r="A33" t="s">
        <v>17</v>
      </c>
    </row>
    <row r="35" spans="1:1" x14ac:dyDescent="0.25">
      <c r="A35" t="s">
        <v>184</v>
      </c>
    </row>
    <row r="36" spans="1:1" x14ac:dyDescent="0.25">
      <c r="A36" t="s">
        <v>185</v>
      </c>
    </row>
    <row r="38" spans="1:1" x14ac:dyDescent="0.25">
      <c r="A38" t="s">
        <v>134</v>
      </c>
    </row>
    <row r="39" spans="1:1" x14ac:dyDescent="0.25">
      <c r="A39" t="s">
        <v>135</v>
      </c>
    </row>
    <row r="40" spans="1:1" x14ac:dyDescent="0.25">
      <c r="A40" t="s">
        <v>136</v>
      </c>
    </row>
    <row r="41" spans="1:1" x14ac:dyDescent="0.25">
      <c r="A41" t="s">
        <v>137</v>
      </c>
    </row>
    <row r="43" spans="1:1" x14ac:dyDescent="0.25">
      <c r="A43" t="s">
        <v>140</v>
      </c>
    </row>
    <row r="44" spans="1:1" x14ac:dyDescent="0.25">
      <c r="A44" t="s">
        <v>138</v>
      </c>
    </row>
    <row r="45" spans="1:1" x14ac:dyDescent="0.25">
      <c r="A45" t="s">
        <v>139</v>
      </c>
    </row>
    <row r="47" spans="1:1" x14ac:dyDescent="0.25">
      <c r="A47" t="s">
        <v>141</v>
      </c>
    </row>
    <row r="48" spans="1:1" x14ac:dyDescent="0.25">
      <c r="A48" t="s">
        <v>142</v>
      </c>
    </row>
    <row r="50" spans="1:2" ht="15.75" thickBot="1" x14ac:dyDescent="0.3">
      <c r="A50" t="s">
        <v>66</v>
      </c>
    </row>
    <row r="51" spans="1:2" ht="15.75" thickBot="1" x14ac:dyDescent="0.3">
      <c r="A51" s="43" t="s">
        <v>67</v>
      </c>
      <c r="B51" t="s">
        <v>186</v>
      </c>
    </row>
  </sheetData>
  <dataValidations count="1">
    <dataValidation type="list" allowBlank="1" showInputMessage="1" showErrorMessage="1" sqref="A51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1"/>
  <sheetViews>
    <sheetView zoomScaleNormal="100" zoomScalePageLayoutView="115" workbookViewId="0"/>
  </sheetViews>
  <sheetFormatPr defaultRowHeight="15" x14ac:dyDescent="0.25"/>
  <cols>
    <col min="1" max="1" width="5" customWidth="1"/>
    <col min="2" max="2" width="16.28515625" bestFit="1" customWidth="1"/>
    <col min="3" max="3" width="10.28515625" bestFit="1" customWidth="1"/>
    <col min="4" max="5" width="9" bestFit="1" customWidth="1"/>
    <col min="6" max="6" width="33.85546875" bestFit="1" customWidth="1"/>
    <col min="257" max="257" width="5" customWidth="1"/>
    <col min="258" max="258" width="16.28515625" bestFit="1" customWidth="1"/>
    <col min="259" max="261" width="9" bestFit="1" customWidth="1"/>
    <col min="262" max="262" width="33.85546875" bestFit="1" customWidth="1"/>
    <col min="513" max="513" width="5" customWidth="1"/>
    <col min="514" max="514" width="16.28515625" bestFit="1" customWidth="1"/>
    <col min="515" max="517" width="9" bestFit="1" customWidth="1"/>
    <col min="518" max="518" width="33.85546875" bestFit="1" customWidth="1"/>
    <col min="769" max="769" width="5" customWidth="1"/>
    <col min="770" max="770" width="16.28515625" bestFit="1" customWidth="1"/>
    <col min="771" max="773" width="9" bestFit="1" customWidth="1"/>
    <col min="774" max="774" width="33.85546875" bestFit="1" customWidth="1"/>
    <col min="1025" max="1025" width="5" customWidth="1"/>
    <col min="1026" max="1026" width="16.28515625" bestFit="1" customWidth="1"/>
    <col min="1027" max="1029" width="9" bestFit="1" customWidth="1"/>
    <col min="1030" max="1030" width="33.85546875" bestFit="1" customWidth="1"/>
    <col min="1281" max="1281" width="5" customWidth="1"/>
    <col min="1282" max="1282" width="16.28515625" bestFit="1" customWidth="1"/>
    <col min="1283" max="1285" width="9" bestFit="1" customWidth="1"/>
    <col min="1286" max="1286" width="33.85546875" bestFit="1" customWidth="1"/>
    <col min="1537" max="1537" width="5" customWidth="1"/>
    <col min="1538" max="1538" width="16.28515625" bestFit="1" customWidth="1"/>
    <col min="1539" max="1541" width="9" bestFit="1" customWidth="1"/>
    <col min="1542" max="1542" width="33.85546875" bestFit="1" customWidth="1"/>
    <col min="1793" max="1793" width="5" customWidth="1"/>
    <col min="1794" max="1794" width="16.28515625" bestFit="1" customWidth="1"/>
    <col min="1795" max="1797" width="9" bestFit="1" customWidth="1"/>
    <col min="1798" max="1798" width="33.85546875" bestFit="1" customWidth="1"/>
    <col min="2049" max="2049" width="5" customWidth="1"/>
    <col min="2050" max="2050" width="16.28515625" bestFit="1" customWidth="1"/>
    <col min="2051" max="2053" width="9" bestFit="1" customWidth="1"/>
    <col min="2054" max="2054" width="33.85546875" bestFit="1" customWidth="1"/>
    <col min="2305" max="2305" width="5" customWidth="1"/>
    <col min="2306" max="2306" width="16.28515625" bestFit="1" customWidth="1"/>
    <col min="2307" max="2309" width="9" bestFit="1" customWidth="1"/>
    <col min="2310" max="2310" width="33.85546875" bestFit="1" customWidth="1"/>
    <col min="2561" max="2561" width="5" customWidth="1"/>
    <col min="2562" max="2562" width="16.28515625" bestFit="1" customWidth="1"/>
    <col min="2563" max="2565" width="9" bestFit="1" customWidth="1"/>
    <col min="2566" max="2566" width="33.85546875" bestFit="1" customWidth="1"/>
    <col min="2817" max="2817" width="5" customWidth="1"/>
    <col min="2818" max="2818" width="16.28515625" bestFit="1" customWidth="1"/>
    <col min="2819" max="2821" width="9" bestFit="1" customWidth="1"/>
    <col min="2822" max="2822" width="33.85546875" bestFit="1" customWidth="1"/>
    <col min="3073" max="3073" width="5" customWidth="1"/>
    <col min="3074" max="3074" width="16.28515625" bestFit="1" customWidth="1"/>
    <col min="3075" max="3077" width="9" bestFit="1" customWidth="1"/>
    <col min="3078" max="3078" width="33.85546875" bestFit="1" customWidth="1"/>
    <col min="3329" max="3329" width="5" customWidth="1"/>
    <col min="3330" max="3330" width="16.28515625" bestFit="1" customWidth="1"/>
    <col min="3331" max="3333" width="9" bestFit="1" customWidth="1"/>
    <col min="3334" max="3334" width="33.85546875" bestFit="1" customWidth="1"/>
    <col min="3585" max="3585" width="5" customWidth="1"/>
    <col min="3586" max="3586" width="16.28515625" bestFit="1" customWidth="1"/>
    <col min="3587" max="3589" width="9" bestFit="1" customWidth="1"/>
    <col min="3590" max="3590" width="33.85546875" bestFit="1" customWidth="1"/>
    <col min="3841" max="3841" width="5" customWidth="1"/>
    <col min="3842" max="3842" width="16.28515625" bestFit="1" customWidth="1"/>
    <col min="3843" max="3845" width="9" bestFit="1" customWidth="1"/>
    <col min="3846" max="3846" width="33.85546875" bestFit="1" customWidth="1"/>
    <col min="4097" max="4097" width="5" customWidth="1"/>
    <col min="4098" max="4098" width="16.28515625" bestFit="1" customWidth="1"/>
    <col min="4099" max="4101" width="9" bestFit="1" customWidth="1"/>
    <col min="4102" max="4102" width="33.85546875" bestFit="1" customWidth="1"/>
    <col min="4353" max="4353" width="5" customWidth="1"/>
    <col min="4354" max="4354" width="16.28515625" bestFit="1" customWidth="1"/>
    <col min="4355" max="4357" width="9" bestFit="1" customWidth="1"/>
    <col min="4358" max="4358" width="33.85546875" bestFit="1" customWidth="1"/>
    <col min="4609" max="4609" width="5" customWidth="1"/>
    <col min="4610" max="4610" width="16.28515625" bestFit="1" customWidth="1"/>
    <col min="4611" max="4613" width="9" bestFit="1" customWidth="1"/>
    <col min="4614" max="4614" width="33.85546875" bestFit="1" customWidth="1"/>
    <col min="4865" max="4865" width="5" customWidth="1"/>
    <col min="4866" max="4866" width="16.28515625" bestFit="1" customWidth="1"/>
    <col min="4867" max="4869" width="9" bestFit="1" customWidth="1"/>
    <col min="4870" max="4870" width="33.85546875" bestFit="1" customWidth="1"/>
    <col min="5121" max="5121" width="5" customWidth="1"/>
    <col min="5122" max="5122" width="16.28515625" bestFit="1" customWidth="1"/>
    <col min="5123" max="5125" width="9" bestFit="1" customWidth="1"/>
    <col min="5126" max="5126" width="33.85546875" bestFit="1" customWidth="1"/>
    <col min="5377" max="5377" width="5" customWidth="1"/>
    <col min="5378" max="5378" width="16.28515625" bestFit="1" customWidth="1"/>
    <col min="5379" max="5381" width="9" bestFit="1" customWidth="1"/>
    <col min="5382" max="5382" width="33.85546875" bestFit="1" customWidth="1"/>
    <col min="5633" max="5633" width="5" customWidth="1"/>
    <col min="5634" max="5634" width="16.28515625" bestFit="1" customWidth="1"/>
    <col min="5635" max="5637" width="9" bestFit="1" customWidth="1"/>
    <col min="5638" max="5638" width="33.85546875" bestFit="1" customWidth="1"/>
    <col min="5889" max="5889" width="5" customWidth="1"/>
    <col min="5890" max="5890" width="16.28515625" bestFit="1" customWidth="1"/>
    <col min="5891" max="5893" width="9" bestFit="1" customWidth="1"/>
    <col min="5894" max="5894" width="33.85546875" bestFit="1" customWidth="1"/>
    <col min="6145" max="6145" width="5" customWidth="1"/>
    <col min="6146" max="6146" width="16.28515625" bestFit="1" customWidth="1"/>
    <col min="6147" max="6149" width="9" bestFit="1" customWidth="1"/>
    <col min="6150" max="6150" width="33.85546875" bestFit="1" customWidth="1"/>
    <col min="6401" max="6401" width="5" customWidth="1"/>
    <col min="6402" max="6402" width="16.28515625" bestFit="1" customWidth="1"/>
    <col min="6403" max="6405" width="9" bestFit="1" customWidth="1"/>
    <col min="6406" max="6406" width="33.85546875" bestFit="1" customWidth="1"/>
    <col min="6657" max="6657" width="5" customWidth="1"/>
    <col min="6658" max="6658" width="16.28515625" bestFit="1" customWidth="1"/>
    <col min="6659" max="6661" width="9" bestFit="1" customWidth="1"/>
    <col min="6662" max="6662" width="33.85546875" bestFit="1" customWidth="1"/>
    <col min="6913" max="6913" width="5" customWidth="1"/>
    <col min="6914" max="6914" width="16.28515625" bestFit="1" customWidth="1"/>
    <col min="6915" max="6917" width="9" bestFit="1" customWidth="1"/>
    <col min="6918" max="6918" width="33.85546875" bestFit="1" customWidth="1"/>
    <col min="7169" max="7169" width="5" customWidth="1"/>
    <col min="7170" max="7170" width="16.28515625" bestFit="1" customWidth="1"/>
    <col min="7171" max="7173" width="9" bestFit="1" customWidth="1"/>
    <col min="7174" max="7174" width="33.85546875" bestFit="1" customWidth="1"/>
    <col min="7425" max="7425" width="5" customWidth="1"/>
    <col min="7426" max="7426" width="16.28515625" bestFit="1" customWidth="1"/>
    <col min="7427" max="7429" width="9" bestFit="1" customWidth="1"/>
    <col min="7430" max="7430" width="33.85546875" bestFit="1" customWidth="1"/>
    <col min="7681" max="7681" width="5" customWidth="1"/>
    <col min="7682" max="7682" width="16.28515625" bestFit="1" customWidth="1"/>
    <col min="7683" max="7685" width="9" bestFit="1" customWidth="1"/>
    <col min="7686" max="7686" width="33.85546875" bestFit="1" customWidth="1"/>
    <col min="7937" max="7937" width="5" customWidth="1"/>
    <col min="7938" max="7938" width="16.28515625" bestFit="1" customWidth="1"/>
    <col min="7939" max="7941" width="9" bestFit="1" customWidth="1"/>
    <col min="7942" max="7942" width="33.85546875" bestFit="1" customWidth="1"/>
    <col min="8193" max="8193" width="5" customWidth="1"/>
    <col min="8194" max="8194" width="16.28515625" bestFit="1" customWidth="1"/>
    <col min="8195" max="8197" width="9" bestFit="1" customWidth="1"/>
    <col min="8198" max="8198" width="33.85546875" bestFit="1" customWidth="1"/>
    <col min="8449" max="8449" width="5" customWidth="1"/>
    <col min="8450" max="8450" width="16.28515625" bestFit="1" customWidth="1"/>
    <col min="8451" max="8453" width="9" bestFit="1" customWidth="1"/>
    <col min="8454" max="8454" width="33.85546875" bestFit="1" customWidth="1"/>
    <col min="8705" max="8705" width="5" customWidth="1"/>
    <col min="8706" max="8706" width="16.28515625" bestFit="1" customWidth="1"/>
    <col min="8707" max="8709" width="9" bestFit="1" customWidth="1"/>
    <col min="8710" max="8710" width="33.85546875" bestFit="1" customWidth="1"/>
    <col min="8961" max="8961" width="5" customWidth="1"/>
    <col min="8962" max="8962" width="16.28515625" bestFit="1" customWidth="1"/>
    <col min="8963" max="8965" width="9" bestFit="1" customWidth="1"/>
    <col min="8966" max="8966" width="33.85546875" bestFit="1" customWidth="1"/>
    <col min="9217" max="9217" width="5" customWidth="1"/>
    <col min="9218" max="9218" width="16.28515625" bestFit="1" customWidth="1"/>
    <col min="9219" max="9221" width="9" bestFit="1" customWidth="1"/>
    <col min="9222" max="9222" width="33.85546875" bestFit="1" customWidth="1"/>
    <col min="9473" max="9473" width="5" customWidth="1"/>
    <col min="9474" max="9474" width="16.28515625" bestFit="1" customWidth="1"/>
    <col min="9475" max="9477" width="9" bestFit="1" customWidth="1"/>
    <col min="9478" max="9478" width="33.85546875" bestFit="1" customWidth="1"/>
    <col min="9729" max="9729" width="5" customWidth="1"/>
    <col min="9730" max="9730" width="16.28515625" bestFit="1" customWidth="1"/>
    <col min="9731" max="9733" width="9" bestFit="1" customWidth="1"/>
    <col min="9734" max="9734" width="33.85546875" bestFit="1" customWidth="1"/>
    <col min="9985" max="9985" width="5" customWidth="1"/>
    <col min="9986" max="9986" width="16.28515625" bestFit="1" customWidth="1"/>
    <col min="9987" max="9989" width="9" bestFit="1" customWidth="1"/>
    <col min="9990" max="9990" width="33.85546875" bestFit="1" customWidth="1"/>
    <col min="10241" max="10241" width="5" customWidth="1"/>
    <col min="10242" max="10242" width="16.28515625" bestFit="1" customWidth="1"/>
    <col min="10243" max="10245" width="9" bestFit="1" customWidth="1"/>
    <col min="10246" max="10246" width="33.85546875" bestFit="1" customWidth="1"/>
    <col min="10497" max="10497" width="5" customWidth="1"/>
    <col min="10498" max="10498" width="16.28515625" bestFit="1" customWidth="1"/>
    <col min="10499" max="10501" width="9" bestFit="1" customWidth="1"/>
    <col min="10502" max="10502" width="33.85546875" bestFit="1" customWidth="1"/>
    <col min="10753" max="10753" width="5" customWidth="1"/>
    <col min="10754" max="10754" width="16.28515625" bestFit="1" customWidth="1"/>
    <col min="10755" max="10757" width="9" bestFit="1" customWidth="1"/>
    <col min="10758" max="10758" width="33.85546875" bestFit="1" customWidth="1"/>
    <col min="11009" max="11009" width="5" customWidth="1"/>
    <col min="11010" max="11010" width="16.28515625" bestFit="1" customWidth="1"/>
    <col min="11011" max="11013" width="9" bestFit="1" customWidth="1"/>
    <col min="11014" max="11014" width="33.85546875" bestFit="1" customWidth="1"/>
    <col min="11265" max="11265" width="5" customWidth="1"/>
    <col min="11266" max="11266" width="16.28515625" bestFit="1" customWidth="1"/>
    <col min="11267" max="11269" width="9" bestFit="1" customWidth="1"/>
    <col min="11270" max="11270" width="33.85546875" bestFit="1" customWidth="1"/>
    <col min="11521" max="11521" width="5" customWidth="1"/>
    <col min="11522" max="11522" width="16.28515625" bestFit="1" customWidth="1"/>
    <col min="11523" max="11525" width="9" bestFit="1" customWidth="1"/>
    <col min="11526" max="11526" width="33.85546875" bestFit="1" customWidth="1"/>
    <col min="11777" max="11777" width="5" customWidth="1"/>
    <col min="11778" max="11778" width="16.28515625" bestFit="1" customWidth="1"/>
    <col min="11779" max="11781" width="9" bestFit="1" customWidth="1"/>
    <col min="11782" max="11782" width="33.85546875" bestFit="1" customWidth="1"/>
    <col min="12033" max="12033" width="5" customWidth="1"/>
    <col min="12034" max="12034" width="16.28515625" bestFit="1" customWidth="1"/>
    <col min="12035" max="12037" width="9" bestFit="1" customWidth="1"/>
    <col min="12038" max="12038" width="33.85546875" bestFit="1" customWidth="1"/>
    <col min="12289" max="12289" width="5" customWidth="1"/>
    <col min="12290" max="12290" width="16.28515625" bestFit="1" customWidth="1"/>
    <col min="12291" max="12293" width="9" bestFit="1" customWidth="1"/>
    <col min="12294" max="12294" width="33.85546875" bestFit="1" customWidth="1"/>
    <col min="12545" max="12545" width="5" customWidth="1"/>
    <col min="12546" max="12546" width="16.28515625" bestFit="1" customWidth="1"/>
    <col min="12547" max="12549" width="9" bestFit="1" customWidth="1"/>
    <col min="12550" max="12550" width="33.85546875" bestFit="1" customWidth="1"/>
    <col min="12801" max="12801" width="5" customWidth="1"/>
    <col min="12802" max="12802" width="16.28515625" bestFit="1" customWidth="1"/>
    <col min="12803" max="12805" width="9" bestFit="1" customWidth="1"/>
    <col min="12806" max="12806" width="33.85546875" bestFit="1" customWidth="1"/>
    <col min="13057" max="13057" width="5" customWidth="1"/>
    <col min="13058" max="13058" width="16.28515625" bestFit="1" customWidth="1"/>
    <col min="13059" max="13061" width="9" bestFit="1" customWidth="1"/>
    <col min="13062" max="13062" width="33.85546875" bestFit="1" customWidth="1"/>
    <col min="13313" max="13313" width="5" customWidth="1"/>
    <col min="13314" max="13314" width="16.28515625" bestFit="1" customWidth="1"/>
    <col min="13315" max="13317" width="9" bestFit="1" customWidth="1"/>
    <col min="13318" max="13318" width="33.85546875" bestFit="1" customWidth="1"/>
    <col min="13569" max="13569" width="5" customWidth="1"/>
    <col min="13570" max="13570" width="16.28515625" bestFit="1" customWidth="1"/>
    <col min="13571" max="13573" width="9" bestFit="1" customWidth="1"/>
    <col min="13574" max="13574" width="33.85546875" bestFit="1" customWidth="1"/>
    <col min="13825" max="13825" width="5" customWidth="1"/>
    <col min="13826" max="13826" width="16.28515625" bestFit="1" customWidth="1"/>
    <col min="13827" max="13829" width="9" bestFit="1" customWidth="1"/>
    <col min="13830" max="13830" width="33.85546875" bestFit="1" customWidth="1"/>
    <col min="14081" max="14081" width="5" customWidth="1"/>
    <col min="14082" max="14082" width="16.28515625" bestFit="1" customWidth="1"/>
    <col min="14083" max="14085" width="9" bestFit="1" customWidth="1"/>
    <col min="14086" max="14086" width="33.85546875" bestFit="1" customWidth="1"/>
    <col min="14337" max="14337" width="5" customWidth="1"/>
    <col min="14338" max="14338" width="16.28515625" bestFit="1" customWidth="1"/>
    <col min="14339" max="14341" width="9" bestFit="1" customWidth="1"/>
    <col min="14342" max="14342" width="33.85546875" bestFit="1" customWidth="1"/>
    <col min="14593" max="14593" width="5" customWidth="1"/>
    <col min="14594" max="14594" width="16.28515625" bestFit="1" customWidth="1"/>
    <col min="14595" max="14597" width="9" bestFit="1" customWidth="1"/>
    <col min="14598" max="14598" width="33.85546875" bestFit="1" customWidth="1"/>
    <col min="14849" max="14849" width="5" customWidth="1"/>
    <col min="14850" max="14850" width="16.28515625" bestFit="1" customWidth="1"/>
    <col min="14851" max="14853" width="9" bestFit="1" customWidth="1"/>
    <col min="14854" max="14854" width="33.85546875" bestFit="1" customWidth="1"/>
    <col min="15105" max="15105" width="5" customWidth="1"/>
    <col min="15106" max="15106" width="16.28515625" bestFit="1" customWidth="1"/>
    <col min="15107" max="15109" width="9" bestFit="1" customWidth="1"/>
    <col min="15110" max="15110" width="33.85546875" bestFit="1" customWidth="1"/>
    <col min="15361" max="15361" width="5" customWidth="1"/>
    <col min="15362" max="15362" width="16.28515625" bestFit="1" customWidth="1"/>
    <col min="15363" max="15365" width="9" bestFit="1" customWidth="1"/>
    <col min="15366" max="15366" width="33.85546875" bestFit="1" customWidth="1"/>
    <col min="15617" max="15617" width="5" customWidth="1"/>
    <col min="15618" max="15618" width="16.28515625" bestFit="1" customWidth="1"/>
    <col min="15619" max="15621" width="9" bestFit="1" customWidth="1"/>
    <col min="15622" max="15622" width="33.85546875" bestFit="1" customWidth="1"/>
    <col min="15873" max="15873" width="5" customWidth="1"/>
    <col min="15874" max="15874" width="16.28515625" bestFit="1" customWidth="1"/>
    <col min="15875" max="15877" width="9" bestFit="1" customWidth="1"/>
    <col min="15878" max="15878" width="33.85546875" bestFit="1" customWidth="1"/>
    <col min="16129" max="16129" width="5" customWidth="1"/>
    <col min="16130" max="16130" width="16.28515625" bestFit="1" customWidth="1"/>
    <col min="16131" max="16133" width="9" bestFit="1" customWidth="1"/>
    <col min="16134" max="16134" width="33.85546875" bestFit="1" customWidth="1"/>
  </cols>
  <sheetData>
    <row r="3" spans="1:6" ht="18" x14ac:dyDescent="0.25">
      <c r="A3" s="6" t="s">
        <v>80</v>
      </c>
      <c r="D3" s="4"/>
      <c r="E3" s="4"/>
      <c r="F3" s="4"/>
    </row>
    <row r="4" spans="1:6" ht="15.75" x14ac:dyDescent="0.25">
      <c r="A4" s="7" t="s">
        <v>22</v>
      </c>
      <c r="D4" s="4"/>
      <c r="E4" s="4"/>
      <c r="F4" s="4"/>
    </row>
    <row r="5" spans="1:6" ht="15.75" x14ac:dyDescent="0.25">
      <c r="A5" s="7" t="s">
        <v>81</v>
      </c>
      <c r="D5" s="4"/>
      <c r="E5" s="4"/>
      <c r="F5" s="4"/>
    </row>
    <row r="6" spans="1:6" x14ac:dyDescent="0.25">
      <c r="D6" s="4"/>
      <c r="E6" s="4"/>
      <c r="F6" s="4"/>
    </row>
    <row r="7" spans="1:6" x14ac:dyDescent="0.25">
      <c r="D7" s="4"/>
      <c r="E7" s="4"/>
      <c r="F7" s="4"/>
    </row>
    <row r="8" spans="1:6" ht="15.75" x14ac:dyDescent="0.25">
      <c r="B8" s="8" t="s">
        <v>23</v>
      </c>
      <c r="C8" s="9"/>
      <c r="D8" s="9"/>
      <c r="E8" s="9"/>
      <c r="F8" s="10"/>
    </row>
    <row r="9" spans="1:6" ht="15.75" x14ac:dyDescent="0.25">
      <c r="B9" s="11" t="s">
        <v>24</v>
      </c>
      <c r="C9" s="12">
        <v>2012</v>
      </c>
      <c r="D9" s="12">
        <v>2013</v>
      </c>
      <c r="E9" s="12">
        <v>2014</v>
      </c>
      <c r="F9" s="13" t="s">
        <v>82</v>
      </c>
    </row>
    <row r="10" spans="1:6" ht="15.75" x14ac:dyDescent="0.25">
      <c r="B10" s="14">
        <v>1</v>
      </c>
      <c r="C10" s="15">
        <v>6.6786794392025761E-3</v>
      </c>
      <c r="D10" s="15">
        <v>3.4470377065202533E-3</v>
      </c>
      <c r="E10" s="16">
        <v>2.4175681587634374E-3</v>
      </c>
      <c r="F10" s="15">
        <v>4.1810951014954224E-3</v>
      </c>
    </row>
    <row r="11" spans="1:6" ht="15.75" x14ac:dyDescent="0.25">
      <c r="B11" s="14">
        <v>2</v>
      </c>
      <c r="C11" s="15">
        <v>0.14075966808466012</v>
      </c>
      <c r="D11" s="15">
        <v>8.0968671106513811E-3</v>
      </c>
      <c r="E11" s="16">
        <v>1.3834627678267139E-2</v>
      </c>
      <c r="F11" s="15">
        <v>5.423038762452622E-2</v>
      </c>
    </row>
    <row r="12" spans="1:6" ht="15.75" x14ac:dyDescent="0.25">
      <c r="B12" s="14">
        <v>3</v>
      </c>
      <c r="C12" s="15">
        <v>0.31549427006082104</v>
      </c>
      <c r="D12" s="15">
        <v>8.0136847257800833E-2</v>
      </c>
      <c r="E12" s="16">
        <v>7.7800967688902573E-2</v>
      </c>
      <c r="F12" s="15">
        <v>0.15781069500250813</v>
      </c>
    </row>
    <row r="13" spans="1:6" ht="15.75" x14ac:dyDescent="0.25">
      <c r="B13" s="14">
        <v>4</v>
      </c>
      <c r="C13" s="15">
        <v>0.88419650701971964</v>
      </c>
      <c r="D13" s="15">
        <v>0.73853867728318379</v>
      </c>
      <c r="E13" s="16">
        <v>0.75736725725022902</v>
      </c>
      <c r="F13" s="15">
        <v>0.79336748051771089</v>
      </c>
    </row>
    <row r="14" spans="1:6" ht="15.75" x14ac:dyDescent="0.25">
      <c r="B14" s="14">
        <v>5</v>
      </c>
      <c r="C14" s="15">
        <v>0.90474750575633855</v>
      </c>
      <c r="D14" s="15">
        <v>0.60614999890437538</v>
      </c>
      <c r="E14" s="16">
        <v>0.65578632363979716</v>
      </c>
      <c r="F14" s="15">
        <v>0.72222794276683711</v>
      </c>
    </row>
    <row r="15" spans="1:6" ht="15.75" x14ac:dyDescent="0.25">
      <c r="B15" s="14">
        <v>6</v>
      </c>
      <c r="C15" s="15">
        <v>1.0024753510378552</v>
      </c>
      <c r="D15" s="15">
        <v>0.9292652381143317</v>
      </c>
      <c r="E15" s="16">
        <v>0.99173738116451271</v>
      </c>
      <c r="F15" s="15">
        <v>0.97449265677223329</v>
      </c>
    </row>
    <row r="16" spans="1:6" ht="15.75" x14ac:dyDescent="0.25">
      <c r="B16" s="14">
        <v>7</v>
      </c>
      <c r="C16" s="15">
        <v>0.99184789801807771</v>
      </c>
      <c r="D16" s="15">
        <v>0.82618678988741034</v>
      </c>
      <c r="E16" s="16">
        <v>0.87654886886404171</v>
      </c>
      <c r="F16" s="15">
        <v>0.89819451892317659</v>
      </c>
    </row>
    <row r="17" spans="2:6" ht="15.75" x14ac:dyDescent="0.25">
      <c r="B17" s="14">
        <v>8</v>
      </c>
      <c r="C17" s="15">
        <v>0.93988168467479172</v>
      </c>
      <c r="D17" s="15">
        <v>0.92546725077233793</v>
      </c>
      <c r="E17" s="16">
        <v>0.94291984445058086</v>
      </c>
      <c r="F17" s="15">
        <v>0.9360895932992368</v>
      </c>
    </row>
    <row r="18" spans="2:6" ht="15.75" x14ac:dyDescent="0.25">
      <c r="B18" s="14">
        <v>9</v>
      </c>
      <c r="C18" s="15">
        <v>0.91438774508495246</v>
      </c>
      <c r="D18" s="15">
        <v>0.87716864652066284</v>
      </c>
      <c r="E18" s="16">
        <v>0.89562720254360906</v>
      </c>
      <c r="F18" s="15">
        <v>0.8957278647164082</v>
      </c>
    </row>
    <row r="19" spans="2:6" ht="15.75" x14ac:dyDescent="0.25">
      <c r="B19" s="14">
        <v>10</v>
      </c>
      <c r="C19" s="15">
        <v>0.44366500376526585</v>
      </c>
      <c r="D19" s="15">
        <v>0.5178017168700777</v>
      </c>
      <c r="E19" s="16">
        <v>0.48692101169594587</v>
      </c>
      <c r="F19" s="15">
        <v>0.48279591077709649</v>
      </c>
    </row>
    <row r="20" spans="2:6" ht="15.75" x14ac:dyDescent="0.25">
      <c r="B20" s="14">
        <v>11</v>
      </c>
      <c r="C20" s="15">
        <v>1.8659992665191508E-3</v>
      </c>
      <c r="D20" s="15">
        <v>2.1401617818904203E-3</v>
      </c>
      <c r="E20" s="16">
        <v>4.1058636255429616E-3</v>
      </c>
      <c r="F20" s="15">
        <v>2.7040082246508439E-3</v>
      </c>
    </row>
    <row r="21" spans="2:6" ht="15.75" x14ac:dyDescent="0.25">
      <c r="B21" s="14">
        <v>12</v>
      </c>
      <c r="C21" s="15">
        <v>6.1984832574650027E-3</v>
      </c>
      <c r="D21" s="15">
        <v>1.099064265654377E-3</v>
      </c>
      <c r="E21" s="16">
        <v>2.1671710848538469E-3</v>
      </c>
      <c r="F21" s="15">
        <v>3.1549062026577424E-3</v>
      </c>
    </row>
    <row r="22" spans="2:6" x14ac:dyDescent="0.25">
      <c r="C22" s="4"/>
      <c r="D22" s="4"/>
      <c r="E22" s="4"/>
    </row>
    <row r="23" spans="2:6" ht="15.75" x14ac:dyDescent="0.25">
      <c r="B23" s="8" t="s">
        <v>3</v>
      </c>
      <c r="C23" s="17"/>
      <c r="D23" s="17"/>
      <c r="E23" s="17"/>
      <c r="F23" s="18"/>
    </row>
    <row r="24" spans="2:6" ht="15.75" x14ac:dyDescent="0.25">
      <c r="B24" s="11" t="s">
        <v>24</v>
      </c>
      <c r="C24" s="12">
        <v>2012</v>
      </c>
      <c r="D24" s="12">
        <v>2013</v>
      </c>
      <c r="E24" s="12">
        <v>2014</v>
      </c>
      <c r="F24" s="13" t="s">
        <v>83</v>
      </c>
    </row>
    <row r="25" spans="2:6" ht="15.75" x14ac:dyDescent="0.25">
      <c r="B25" s="14">
        <v>1</v>
      </c>
      <c r="C25" s="15">
        <v>5.67931471736366E-2</v>
      </c>
      <c r="D25" s="15">
        <v>3.0922299454740017E-2</v>
      </c>
      <c r="E25" s="16">
        <v>2.6252134716526401E-2</v>
      </c>
      <c r="F25" s="15">
        <v>3.7989193781634338E-2</v>
      </c>
    </row>
    <row r="26" spans="2:6" ht="15.75" x14ac:dyDescent="0.25">
      <c r="B26" s="14">
        <v>2</v>
      </c>
      <c r="C26" s="15">
        <v>0.12156522944858375</v>
      </c>
      <c r="D26" s="15">
        <v>4.8310126071632681E-2</v>
      </c>
      <c r="E26" s="16">
        <v>0.18940696900774709</v>
      </c>
      <c r="F26" s="15">
        <v>0.1197607748426545</v>
      </c>
    </row>
    <row r="27" spans="2:6" ht="15.75" x14ac:dyDescent="0.25">
      <c r="B27" s="14">
        <v>3</v>
      </c>
      <c r="C27" s="15">
        <v>0.19837166443230625</v>
      </c>
      <c r="D27" s="15">
        <v>0.2224705205455218</v>
      </c>
      <c r="E27" s="16">
        <v>0.17503577867166048</v>
      </c>
      <c r="F27" s="15">
        <v>0.19862598788316285</v>
      </c>
    </row>
    <row r="28" spans="2:6" ht="15.75" x14ac:dyDescent="0.25">
      <c r="B28" s="14">
        <v>4</v>
      </c>
      <c r="C28" s="15">
        <v>9.029040348063147E-2</v>
      </c>
      <c r="D28" s="15">
        <v>0.28355395479851137</v>
      </c>
      <c r="E28" s="16">
        <v>0.17920542587437585</v>
      </c>
      <c r="F28" s="15">
        <v>0.1843499280511729</v>
      </c>
    </row>
    <row r="29" spans="2:6" ht="15.75" x14ac:dyDescent="0.25">
      <c r="B29" s="14">
        <v>5</v>
      </c>
      <c r="C29" s="15">
        <v>0.26379942666028688</v>
      </c>
      <c r="D29" s="15">
        <v>0.32833356898066729</v>
      </c>
      <c r="E29" s="16">
        <v>0.33943006590124186</v>
      </c>
      <c r="F29" s="15">
        <v>0.31052102051406538</v>
      </c>
    </row>
    <row r="30" spans="2:6" ht="15.75" x14ac:dyDescent="0.25">
      <c r="B30" s="14">
        <v>6</v>
      </c>
      <c r="C30" s="15">
        <v>0.25125466509992067</v>
      </c>
      <c r="D30" s="15">
        <v>0.27169288962167554</v>
      </c>
      <c r="E30" s="16">
        <v>0.31017746969161764</v>
      </c>
      <c r="F30" s="15">
        <v>0.27770834147107132</v>
      </c>
    </row>
    <row r="31" spans="2:6" ht="15.75" x14ac:dyDescent="0.25">
      <c r="B31" s="14">
        <v>7</v>
      </c>
      <c r="C31" s="15">
        <v>0.13158640464972718</v>
      </c>
      <c r="D31" s="15">
        <v>0.1934086140070935</v>
      </c>
      <c r="E31" s="16">
        <v>0.19370994529130861</v>
      </c>
      <c r="F31" s="15">
        <v>0.17290165464937643</v>
      </c>
    </row>
    <row r="32" spans="2:6" ht="15.75" x14ac:dyDescent="0.25">
      <c r="B32" s="14">
        <v>8</v>
      </c>
      <c r="C32" s="15">
        <v>0.12480941530171059</v>
      </c>
      <c r="D32" s="15">
        <v>0.18016328781071336</v>
      </c>
      <c r="E32" s="16">
        <v>0.16672092593321353</v>
      </c>
      <c r="F32" s="15">
        <v>0.15723120968187917</v>
      </c>
    </row>
    <row r="33" spans="2:6" ht="15.75" x14ac:dyDescent="0.25">
      <c r="B33" s="14">
        <v>9</v>
      </c>
      <c r="C33" s="15">
        <v>6.1937791918896964E-2</v>
      </c>
      <c r="D33" s="15">
        <v>0.15995690361579767</v>
      </c>
      <c r="E33" s="16">
        <v>9.8606723621791847E-2</v>
      </c>
      <c r="F33" s="15">
        <v>0.1068338063854955</v>
      </c>
    </row>
    <row r="34" spans="2:6" ht="15.75" x14ac:dyDescent="0.25">
      <c r="B34" s="14">
        <v>10</v>
      </c>
      <c r="C34" s="15">
        <v>7.6543365480177372E-2</v>
      </c>
      <c r="D34" s="15">
        <v>8.2856886967446475E-2</v>
      </c>
      <c r="E34" s="16">
        <v>5.8382044389294153E-2</v>
      </c>
      <c r="F34" s="15">
        <v>7.2594098945639327E-2</v>
      </c>
    </row>
    <row r="35" spans="2:6" ht="15.75" x14ac:dyDescent="0.25">
      <c r="B35" s="14">
        <v>11</v>
      </c>
      <c r="C35" s="15">
        <v>2.7129275870748568E-2</v>
      </c>
      <c r="D35" s="15">
        <v>2.581843690279487E-2</v>
      </c>
      <c r="E35" s="16">
        <v>4.3812029424619883E-2</v>
      </c>
      <c r="F35" s="15">
        <v>3.2253247399387779E-2</v>
      </c>
    </row>
    <row r="36" spans="2:6" ht="15.75" x14ac:dyDescent="0.25">
      <c r="B36" s="14">
        <v>12</v>
      </c>
      <c r="C36" s="15">
        <v>9.6523574344487592E-2</v>
      </c>
      <c r="D36" s="15">
        <v>2.7598088685011946E-2</v>
      </c>
      <c r="E36" s="16">
        <v>4.2283080439706633E-2</v>
      </c>
      <c r="F36" s="15">
        <v>5.5468247823068723E-2</v>
      </c>
    </row>
    <row r="37" spans="2:6" x14ac:dyDescent="0.25">
      <c r="D37" s="4"/>
      <c r="E37" s="4"/>
      <c r="F37" s="4"/>
    </row>
    <row r="38" spans="2:6" x14ac:dyDescent="0.25">
      <c r="D38" s="4"/>
      <c r="E38" s="4"/>
      <c r="F38" s="4"/>
    </row>
    <row r="39" spans="2:6" x14ac:dyDescent="0.25">
      <c r="D39" s="4"/>
      <c r="E39" s="4"/>
      <c r="F39" s="4"/>
    </row>
    <row r="40" spans="2:6" x14ac:dyDescent="0.25">
      <c r="D40" s="4"/>
      <c r="E40" s="4"/>
      <c r="F40" s="4"/>
    </row>
    <row r="41" spans="2:6" x14ac:dyDescent="0.25">
      <c r="D41" s="4"/>
      <c r="E41" s="4"/>
      <c r="F41" s="4"/>
    </row>
    <row r="42" spans="2:6" x14ac:dyDescent="0.25">
      <c r="D42" s="4"/>
      <c r="E42" s="4"/>
      <c r="F42" s="4"/>
    </row>
    <row r="43" spans="2:6" x14ac:dyDescent="0.25">
      <c r="D43" s="4"/>
      <c r="E43" s="4"/>
      <c r="F43" s="4"/>
    </row>
    <row r="44" spans="2:6" x14ac:dyDescent="0.25">
      <c r="D44" s="4"/>
      <c r="E44" s="4"/>
      <c r="F44" s="4"/>
    </row>
    <row r="45" spans="2:6" x14ac:dyDescent="0.25">
      <c r="D45" s="4"/>
      <c r="E45" s="4"/>
      <c r="F45" s="4"/>
    </row>
    <row r="46" spans="2:6" x14ac:dyDescent="0.25">
      <c r="D46" s="4"/>
      <c r="E46" s="4"/>
      <c r="F46" s="4"/>
    </row>
    <row r="47" spans="2:6" x14ac:dyDescent="0.25">
      <c r="D47" s="4"/>
      <c r="E47" s="4"/>
      <c r="F47" s="4"/>
    </row>
    <row r="48" spans="2:6" ht="15.75" x14ac:dyDescent="0.25">
      <c r="B48" s="8" t="s">
        <v>25</v>
      </c>
      <c r="C48" s="9"/>
      <c r="D48" s="9"/>
      <c r="E48" s="9"/>
      <c r="F48" s="10"/>
    </row>
    <row r="49" spans="2:6" ht="15.75" x14ac:dyDescent="0.25">
      <c r="B49" s="11" t="s">
        <v>24</v>
      </c>
      <c r="C49" s="12">
        <v>2012</v>
      </c>
      <c r="D49" s="12">
        <v>2013</v>
      </c>
      <c r="E49" s="12">
        <v>2014</v>
      </c>
      <c r="F49" s="13" t="s">
        <v>84</v>
      </c>
    </row>
    <row r="50" spans="2:6" ht="15.75" x14ac:dyDescent="0.25">
      <c r="B50" s="14">
        <v>1</v>
      </c>
      <c r="C50" s="15">
        <v>0.78914394761179796</v>
      </c>
      <c r="D50" s="15">
        <v>0.72652568507298765</v>
      </c>
      <c r="E50" s="15">
        <v>0.7169731860410884</v>
      </c>
      <c r="F50" s="15">
        <v>0.74421427290862463</v>
      </c>
    </row>
    <row r="51" spans="2:6" ht="15.75" x14ac:dyDescent="0.25">
      <c r="B51" s="14">
        <v>2</v>
      </c>
      <c r="C51" s="15">
        <v>0.78990162321663326</v>
      </c>
      <c r="D51" s="15">
        <v>0.67989494936578077</v>
      </c>
      <c r="E51" s="15">
        <v>0.67554186555630269</v>
      </c>
      <c r="F51" s="15">
        <v>0.7151128127129055</v>
      </c>
    </row>
    <row r="52" spans="2:6" ht="15.75" x14ac:dyDescent="0.25">
      <c r="B52" s="14">
        <v>3</v>
      </c>
      <c r="C52" s="15">
        <v>0.76673176430390066</v>
      </c>
      <c r="D52" s="15">
        <v>0.72084981249541125</v>
      </c>
      <c r="E52" s="15">
        <v>0.72322427744339712</v>
      </c>
      <c r="F52" s="15">
        <v>0.73693528474756975</v>
      </c>
    </row>
    <row r="53" spans="2:6" ht="15.75" x14ac:dyDescent="0.25">
      <c r="B53" s="14">
        <v>4</v>
      </c>
      <c r="C53" s="15">
        <v>0.59666236618488733</v>
      </c>
      <c r="D53" s="15">
        <v>0.60536303749007647</v>
      </c>
      <c r="E53" s="15">
        <v>0.65031095916007975</v>
      </c>
      <c r="F53" s="15">
        <v>0.61744545427834785</v>
      </c>
    </row>
    <row r="54" spans="2:6" ht="15.75" x14ac:dyDescent="0.25">
      <c r="B54" s="14">
        <v>5</v>
      </c>
      <c r="C54" s="15">
        <v>0.67460788023810536</v>
      </c>
      <c r="D54" s="15">
        <v>0.67523554522601592</v>
      </c>
      <c r="E54" s="15">
        <v>0.62661262792300443</v>
      </c>
      <c r="F54" s="15">
        <v>0.65881868446237524</v>
      </c>
    </row>
    <row r="55" spans="2:6" ht="15.75" x14ac:dyDescent="0.25">
      <c r="B55" s="14">
        <v>6</v>
      </c>
      <c r="C55" s="15">
        <v>0.71637360396826022</v>
      </c>
      <c r="D55" s="15">
        <v>0.73702729865201611</v>
      </c>
      <c r="E55" s="15">
        <v>0.76979821999921749</v>
      </c>
      <c r="F55" s="15">
        <v>0.7410663742064979</v>
      </c>
    </row>
    <row r="56" spans="2:6" ht="15.75" x14ac:dyDescent="0.25">
      <c r="B56" s="14">
        <v>7</v>
      </c>
      <c r="C56" s="15">
        <v>0.7659752139642968</v>
      </c>
      <c r="D56" s="15">
        <v>0.74295011177204295</v>
      </c>
      <c r="E56" s="15">
        <v>0.77263289210923758</v>
      </c>
      <c r="F56" s="15">
        <v>0.76051940594852585</v>
      </c>
    </row>
    <row r="57" spans="2:6" ht="15.75" x14ac:dyDescent="0.25">
      <c r="B57" s="14">
        <v>8</v>
      </c>
      <c r="C57" s="15">
        <v>0.76400364710975077</v>
      </c>
      <c r="D57" s="15">
        <v>0.76538994670800786</v>
      </c>
      <c r="E57" s="15">
        <v>0.76642296169804469</v>
      </c>
      <c r="F57" s="15">
        <v>0.76527218517193452</v>
      </c>
    </row>
    <row r="58" spans="2:6" ht="15.75" x14ac:dyDescent="0.25">
      <c r="B58" s="14">
        <v>9</v>
      </c>
      <c r="C58" s="15">
        <v>0.76834877952581648</v>
      </c>
      <c r="D58" s="15">
        <v>0.71134278706207754</v>
      </c>
      <c r="E58" s="15">
        <v>0.76536734756483848</v>
      </c>
      <c r="F58" s="15">
        <v>0.74835297138424417</v>
      </c>
    </row>
    <row r="59" spans="2:6" ht="15.75" x14ac:dyDescent="0.25">
      <c r="B59" s="14">
        <v>10</v>
      </c>
      <c r="C59" s="15">
        <v>0.71430906558923946</v>
      </c>
      <c r="D59" s="15">
        <v>0.70365872033757904</v>
      </c>
      <c r="E59" s="15">
        <v>0.72055260274951083</v>
      </c>
      <c r="F59" s="15">
        <v>0.7128401295587764</v>
      </c>
    </row>
    <row r="60" spans="2:6" ht="15.75" x14ac:dyDescent="0.25">
      <c r="B60" s="14">
        <v>11</v>
      </c>
      <c r="C60" s="15">
        <v>0.67958381589902017</v>
      </c>
      <c r="D60" s="15">
        <v>0.68933879112439878</v>
      </c>
      <c r="E60" s="15">
        <v>0.69156839008489934</v>
      </c>
      <c r="F60" s="15">
        <v>0.68683033236943947</v>
      </c>
    </row>
    <row r="61" spans="2:6" ht="15.75" x14ac:dyDescent="0.25">
      <c r="B61" s="14">
        <v>12</v>
      </c>
      <c r="C61" s="15">
        <v>0.72606054308099366</v>
      </c>
      <c r="D61" s="15">
        <v>0.72501434516667362</v>
      </c>
      <c r="E61" s="15">
        <v>0.70465675112343162</v>
      </c>
      <c r="F61" s="15">
        <v>0.71857721312369949</v>
      </c>
    </row>
    <row r="62" spans="2:6" x14ac:dyDescent="0.25">
      <c r="D62" s="4"/>
      <c r="E62" s="4"/>
      <c r="F62" s="4"/>
    </row>
    <row r="63" spans="2:6" ht="15.75" x14ac:dyDescent="0.25">
      <c r="B63" s="8" t="s">
        <v>26</v>
      </c>
      <c r="C63" s="9"/>
      <c r="D63" s="9"/>
      <c r="E63" s="9"/>
      <c r="F63" s="10"/>
    </row>
    <row r="64" spans="2:6" ht="15.75" x14ac:dyDescent="0.25">
      <c r="B64" s="11" t="s">
        <v>24</v>
      </c>
      <c r="C64" s="12">
        <v>2012</v>
      </c>
      <c r="D64" s="12">
        <v>2013</v>
      </c>
      <c r="E64" s="12">
        <v>2014</v>
      </c>
      <c r="F64" s="13" t="s">
        <v>85</v>
      </c>
    </row>
    <row r="65" spans="2:6" ht="15.75" x14ac:dyDescent="0.25">
      <c r="B65" s="14">
        <v>1</v>
      </c>
      <c r="C65" s="19">
        <v>0.62429783760197244</v>
      </c>
      <c r="D65" s="19">
        <v>0.54797476815580948</v>
      </c>
      <c r="E65" s="19">
        <v>0.57348093284205004</v>
      </c>
      <c r="F65" s="15">
        <v>0.58191784619994402</v>
      </c>
    </row>
    <row r="66" spans="2:6" ht="15.75" x14ac:dyDescent="0.25">
      <c r="B66" s="14">
        <v>2</v>
      </c>
      <c r="C66" s="19">
        <v>0.63229970640953959</v>
      </c>
      <c r="D66" s="19">
        <v>0.56452088805894596</v>
      </c>
      <c r="E66" s="19">
        <v>0.555263854814665</v>
      </c>
      <c r="F66" s="15">
        <v>0.58402814976105022</v>
      </c>
    </row>
    <row r="67" spans="2:6" ht="15.75" x14ac:dyDescent="0.25">
      <c r="B67" s="14">
        <v>3</v>
      </c>
      <c r="C67" s="19">
        <v>0.59958829083344745</v>
      </c>
      <c r="D67" s="19">
        <v>0.47966599360252282</v>
      </c>
      <c r="E67" s="19">
        <v>0.52023435428225284</v>
      </c>
      <c r="F67" s="15">
        <v>0.53316287957274111</v>
      </c>
    </row>
    <row r="68" spans="2:6" ht="15.75" x14ac:dyDescent="0.25">
      <c r="B68" s="14">
        <v>4</v>
      </c>
      <c r="C68" s="19">
        <v>0.57095785254064568</v>
      </c>
      <c r="D68" s="19">
        <v>0.45964878463933184</v>
      </c>
      <c r="E68" s="19">
        <v>0.52630955807514035</v>
      </c>
      <c r="F68" s="15">
        <v>0.51897206508503935</v>
      </c>
    </row>
    <row r="69" spans="2:6" ht="15.75" x14ac:dyDescent="0.25">
      <c r="B69" s="14">
        <v>5</v>
      </c>
      <c r="C69" s="19">
        <v>0.59380013929656161</v>
      </c>
      <c r="D69" s="19">
        <v>0.53204756023805133</v>
      </c>
      <c r="E69" s="19">
        <v>0.53296138627105549</v>
      </c>
      <c r="F69" s="15">
        <v>0.55293636193522289</v>
      </c>
    </row>
    <row r="70" spans="2:6" ht="15.75" x14ac:dyDescent="0.25">
      <c r="B70" s="14">
        <v>6</v>
      </c>
      <c r="C70" s="19">
        <v>0.70717999892450345</v>
      </c>
      <c r="D70" s="19">
        <v>0.62505073310286652</v>
      </c>
      <c r="E70" s="19">
        <v>0.63629160137578733</v>
      </c>
      <c r="F70" s="15">
        <v>0.65617411113438573</v>
      </c>
    </row>
    <row r="71" spans="2:6" ht="15.75" x14ac:dyDescent="0.25">
      <c r="B71" s="14">
        <v>7</v>
      </c>
      <c r="C71" s="19">
        <v>0.70697763092949795</v>
      </c>
      <c r="D71" s="19">
        <v>0.64017371920233612</v>
      </c>
      <c r="E71" s="19">
        <v>0.66115017681536992</v>
      </c>
      <c r="F71" s="15">
        <v>0.66943384231573466</v>
      </c>
    </row>
    <row r="72" spans="2:6" ht="15.75" x14ac:dyDescent="0.25">
      <c r="B72" s="14">
        <v>8</v>
      </c>
      <c r="C72" s="19">
        <v>0.72195394089568721</v>
      </c>
      <c r="D72" s="19">
        <v>0.61274684426298298</v>
      </c>
      <c r="E72" s="19">
        <v>0.63776990438189374</v>
      </c>
      <c r="F72" s="15">
        <v>0.65749022984685468</v>
      </c>
    </row>
    <row r="73" spans="2:6" ht="15.75" x14ac:dyDescent="0.25">
      <c r="B73" s="14">
        <v>9</v>
      </c>
      <c r="C73" s="19">
        <v>0.70182916059829237</v>
      </c>
      <c r="D73" s="19">
        <v>0.60658857094648211</v>
      </c>
      <c r="E73" s="19">
        <v>0.61571319927406665</v>
      </c>
      <c r="F73" s="15">
        <v>0.64137697693961371</v>
      </c>
    </row>
    <row r="74" spans="2:6" ht="15.75" x14ac:dyDescent="0.25">
      <c r="B74" s="14">
        <v>10</v>
      </c>
      <c r="C74" s="19">
        <v>0.60502712166321349</v>
      </c>
      <c r="D74" s="19">
        <v>0.50444609174798027</v>
      </c>
      <c r="E74" s="19">
        <v>0.53461862084690004</v>
      </c>
      <c r="F74" s="15">
        <v>0.5480306114193646</v>
      </c>
    </row>
    <row r="75" spans="2:6" ht="15.75" x14ac:dyDescent="0.25">
      <c r="B75" s="14">
        <v>11</v>
      </c>
      <c r="C75" s="19">
        <v>0.58804907586306909</v>
      </c>
      <c r="D75" s="19">
        <v>0.53438532870775712</v>
      </c>
      <c r="E75" s="19">
        <v>0.53570763397055243</v>
      </c>
      <c r="F75" s="15">
        <v>0.55271401284712629</v>
      </c>
    </row>
    <row r="76" spans="2:6" ht="15.75" x14ac:dyDescent="0.25">
      <c r="B76" s="14">
        <v>12</v>
      </c>
      <c r="C76" s="19">
        <v>0.61626026651385413</v>
      </c>
      <c r="D76" s="19">
        <v>0.54738046545313201</v>
      </c>
      <c r="E76" s="19">
        <v>0.5604493761718109</v>
      </c>
      <c r="F76" s="15">
        <v>0.57469670271293227</v>
      </c>
    </row>
    <row r="77" spans="2:6" x14ac:dyDescent="0.25">
      <c r="D77" s="4"/>
      <c r="E77" s="4"/>
      <c r="F77" s="4"/>
    </row>
    <row r="78" spans="2:6" x14ac:dyDescent="0.25">
      <c r="D78" s="4"/>
      <c r="E78" s="4"/>
      <c r="F78" s="4"/>
    </row>
    <row r="79" spans="2:6" x14ac:dyDescent="0.25">
      <c r="D79" s="4"/>
      <c r="E79" s="4"/>
      <c r="F79" s="4"/>
    </row>
    <row r="80" spans="2:6" x14ac:dyDescent="0.25">
      <c r="D80" s="4"/>
      <c r="E80" s="4"/>
      <c r="F80" s="4"/>
    </row>
    <row r="81" spans="2:6" x14ac:dyDescent="0.25">
      <c r="D81" s="4"/>
      <c r="E81" s="4"/>
      <c r="F81" s="4"/>
    </row>
    <row r="82" spans="2:6" x14ac:dyDescent="0.25">
      <c r="D82" s="4"/>
      <c r="E82" s="4"/>
      <c r="F82" s="4"/>
    </row>
    <row r="83" spans="2:6" x14ac:dyDescent="0.25">
      <c r="D83" s="4"/>
      <c r="E83" s="4"/>
      <c r="F83" s="4"/>
    </row>
    <row r="84" spans="2:6" x14ac:dyDescent="0.25">
      <c r="D84" s="4"/>
      <c r="E84" s="4"/>
      <c r="F84" s="4"/>
    </row>
    <row r="85" spans="2:6" x14ac:dyDescent="0.25">
      <c r="D85" s="4"/>
      <c r="E85" s="4"/>
      <c r="F85" s="4"/>
    </row>
    <row r="86" spans="2:6" x14ac:dyDescent="0.25">
      <c r="D86" s="4"/>
      <c r="E86" s="4"/>
      <c r="F86" s="4"/>
    </row>
    <row r="87" spans="2:6" x14ac:dyDescent="0.25">
      <c r="D87" s="4"/>
      <c r="E87" s="4"/>
      <c r="F87" s="4"/>
    </row>
    <row r="88" spans="2:6" x14ac:dyDescent="0.25">
      <c r="D88" s="4"/>
      <c r="E88" s="4"/>
      <c r="F88" s="4"/>
    </row>
    <row r="89" spans="2:6" x14ac:dyDescent="0.25">
      <c r="D89" s="4"/>
      <c r="E89" s="4"/>
      <c r="F89" s="4"/>
    </row>
    <row r="90" spans="2:6" x14ac:dyDescent="0.25">
      <c r="D90" s="4"/>
      <c r="E90" s="4"/>
      <c r="F90" s="4"/>
    </row>
    <row r="91" spans="2:6" x14ac:dyDescent="0.25">
      <c r="D91" s="4"/>
      <c r="E91" s="4"/>
      <c r="F91" s="4"/>
    </row>
    <row r="92" spans="2:6" x14ac:dyDescent="0.25">
      <c r="D92" s="4"/>
      <c r="E92" s="4"/>
      <c r="F92" s="4"/>
    </row>
    <row r="93" spans="2:6" ht="15.75" x14ac:dyDescent="0.25">
      <c r="B93" s="8" t="s">
        <v>4</v>
      </c>
      <c r="C93" s="9"/>
      <c r="D93" s="9"/>
      <c r="E93" s="9"/>
      <c r="F93" s="10"/>
    </row>
    <row r="94" spans="2:6" ht="15.75" x14ac:dyDescent="0.25">
      <c r="B94" s="11" t="s">
        <v>24</v>
      </c>
      <c r="C94" s="12">
        <v>2012</v>
      </c>
      <c r="D94" s="12">
        <v>2013</v>
      </c>
      <c r="E94" s="12">
        <v>2014</v>
      </c>
      <c r="F94" s="13" t="s">
        <v>86</v>
      </c>
    </row>
    <row r="95" spans="2:6" ht="15.75" x14ac:dyDescent="0.25">
      <c r="B95" s="14">
        <v>1</v>
      </c>
      <c r="C95" s="15">
        <v>0.86065615190249256</v>
      </c>
      <c r="D95" s="15">
        <v>0.85566619730138416</v>
      </c>
      <c r="E95" s="15">
        <v>0.82265554869969182</v>
      </c>
      <c r="F95" s="15">
        <v>0.84632596596785614</v>
      </c>
    </row>
    <row r="96" spans="2:6" ht="15.75" x14ac:dyDescent="0.25">
      <c r="B96" s="14">
        <v>2</v>
      </c>
      <c r="C96" s="15">
        <v>0.86651325141233615</v>
      </c>
      <c r="D96" s="15">
        <v>0.8552487109376532</v>
      </c>
      <c r="E96" s="15">
        <v>0.82487930665893094</v>
      </c>
      <c r="F96" s="15">
        <v>0.84888042300297339</v>
      </c>
    </row>
    <row r="97" spans="2:6" ht="15.75" x14ac:dyDescent="0.25">
      <c r="B97" s="14">
        <v>3</v>
      </c>
      <c r="C97" s="15">
        <v>0.8418298714398007</v>
      </c>
      <c r="D97" s="15">
        <v>0.83799310231744129</v>
      </c>
      <c r="E97" s="15">
        <v>0.80636568305825396</v>
      </c>
      <c r="F97" s="15">
        <v>0.82872955227183198</v>
      </c>
    </row>
    <row r="98" spans="2:6" ht="15.75" x14ac:dyDescent="0.25">
      <c r="B98" s="14">
        <v>4</v>
      </c>
      <c r="C98" s="15">
        <v>0.84020359420201018</v>
      </c>
      <c r="D98" s="15">
        <v>0.76081020303812674</v>
      </c>
      <c r="E98" s="15">
        <v>0.81197140152666913</v>
      </c>
      <c r="F98" s="15">
        <v>0.80432839958893532</v>
      </c>
    </row>
    <row r="99" spans="2:6" ht="15.75" x14ac:dyDescent="0.25">
      <c r="B99" s="14">
        <v>5</v>
      </c>
      <c r="C99" s="15">
        <v>0.84106830233005592</v>
      </c>
      <c r="D99" s="15">
        <v>0.77718730993051366</v>
      </c>
      <c r="E99" s="15">
        <v>0.80578451558452546</v>
      </c>
      <c r="F99" s="15">
        <v>0.80801337594836509</v>
      </c>
    </row>
    <row r="100" spans="2:6" ht="15.75" x14ac:dyDescent="0.25">
      <c r="B100" s="14">
        <v>6</v>
      </c>
      <c r="C100" s="15">
        <v>0.81591796172147069</v>
      </c>
      <c r="D100" s="15">
        <v>0.77296929134511261</v>
      </c>
      <c r="E100" s="15">
        <v>0.76283846881029305</v>
      </c>
      <c r="F100" s="15">
        <v>0.78390857395895885</v>
      </c>
    </row>
    <row r="101" spans="2:6" ht="15.75" x14ac:dyDescent="0.25">
      <c r="B101" s="14">
        <v>7</v>
      </c>
      <c r="C101" s="15">
        <v>0.83237122086889292</v>
      </c>
      <c r="D101" s="15">
        <v>0.79353397839456496</v>
      </c>
      <c r="E101" s="15">
        <v>0.76659725132089063</v>
      </c>
      <c r="F101" s="15">
        <v>0.79750081686144947</v>
      </c>
    </row>
    <row r="102" spans="2:6" ht="15.75" x14ac:dyDescent="0.25">
      <c r="B102" s="14">
        <v>8</v>
      </c>
      <c r="C102" s="15">
        <v>0.82003443972265466</v>
      </c>
      <c r="D102" s="15">
        <v>0.78812193077663684</v>
      </c>
      <c r="E102" s="15">
        <v>0.76928536471247866</v>
      </c>
      <c r="F102" s="15">
        <v>0.79248057840392327</v>
      </c>
    </row>
    <row r="103" spans="2:6" ht="15.75" x14ac:dyDescent="0.25">
      <c r="B103" s="14">
        <v>9</v>
      </c>
      <c r="C103" s="15">
        <v>0.83408762930199343</v>
      </c>
      <c r="D103" s="15">
        <v>0.78948410613379671</v>
      </c>
      <c r="E103" s="15">
        <v>0.7642403781598035</v>
      </c>
      <c r="F103" s="15">
        <v>0.79593737119853125</v>
      </c>
    </row>
    <row r="104" spans="2:6" ht="15.75" x14ac:dyDescent="0.25">
      <c r="B104" s="14">
        <v>10</v>
      </c>
      <c r="C104" s="15">
        <v>0.85102057409854959</v>
      </c>
      <c r="D104" s="15">
        <v>0.80103842734639186</v>
      </c>
      <c r="E104" s="15">
        <v>0.77817305316262075</v>
      </c>
      <c r="F104" s="15">
        <v>0.81007735153585403</v>
      </c>
    </row>
    <row r="105" spans="2:6" ht="15.75" x14ac:dyDescent="0.25">
      <c r="B105" s="14">
        <v>11</v>
      </c>
      <c r="C105" s="15">
        <v>0.8605116507851085</v>
      </c>
      <c r="D105" s="15">
        <v>0.81290833347543778</v>
      </c>
      <c r="E105" s="15">
        <v>0.81127935876716617</v>
      </c>
      <c r="F105" s="15">
        <v>0.82823311434257085</v>
      </c>
    </row>
    <row r="106" spans="2:6" ht="15.75" x14ac:dyDescent="0.25">
      <c r="B106" s="14">
        <v>12</v>
      </c>
      <c r="C106" s="15">
        <v>0.85925425576550729</v>
      </c>
      <c r="D106" s="15">
        <v>0.85159772834910119</v>
      </c>
      <c r="E106" s="15">
        <v>0.78778121965197578</v>
      </c>
      <c r="F106" s="15">
        <v>0.83287773458886127</v>
      </c>
    </row>
    <row r="107" spans="2:6" x14ac:dyDescent="0.25">
      <c r="D107" s="4"/>
      <c r="E107" s="4"/>
      <c r="F107" s="4"/>
    </row>
    <row r="108" spans="2:6" ht="15.75" x14ac:dyDescent="0.25">
      <c r="B108" s="8" t="s">
        <v>27</v>
      </c>
      <c r="C108" s="9"/>
      <c r="D108" s="9"/>
      <c r="E108" s="9"/>
      <c r="F108" s="10"/>
    </row>
    <row r="109" spans="2:6" ht="15.75" x14ac:dyDescent="0.25">
      <c r="B109" s="11" t="s">
        <v>24</v>
      </c>
      <c r="C109" s="12">
        <v>2012</v>
      </c>
      <c r="D109" s="12">
        <v>2013</v>
      </c>
      <c r="E109" s="12">
        <v>2014</v>
      </c>
      <c r="F109" s="13" t="s">
        <v>87</v>
      </c>
    </row>
    <row r="110" spans="2:6" ht="15.75" x14ac:dyDescent="0.25">
      <c r="B110" s="14">
        <v>1</v>
      </c>
      <c r="C110" s="15">
        <v>0.31304957834729791</v>
      </c>
      <c r="D110" s="15">
        <v>0.41568793097668005</v>
      </c>
      <c r="E110" s="15">
        <v>0.22520842385840736</v>
      </c>
      <c r="F110" s="15">
        <v>0.31798197772746178</v>
      </c>
    </row>
    <row r="111" spans="2:6" ht="15.75" x14ac:dyDescent="0.25">
      <c r="B111" s="14">
        <v>2</v>
      </c>
      <c r="C111" s="15">
        <v>0.28394368537324099</v>
      </c>
      <c r="D111" s="15">
        <v>0.3847117151680759</v>
      </c>
      <c r="E111" s="15">
        <v>0.21350459561581442</v>
      </c>
      <c r="F111" s="15">
        <v>0.2940533320523771</v>
      </c>
    </row>
    <row r="112" spans="2:6" ht="15.75" x14ac:dyDescent="0.25">
      <c r="B112" s="14">
        <v>3</v>
      </c>
      <c r="C112" s="15">
        <v>0.32435968876317567</v>
      </c>
      <c r="D112" s="15">
        <v>0.39937088689376371</v>
      </c>
      <c r="E112" s="15">
        <v>0.2346517572660281</v>
      </c>
      <c r="F112" s="15">
        <v>0.31946077764098918</v>
      </c>
    </row>
    <row r="113" spans="1:6" ht="15.75" x14ac:dyDescent="0.25">
      <c r="B113" s="14">
        <v>4</v>
      </c>
      <c r="C113" s="15">
        <v>0.38295925734971531</v>
      </c>
      <c r="D113" s="15">
        <v>0.35713137586048066</v>
      </c>
      <c r="E113" s="15">
        <v>0.25308280084977158</v>
      </c>
      <c r="F113" s="15">
        <v>0.33105781135332252</v>
      </c>
    </row>
    <row r="114" spans="1:6" ht="15.75" x14ac:dyDescent="0.25">
      <c r="B114" s="14">
        <v>5</v>
      </c>
      <c r="C114" s="15">
        <v>0.57823152438311276</v>
      </c>
      <c r="D114" s="15">
        <v>0.45265700250135504</v>
      </c>
      <c r="E114" s="15">
        <v>0.37008359855516521</v>
      </c>
      <c r="F114" s="15">
        <v>0.46699070847987767</v>
      </c>
    </row>
    <row r="115" spans="1:6" ht="15.75" x14ac:dyDescent="0.25">
      <c r="B115" s="14">
        <v>6</v>
      </c>
      <c r="C115" s="15">
        <v>0.58135895896457424</v>
      </c>
      <c r="D115" s="15">
        <v>0.50601158080666708</v>
      </c>
      <c r="E115" s="15">
        <v>0.43169780961681387</v>
      </c>
      <c r="F115" s="15">
        <v>0.50635611646268508</v>
      </c>
    </row>
    <row r="116" spans="1:6" ht="15.75" x14ac:dyDescent="0.25">
      <c r="B116" s="14">
        <v>7</v>
      </c>
      <c r="C116" s="15">
        <v>0.59492916407292451</v>
      </c>
      <c r="D116" s="15">
        <v>0.57248890991701906</v>
      </c>
      <c r="E116" s="15">
        <v>0.47984086310275936</v>
      </c>
      <c r="F116" s="15">
        <v>0.54908631236423433</v>
      </c>
    </row>
    <row r="117" spans="1:6" ht="15.75" x14ac:dyDescent="0.25">
      <c r="B117" s="14">
        <v>8</v>
      </c>
      <c r="C117" s="15">
        <v>0.55625820815349103</v>
      </c>
      <c r="D117" s="15">
        <v>0.51858324406108469</v>
      </c>
      <c r="E117" s="15">
        <v>0.41446397431929871</v>
      </c>
      <c r="F117" s="15">
        <v>0.49643514217795809</v>
      </c>
    </row>
    <row r="118" spans="1:6" ht="15.75" x14ac:dyDescent="0.25">
      <c r="B118" s="14">
        <v>9</v>
      </c>
      <c r="C118" s="15">
        <v>0.48541730631214575</v>
      </c>
      <c r="D118" s="15">
        <v>0.41228979693464229</v>
      </c>
      <c r="E118" s="15">
        <v>0.32032375097429416</v>
      </c>
      <c r="F118" s="15">
        <v>0.40601028474036077</v>
      </c>
    </row>
    <row r="119" spans="1:6" ht="15.75" x14ac:dyDescent="0.25">
      <c r="B119" s="14">
        <v>10</v>
      </c>
      <c r="C119" s="15">
        <v>0.33492172012671306</v>
      </c>
      <c r="D119" s="15">
        <v>0.27352322817215413</v>
      </c>
      <c r="E119" s="15">
        <v>0.19934607615496874</v>
      </c>
      <c r="F119" s="15">
        <v>0.26926367481794533</v>
      </c>
    </row>
    <row r="120" spans="1:6" ht="15.75" x14ac:dyDescent="0.25">
      <c r="B120" s="14">
        <v>11</v>
      </c>
      <c r="C120" s="15">
        <v>0.35458213768939406</v>
      </c>
      <c r="D120" s="15">
        <v>0.30170535542827531</v>
      </c>
      <c r="E120" s="15">
        <v>0.19535371794250336</v>
      </c>
      <c r="F120" s="15">
        <v>0.28388040368672424</v>
      </c>
    </row>
    <row r="121" spans="1:6" ht="15.75" x14ac:dyDescent="0.25">
      <c r="B121" s="14">
        <v>12</v>
      </c>
      <c r="C121" s="15">
        <v>0.36854029532706384</v>
      </c>
      <c r="D121" s="15">
        <v>0.23780919250785362</v>
      </c>
      <c r="E121" s="15">
        <v>0.2907812044095332</v>
      </c>
      <c r="F121" s="15">
        <v>0.29904356408148353</v>
      </c>
    </row>
    <row r="122" spans="1:6" x14ac:dyDescent="0.25">
      <c r="D122" s="4"/>
      <c r="E122" s="4"/>
      <c r="F122" s="4"/>
    </row>
    <row r="123" spans="1:6" x14ac:dyDescent="0.25">
      <c r="D123" s="4"/>
      <c r="E123" s="4"/>
      <c r="F123" s="4"/>
    </row>
    <row r="124" spans="1:6" x14ac:dyDescent="0.25">
      <c r="D124" s="4"/>
      <c r="E124" s="4"/>
      <c r="F124" s="4"/>
    </row>
    <row r="125" spans="1:6" x14ac:dyDescent="0.25">
      <c r="A125" s="20" t="s">
        <v>28</v>
      </c>
      <c r="D125" s="4"/>
      <c r="E125" s="4"/>
      <c r="F125" s="4"/>
    </row>
    <row r="126" spans="1:6" x14ac:dyDescent="0.25">
      <c r="A126" s="20" t="s">
        <v>29</v>
      </c>
      <c r="D126" s="4"/>
      <c r="E126" s="4"/>
      <c r="F126" s="4"/>
    </row>
    <row r="138" spans="2:6" ht="15.75" x14ac:dyDescent="0.25">
      <c r="B138" s="8" t="s">
        <v>18</v>
      </c>
      <c r="C138" s="9"/>
      <c r="D138" s="9"/>
      <c r="E138" s="9"/>
      <c r="F138" s="10"/>
    </row>
    <row r="139" spans="2:6" ht="15.75" x14ac:dyDescent="0.25">
      <c r="B139" s="11" t="s">
        <v>24</v>
      </c>
      <c r="C139" s="12">
        <v>2012</v>
      </c>
      <c r="D139" s="12">
        <v>2013</v>
      </c>
      <c r="E139" s="12">
        <v>2014</v>
      </c>
      <c r="F139" s="13" t="s">
        <v>88</v>
      </c>
    </row>
    <row r="140" spans="2:6" ht="15.75" x14ac:dyDescent="0.25">
      <c r="B140" s="14">
        <v>1</v>
      </c>
      <c r="C140" s="15">
        <v>2.6380450139804508E-3</v>
      </c>
      <c r="D140" s="15">
        <v>1.9597963280620022E-3</v>
      </c>
      <c r="E140" s="15">
        <v>2.7425070926636983E-3</v>
      </c>
      <c r="F140" s="15">
        <v>2.446782811568717E-3</v>
      </c>
    </row>
    <row r="141" spans="2:6" ht="15.75" x14ac:dyDescent="0.25">
      <c r="B141" s="14">
        <v>2</v>
      </c>
      <c r="C141" s="15">
        <v>1.088788424688719E-2</v>
      </c>
      <c r="D141" s="15">
        <v>6.0324476185525484E-3</v>
      </c>
      <c r="E141" s="15">
        <v>2.0795334418142627E-2</v>
      </c>
      <c r="F141" s="15">
        <v>1.257188876119412E-2</v>
      </c>
    </row>
    <row r="142" spans="2:6" ht="15.75" x14ac:dyDescent="0.25">
      <c r="B142" s="14">
        <v>3</v>
      </c>
      <c r="C142" s="15">
        <v>3.8111323660363128E-2</v>
      </c>
      <c r="D142" s="15">
        <v>6.8935273013491685E-2</v>
      </c>
      <c r="E142" s="15">
        <v>7.9741274537927662E-2</v>
      </c>
      <c r="F142" s="15">
        <v>6.2262623737260825E-2</v>
      </c>
    </row>
    <row r="143" spans="2:6" ht="15.75" x14ac:dyDescent="0.25">
      <c r="B143" s="14">
        <v>4</v>
      </c>
      <c r="C143" s="15">
        <v>0.59373871808324385</v>
      </c>
      <c r="D143" s="15">
        <v>0.73512974812849075</v>
      </c>
      <c r="E143" s="15">
        <v>0.82138908740251682</v>
      </c>
      <c r="F143" s="15">
        <v>0.71675251787141703</v>
      </c>
    </row>
    <row r="144" spans="2:6" ht="15.75" x14ac:dyDescent="0.25">
      <c r="B144" s="14">
        <v>5</v>
      </c>
      <c r="C144" s="15">
        <v>0.72584116191575054</v>
      </c>
      <c r="D144" s="15">
        <v>0.66629417562598159</v>
      </c>
      <c r="E144" s="15">
        <v>0.8269994739947103</v>
      </c>
      <c r="F144" s="15">
        <v>0.73971160384548085</v>
      </c>
    </row>
    <row r="145" spans="2:6" ht="15.75" x14ac:dyDescent="0.25">
      <c r="B145" s="14">
        <v>6</v>
      </c>
      <c r="C145" s="15">
        <v>0.67881073372892353</v>
      </c>
      <c r="D145" s="15">
        <v>0.74632489453726292</v>
      </c>
      <c r="E145" s="15">
        <v>0.84498722000850057</v>
      </c>
      <c r="F145" s="15">
        <v>0.75670761609156234</v>
      </c>
    </row>
    <row r="146" spans="2:6" ht="15.75" x14ac:dyDescent="0.25">
      <c r="B146" s="14">
        <v>7</v>
      </c>
      <c r="C146" s="15">
        <v>0.62580121291009061</v>
      </c>
      <c r="D146" s="15">
        <v>0.64797525608436435</v>
      </c>
      <c r="E146" s="15">
        <v>0.79923951378276492</v>
      </c>
      <c r="F146" s="15">
        <v>0.69100532759240663</v>
      </c>
    </row>
    <row r="147" spans="2:6" ht="15.75" x14ac:dyDescent="0.25">
      <c r="B147" s="14">
        <v>8</v>
      </c>
      <c r="C147" s="15">
        <v>0.49065308975459804</v>
      </c>
      <c r="D147" s="15">
        <v>0.7738832173245328</v>
      </c>
      <c r="E147" s="15">
        <v>0.81261002818632699</v>
      </c>
      <c r="F147" s="15">
        <v>0.69238211175515263</v>
      </c>
    </row>
    <row r="148" spans="2:6" ht="15.75" x14ac:dyDescent="0.25">
      <c r="B148" s="14">
        <v>9</v>
      </c>
      <c r="C148" s="15">
        <v>0.55062082602250872</v>
      </c>
      <c r="D148" s="15">
        <v>0.79226697686969749</v>
      </c>
      <c r="E148" s="15">
        <v>0.77049986454234709</v>
      </c>
      <c r="F148" s="15">
        <v>0.70446255581151773</v>
      </c>
    </row>
    <row r="149" spans="2:6" ht="15.75" x14ac:dyDescent="0.25">
      <c r="B149" s="14">
        <v>10</v>
      </c>
      <c r="C149" s="15">
        <v>0.44238381742351135</v>
      </c>
      <c r="D149" s="15">
        <v>0.62052768907532985</v>
      </c>
      <c r="E149" s="15">
        <v>0.60470717145278563</v>
      </c>
      <c r="F149" s="15">
        <v>0.55587289265054229</v>
      </c>
    </row>
    <row r="150" spans="2:6" ht="15.75" x14ac:dyDescent="0.25">
      <c r="B150" s="14">
        <v>11</v>
      </c>
      <c r="C150" s="15">
        <v>1.2179526237671751E-3</v>
      </c>
      <c r="D150" s="15">
        <v>1.5029658999444943E-3</v>
      </c>
      <c r="E150" s="15">
        <v>1.5278880652394959E-3</v>
      </c>
      <c r="F150" s="15">
        <v>1.4162688629837219E-3</v>
      </c>
    </row>
    <row r="151" spans="2:6" ht="15.75" x14ac:dyDescent="0.25">
      <c r="B151" s="14">
        <v>12</v>
      </c>
      <c r="C151" s="15">
        <v>9.2073149482054678E-4</v>
      </c>
      <c r="D151" s="15">
        <v>1.2799576286342033E-3</v>
      </c>
      <c r="E151" s="15">
        <v>9.6300510050755374E-4</v>
      </c>
      <c r="F151" s="15">
        <v>1.0545647413207678E-3</v>
      </c>
    </row>
  </sheetData>
  <pageMargins left="0.7" right="0.7" top="0.75" bottom="0.75" header="0.3" footer="0.3"/>
  <pageSetup orientation="portrait" r:id="rId1"/>
  <headerFooter>
    <oddFooter>&amp;LCalifornia ISO Public Document&amp;R&amp;P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/>
  </sheetViews>
  <sheetFormatPr defaultRowHeight="15" x14ac:dyDescent="0.25"/>
  <cols>
    <col min="1" max="1" width="4.28515625" customWidth="1"/>
    <col min="2" max="2" width="10.140625" customWidth="1"/>
    <col min="257" max="257" width="4.28515625" customWidth="1"/>
    <col min="258" max="258" width="10.140625" customWidth="1"/>
    <col min="513" max="513" width="4.28515625" customWidth="1"/>
    <col min="514" max="514" width="10.140625" customWidth="1"/>
    <col min="769" max="769" width="4.28515625" customWidth="1"/>
    <col min="770" max="770" width="10.140625" customWidth="1"/>
    <col min="1025" max="1025" width="4.28515625" customWidth="1"/>
    <col min="1026" max="1026" width="10.140625" customWidth="1"/>
    <col min="1281" max="1281" width="4.28515625" customWidth="1"/>
    <col min="1282" max="1282" width="10.140625" customWidth="1"/>
    <col min="1537" max="1537" width="4.28515625" customWidth="1"/>
    <col min="1538" max="1538" width="10.140625" customWidth="1"/>
    <col min="1793" max="1793" width="4.28515625" customWidth="1"/>
    <col min="1794" max="1794" width="10.140625" customWidth="1"/>
    <col min="2049" max="2049" width="4.28515625" customWidth="1"/>
    <col min="2050" max="2050" width="10.140625" customWidth="1"/>
    <col min="2305" max="2305" width="4.28515625" customWidth="1"/>
    <col min="2306" max="2306" width="10.140625" customWidth="1"/>
    <col min="2561" max="2561" width="4.28515625" customWidth="1"/>
    <col min="2562" max="2562" width="10.140625" customWidth="1"/>
    <col min="2817" max="2817" width="4.28515625" customWidth="1"/>
    <col min="2818" max="2818" width="10.140625" customWidth="1"/>
    <col min="3073" max="3073" width="4.28515625" customWidth="1"/>
    <col min="3074" max="3074" width="10.140625" customWidth="1"/>
    <col min="3329" max="3329" width="4.28515625" customWidth="1"/>
    <col min="3330" max="3330" width="10.140625" customWidth="1"/>
    <col min="3585" max="3585" width="4.28515625" customWidth="1"/>
    <col min="3586" max="3586" width="10.140625" customWidth="1"/>
    <col min="3841" max="3841" width="4.28515625" customWidth="1"/>
    <col min="3842" max="3842" width="10.140625" customWidth="1"/>
    <col min="4097" max="4097" width="4.28515625" customWidth="1"/>
    <col min="4098" max="4098" width="10.140625" customWidth="1"/>
    <col min="4353" max="4353" width="4.28515625" customWidth="1"/>
    <col min="4354" max="4354" width="10.140625" customWidth="1"/>
    <col min="4609" max="4609" width="4.28515625" customWidth="1"/>
    <col min="4610" max="4610" width="10.140625" customWidth="1"/>
    <col min="4865" max="4865" width="4.28515625" customWidth="1"/>
    <col min="4866" max="4866" width="10.140625" customWidth="1"/>
    <col min="5121" max="5121" width="4.28515625" customWidth="1"/>
    <col min="5122" max="5122" width="10.140625" customWidth="1"/>
    <col min="5377" max="5377" width="4.28515625" customWidth="1"/>
    <col min="5378" max="5378" width="10.140625" customWidth="1"/>
    <col min="5633" max="5633" width="4.28515625" customWidth="1"/>
    <col min="5634" max="5634" width="10.140625" customWidth="1"/>
    <col min="5889" max="5889" width="4.28515625" customWidth="1"/>
    <col min="5890" max="5890" width="10.140625" customWidth="1"/>
    <col min="6145" max="6145" width="4.28515625" customWidth="1"/>
    <col min="6146" max="6146" width="10.140625" customWidth="1"/>
    <col min="6401" max="6401" width="4.28515625" customWidth="1"/>
    <col min="6402" max="6402" width="10.140625" customWidth="1"/>
    <col min="6657" max="6657" width="4.28515625" customWidth="1"/>
    <col min="6658" max="6658" width="10.140625" customWidth="1"/>
    <col min="6913" max="6913" width="4.28515625" customWidth="1"/>
    <col min="6914" max="6914" width="10.140625" customWidth="1"/>
    <col min="7169" max="7169" width="4.28515625" customWidth="1"/>
    <col min="7170" max="7170" width="10.140625" customWidth="1"/>
    <col min="7425" max="7425" width="4.28515625" customWidth="1"/>
    <col min="7426" max="7426" width="10.140625" customWidth="1"/>
    <col min="7681" max="7681" width="4.28515625" customWidth="1"/>
    <col min="7682" max="7682" width="10.140625" customWidth="1"/>
    <col min="7937" max="7937" width="4.28515625" customWidth="1"/>
    <col min="7938" max="7938" width="10.140625" customWidth="1"/>
    <col min="8193" max="8193" width="4.28515625" customWidth="1"/>
    <col min="8194" max="8194" width="10.140625" customWidth="1"/>
    <col min="8449" max="8449" width="4.28515625" customWidth="1"/>
    <col min="8450" max="8450" width="10.140625" customWidth="1"/>
    <col min="8705" max="8705" width="4.28515625" customWidth="1"/>
    <col min="8706" max="8706" width="10.140625" customWidth="1"/>
    <col min="8961" max="8961" width="4.28515625" customWidth="1"/>
    <col min="8962" max="8962" width="10.140625" customWidth="1"/>
    <col min="9217" max="9217" width="4.28515625" customWidth="1"/>
    <col min="9218" max="9218" width="10.140625" customWidth="1"/>
    <col min="9473" max="9473" width="4.28515625" customWidth="1"/>
    <col min="9474" max="9474" width="10.140625" customWidth="1"/>
    <col min="9729" max="9729" width="4.28515625" customWidth="1"/>
    <col min="9730" max="9730" width="10.140625" customWidth="1"/>
    <col min="9985" max="9985" width="4.28515625" customWidth="1"/>
    <col min="9986" max="9986" width="10.140625" customWidth="1"/>
    <col min="10241" max="10241" width="4.28515625" customWidth="1"/>
    <col min="10242" max="10242" width="10.140625" customWidth="1"/>
    <col min="10497" max="10497" width="4.28515625" customWidth="1"/>
    <col min="10498" max="10498" width="10.140625" customWidth="1"/>
    <col min="10753" max="10753" width="4.28515625" customWidth="1"/>
    <col min="10754" max="10754" width="10.140625" customWidth="1"/>
    <col min="11009" max="11009" width="4.28515625" customWidth="1"/>
    <col min="11010" max="11010" width="10.140625" customWidth="1"/>
    <col min="11265" max="11265" width="4.28515625" customWidth="1"/>
    <col min="11266" max="11266" width="10.140625" customWidth="1"/>
    <col min="11521" max="11521" width="4.28515625" customWidth="1"/>
    <col min="11522" max="11522" width="10.140625" customWidth="1"/>
    <col min="11777" max="11777" width="4.28515625" customWidth="1"/>
    <col min="11778" max="11778" width="10.140625" customWidth="1"/>
    <col min="12033" max="12033" width="4.28515625" customWidth="1"/>
    <col min="12034" max="12034" width="10.140625" customWidth="1"/>
    <col min="12289" max="12289" width="4.28515625" customWidth="1"/>
    <col min="12290" max="12290" width="10.140625" customWidth="1"/>
    <col min="12545" max="12545" width="4.28515625" customWidth="1"/>
    <col min="12546" max="12546" width="10.140625" customWidth="1"/>
    <col min="12801" max="12801" width="4.28515625" customWidth="1"/>
    <col min="12802" max="12802" width="10.140625" customWidth="1"/>
    <col min="13057" max="13057" width="4.28515625" customWidth="1"/>
    <col min="13058" max="13058" width="10.140625" customWidth="1"/>
    <col min="13313" max="13313" width="4.28515625" customWidth="1"/>
    <col min="13314" max="13314" width="10.140625" customWidth="1"/>
    <col min="13569" max="13569" width="4.28515625" customWidth="1"/>
    <col min="13570" max="13570" width="10.140625" customWidth="1"/>
    <col min="13825" max="13825" width="4.28515625" customWidth="1"/>
    <col min="13826" max="13826" width="10.140625" customWidth="1"/>
    <col min="14081" max="14081" width="4.28515625" customWidth="1"/>
    <col min="14082" max="14082" width="10.140625" customWidth="1"/>
    <col min="14337" max="14337" width="4.28515625" customWidth="1"/>
    <col min="14338" max="14338" width="10.140625" customWidth="1"/>
    <col min="14593" max="14593" width="4.28515625" customWidth="1"/>
    <col min="14594" max="14594" width="10.140625" customWidth="1"/>
    <col min="14849" max="14849" width="4.28515625" customWidth="1"/>
    <col min="14850" max="14850" width="10.140625" customWidth="1"/>
    <col min="15105" max="15105" width="4.28515625" customWidth="1"/>
    <col min="15106" max="15106" width="10.140625" customWidth="1"/>
    <col min="15361" max="15361" width="4.28515625" customWidth="1"/>
    <col min="15362" max="15362" width="10.140625" customWidth="1"/>
    <col min="15617" max="15617" width="4.28515625" customWidth="1"/>
    <col min="15618" max="15618" width="10.140625" customWidth="1"/>
    <col min="15873" max="15873" width="4.28515625" customWidth="1"/>
    <col min="15874" max="15874" width="10.140625" customWidth="1"/>
    <col min="16129" max="16129" width="4.28515625" customWidth="1"/>
    <col min="16130" max="16130" width="10.140625" customWidth="1"/>
  </cols>
  <sheetData>
    <row r="1" spans="1:7" s="21" customFormat="1" x14ac:dyDescent="0.25">
      <c r="A1" s="25"/>
      <c r="B1" s="26" t="s">
        <v>30</v>
      </c>
      <c r="C1" s="25"/>
      <c r="D1" s="25"/>
      <c r="E1" s="25"/>
      <c r="F1" s="25"/>
      <c r="G1" s="25"/>
    </row>
    <row r="2" spans="1:7" x14ac:dyDescent="0.25">
      <c r="A2" s="34"/>
      <c r="B2" s="35" t="s">
        <v>31</v>
      </c>
      <c r="C2" s="34"/>
      <c r="D2" s="34"/>
      <c r="E2" s="34"/>
      <c r="F2" s="34"/>
      <c r="G2" s="34"/>
    </row>
    <row r="3" spans="1:7" x14ac:dyDescent="0.25">
      <c r="A3" s="34"/>
      <c r="B3" s="34"/>
      <c r="C3" s="34"/>
      <c r="D3" s="34"/>
      <c r="E3" s="34"/>
      <c r="F3" s="34"/>
      <c r="G3" s="34"/>
    </row>
    <row r="4" spans="1:7" x14ac:dyDescent="0.25">
      <c r="A4" s="34"/>
      <c r="B4" s="64" t="s">
        <v>32</v>
      </c>
      <c r="C4" s="65"/>
      <c r="D4" s="66"/>
      <c r="E4" s="34"/>
      <c r="F4" s="34"/>
      <c r="G4" s="34"/>
    </row>
    <row r="5" spans="1:7" x14ac:dyDescent="0.25">
      <c r="A5" s="34"/>
      <c r="B5" s="64" t="s">
        <v>33</v>
      </c>
      <c r="C5" s="65"/>
      <c r="D5" s="66"/>
      <c r="E5" s="34"/>
      <c r="F5" s="34"/>
      <c r="G5" s="34"/>
    </row>
    <row r="6" spans="1:7" x14ac:dyDescent="0.25">
      <c r="A6" s="34"/>
      <c r="B6" s="36" t="s">
        <v>34</v>
      </c>
      <c r="C6" s="37" t="s">
        <v>35</v>
      </c>
      <c r="D6" s="37" t="s">
        <v>36</v>
      </c>
      <c r="E6" s="34"/>
      <c r="F6" s="34"/>
      <c r="G6" s="34"/>
    </row>
    <row r="7" spans="1:7" x14ac:dyDescent="0.25">
      <c r="A7" s="34"/>
      <c r="B7" s="38">
        <v>2015</v>
      </c>
      <c r="C7" s="39">
        <v>0.83399845655972893</v>
      </c>
      <c r="D7" s="39">
        <v>0.80359496996079149</v>
      </c>
      <c r="E7" s="34"/>
      <c r="F7" s="40"/>
      <c r="G7" s="34"/>
    </row>
    <row r="8" spans="1:7" x14ac:dyDescent="0.25">
      <c r="A8" s="34"/>
      <c r="B8" s="38">
        <v>2014</v>
      </c>
      <c r="C8" s="39">
        <v>0.798165978915654</v>
      </c>
      <c r="D8" s="41"/>
      <c r="E8" s="34"/>
      <c r="F8" s="34"/>
      <c r="G8" s="34"/>
    </row>
    <row r="9" spans="1:7" x14ac:dyDescent="0.25">
      <c r="A9" s="34"/>
      <c r="B9" s="38">
        <v>2013</v>
      </c>
      <c r="C9" s="39">
        <v>0.77862047440699134</v>
      </c>
      <c r="D9" s="41"/>
      <c r="E9" s="34"/>
      <c r="F9" s="34"/>
      <c r="G9" s="34"/>
    </row>
    <row r="10" spans="1:7" x14ac:dyDescent="0.25">
      <c r="A10" s="34"/>
      <c r="B10" s="38">
        <v>2012</v>
      </c>
      <c r="C10" s="39">
        <v>0.80243445692883919</v>
      </c>
      <c r="D10" s="42"/>
      <c r="E10" s="34"/>
      <c r="F10" s="34"/>
      <c r="G10" s="34"/>
    </row>
    <row r="11" spans="1:7" x14ac:dyDescent="0.25">
      <c r="A11" s="34"/>
      <c r="B11" s="34"/>
      <c r="C11" s="34"/>
      <c r="D11" s="34"/>
      <c r="E11" s="34"/>
      <c r="F11" s="34"/>
      <c r="G11" s="34"/>
    </row>
    <row r="12" spans="1:7" x14ac:dyDescent="0.25">
      <c r="A12" s="34"/>
      <c r="B12" s="64" t="s">
        <v>32</v>
      </c>
      <c r="C12" s="65"/>
      <c r="D12" s="66"/>
      <c r="E12" s="34"/>
      <c r="F12" s="34"/>
      <c r="G12" s="34"/>
    </row>
    <row r="13" spans="1:7" x14ac:dyDescent="0.25">
      <c r="A13" s="34"/>
      <c r="B13" s="64" t="s">
        <v>37</v>
      </c>
      <c r="C13" s="65"/>
      <c r="D13" s="66"/>
      <c r="E13" s="34"/>
      <c r="F13" s="34"/>
      <c r="G13" s="34"/>
    </row>
    <row r="14" spans="1:7" x14ac:dyDescent="0.25">
      <c r="A14" s="34"/>
      <c r="B14" s="36" t="s">
        <v>34</v>
      </c>
      <c r="C14" s="37" t="s">
        <v>35</v>
      </c>
      <c r="D14" s="37" t="s">
        <v>36</v>
      </c>
      <c r="E14" s="34"/>
      <c r="F14" s="34"/>
      <c r="G14" s="34"/>
    </row>
    <row r="15" spans="1:7" x14ac:dyDescent="0.25">
      <c r="A15" s="34"/>
      <c r="B15" s="38" t="s">
        <v>38</v>
      </c>
      <c r="C15" s="39">
        <v>4.6371825985489279E-2</v>
      </c>
      <c r="D15" s="39">
        <v>5.4565121290274986E-2</v>
      </c>
      <c r="E15" s="34"/>
      <c r="F15" s="40"/>
      <c r="G15" s="34"/>
    </row>
    <row r="16" spans="1:7" x14ac:dyDescent="0.25">
      <c r="A16" s="34"/>
      <c r="B16" s="38" t="s">
        <v>39</v>
      </c>
      <c r="C16" s="39">
        <v>2.8303562854124657E-2</v>
      </c>
      <c r="D16" s="41"/>
      <c r="E16" s="34"/>
      <c r="F16" s="34"/>
      <c r="G16" s="34"/>
    </row>
    <row r="17" spans="1:11" x14ac:dyDescent="0.25">
      <c r="A17" s="34"/>
      <c r="B17" s="38" t="s">
        <v>40</v>
      </c>
      <c r="C17" s="39">
        <v>8.9019975031211007E-2</v>
      </c>
      <c r="D17" s="41"/>
      <c r="E17" s="34"/>
      <c r="F17" s="34"/>
      <c r="G17" s="34"/>
    </row>
    <row r="18" spans="1:11" x14ac:dyDescent="0.25">
      <c r="A18" s="34"/>
      <c r="B18" s="34"/>
      <c r="C18" s="34"/>
      <c r="D18" s="34"/>
      <c r="E18" s="34"/>
      <c r="F18" s="34"/>
      <c r="G18" s="34"/>
    </row>
    <row r="19" spans="1:11" x14ac:dyDescent="0.25">
      <c r="A19" s="34"/>
      <c r="B19" s="27" t="s">
        <v>41</v>
      </c>
      <c r="C19" s="34"/>
      <c r="D19" s="34"/>
      <c r="E19" s="34"/>
      <c r="F19" s="34"/>
      <c r="G19" s="34"/>
    </row>
    <row r="20" spans="1:11" ht="15" customHeight="1" x14ac:dyDescent="0.25">
      <c r="A20" s="34"/>
      <c r="B20" s="67" t="s">
        <v>42</v>
      </c>
      <c r="C20" s="67"/>
      <c r="D20" s="67"/>
      <c r="E20" s="67"/>
      <c r="F20" s="67"/>
      <c r="G20" s="67"/>
    </row>
    <row r="21" spans="1:11" x14ac:dyDescent="0.25">
      <c r="A21" s="34"/>
      <c r="B21" s="67"/>
      <c r="C21" s="67"/>
      <c r="D21" s="67"/>
      <c r="E21" s="67"/>
      <c r="F21" s="67"/>
      <c r="G21" s="67"/>
    </row>
    <row r="22" spans="1:11" x14ac:dyDescent="0.25">
      <c r="A22" s="34"/>
      <c r="B22" s="67"/>
      <c r="C22" s="67"/>
      <c r="D22" s="67"/>
      <c r="E22" s="67"/>
      <c r="F22" s="67"/>
      <c r="G22" s="67"/>
    </row>
    <row r="23" spans="1:11" x14ac:dyDescent="0.25">
      <c r="A23" s="34"/>
      <c r="B23" s="67"/>
      <c r="C23" s="67"/>
      <c r="D23" s="67"/>
      <c r="E23" s="67"/>
      <c r="F23" s="67"/>
      <c r="G23" s="67"/>
    </row>
    <row r="25" spans="1:11" x14ac:dyDescent="0.25">
      <c r="A25" s="25"/>
      <c r="B25" s="26" t="s">
        <v>43</v>
      </c>
      <c r="C25" s="25"/>
      <c r="D25" s="25"/>
      <c r="E25" s="25"/>
      <c r="F25" s="25"/>
      <c r="G25" s="25"/>
      <c r="H25" s="25"/>
      <c r="I25" s="25"/>
      <c r="J25" s="25"/>
      <c r="K25" s="25"/>
    </row>
    <row r="26" spans="1:1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x14ac:dyDescent="0.25">
      <c r="A27" s="25"/>
      <c r="B27" s="68" t="s">
        <v>44</v>
      </c>
      <c r="C27" s="69"/>
      <c r="D27" s="70"/>
      <c r="E27" s="25"/>
      <c r="F27" s="27" t="s">
        <v>45</v>
      </c>
      <c r="G27" s="28"/>
      <c r="H27" s="28"/>
      <c r="I27" s="28"/>
      <c r="J27" s="28"/>
      <c r="K27" s="28"/>
    </row>
    <row r="28" spans="1:11" x14ac:dyDescent="0.25">
      <c r="A28" s="25"/>
      <c r="B28" s="68" t="s">
        <v>46</v>
      </c>
      <c r="C28" s="69"/>
      <c r="D28" s="70"/>
      <c r="E28" s="25"/>
      <c r="F28" s="29" t="s">
        <v>47</v>
      </c>
      <c r="G28" s="29" t="s">
        <v>48</v>
      </c>
      <c r="H28" s="28"/>
      <c r="I28" s="28"/>
      <c r="J28" s="28"/>
      <c r="K28" s="28"/>
    </row>
    <row r="29" spans="1:11" x14ac:dyDescent="0.25">
      <c r="A29" s="25"/>
      <c r="B29" s="29" t="s">
        <v>34</v>
      </c>
      <c r="C29" s="30" t="s">
        <v>49</v>
      </c>
      <c r="D29" s="30" t="s">
        <v>50</v>
      </c>
      <c r="E29" s="25"/>
      <c r="F29" s="33">
        <v>0.1210804905238213</v>
      </c>
      <c r="G29" s="33">
        <v>0.55392698560703557</v>
      </c>
      <c r="H29" s="28"/>
      <c r="I29" s="28"/>
      <c r="J29" s="28"/>
      <c r="K29" s="28"/>
    </row>
    <row r="30" spans="1:11" x14ac:dyDescent="0.25">
      <c r="A30" s="25"/>
      <c r="B30" s="22">
        <v>2015</v>
      </c>
      <c r="C30" s="31">
        <v>0.11180028278147171</v>
      </c>
      <c r="D30" s="31">
        <v>0.52026024770856394</v>
      </c>
      <c r="E30" s="25"/>
      <c r="F30" s="29" t="s">
        <v>51</v>
      </c>
      <c r="G30" s="29" t="s">
        <v>52</v>
      </c>
      <c r="H30" s="28"/>
      <c r="I30" s="28"/>
      <c r="J30" s="28"/>
      <c r="K30" s="28"/>
    </row>
    <row r="31" spans="1:11" x14ac:dyDescent="0.25">
      <c r="A31" s="25"/>
      <c r="B31" s="22">
        <v>2014</v>
      </c>
      <c r="C31" s="31">
        <v>0.19988932475496016</v>
      </c>
      <c r="D31" s="31">
        <v>0.60036662915372685</v>
      </c>
      <c r="E31" s="25"/>
      <c r="F31" s="33">
        <v>0.19649336395482506</v>
      </c>
      <c r="G31" s="33">
        <v>0.35251353467624585</v>
      </c>
      <c r="H31" s="28"/>
      <c r="I31" s="28"/>
      <c r="J31" s="28"/>
      <c r="K31" s="28"/>
    </row>
    <row r="32" spans="1:11" x14ac:dyDescent="0.25">
      <c r="A32" s="25"/>
      <c r="B32" s="22">
        <v>2013</v>
      </c>
      <c r="C32" s="31">
        <v>0.1255994282459402</v>
      </c>
      <c r="D32" s="31">
        <v>0.76613110708566334</v>
      </c>
      <c r="E32" s="25"/>
      <c r="F32" s="28"/>
      <c r="G32" s="28"/>
      <c r="H32" s="28"/>
      <c r="I32" s="28"/>
      <c r="J32" s="28"/>
      <c r="K32" s="28"/>
    </row>
    <row r="33" spans="1:11" ht="15" customHeight="1" x14ac:dyDescent="0.25">
      <c r="A33" s="25"/>
      <c r="B33" s="22">
        <v>2012</v>
      </c>
      <c r="C33" s="31">
        <v>8.0957524680000795E-2</v>
      </c>
      <c r="D33" s="31">
        <v>0.52841491622905723</v>
      </c>
      <c r="E33" s="25"/>
      <c r="F33" s="71" t="s">
        <v>53</v>
      </c>
      <c r="G33" s="71"/>
      <c r="H33" s="71"/>
      <c r="I33" s="71"/>
      <c r="J33" s="71"/>
      <c r="K33" s="71"/>
    </row>
    <row r="34" spans="1:11" ht="15" customHeight="1" x14ac:dyDescent="0.25">
      <c r="A34" s="25"/>
      <c r="B34" s="22">
        <v>2011</v>
      </c>
      <c r="C34" s="31">
        <v>0.12737346586837076</v>
      </c>
      <c r="D34" s="31">
        <v>0.65962836786935797</v>
      </c>
      <c r="E34" s="25"/>
      <c r="F34" s="71"/>
      <c r="G34" s="71"/>
      <c r="H34" s="71"/>
      <c r="I34" s="71"/>
      <c r="J34" s="71"/>
      <c r="K34" s="71"/>
    </row>
    <row r="35" spans="1:11" x14ac:dyDescent="0.25">
      <c r="A35" s="25"/>
      <c r="B35" s="22">
        <v>2010</v>
      </c>
      <c r="C35" s="31">
        <v>6.0149602802830902E-2</v>
      </c>
      <c r="D35" s="31">
        <v>0.24876064559584415</v>
      </c>
      <c r="E35" s="25"/>
      <c r="F35" s="71"/>
      <c r="G35" s="71"/>
      <c r="H35" s="71"/>
      <c r="I35" s="71"/>
      <c r="J35" s="71"/>
      <c r="K35" s="71"/>
    </row>
    <row r="36" spans="1:11" x14ac:dyDescent="0.25">
      <c r="A36" s="25"/>
      <c r="B36" s="22">
        <v>2009</v>
      </c>
      <c r="C36" s="31">
        <v>0.14179380453317461</v>
      </c>
      <c r="D36" s="32" t="e">
        <v>#N/A</v>
      </c>
      <c r="E36" s="25"/>
      <c r="F36" s="71"/>
      <c r="G36" s="71"/>
      <c r="H36" s="71"/>
      <c r="I36" s="71"/>
      <c r="J36" s="71"/>
      <c r="K36" s="71"/>
    </row>
    <row r="37" spans="1:11" x14ac:dyDescent="0.25">
      <c r="A37" s="25"/>
      <c r="B37" s="25"/>
      <c r="C37" s="25"/>
      <c r="D37" s="25"/>
      <c r="E37" s="25"/>
      <c r="F37" s="28"/>
      <c r="G37" s="25"/>
      <c r="H37" s="25"/>
      <c r="I37" s="25"/>
      <c r="J37" s="25"/>
      <c r="K37" s="25"/>
    </row>
    <row r="38" spans="1:11" x14ac:dyDescent="0.25">
      <c r="A38" s="25"/>
      <c r="B38" s="68" t="s">
        <v>54</v>
      </c>
      <c r="C38" s="69"/>
      <c r="D38" s="70"/>
      <c r="E38" s="25"/>
      <c r="F38" s="28"/>
      <c r="G38" s="25"/>
      <c r="H38" s="25"/>
      <c r="I38" s="25"/>
      <c r="J38" s="25"/>
      <c r="K38" s="25"/>
    </row>
    <row r="39" spans="1:11" x14ac:dyDescent="0.25">
      <c r="A39" s="25"/>
      <c r="B39" s="68" t="s">
        <v>46</v>
      </c>
      <c r="C39" s="69"/>
      <c r="D39" s="70"/>
      <c r="E39" s="25"/>
      <c r="F39" s="28"/>
      <c r="G39" s="25"/>
      <c r="H39" s="25"/>
      <c r="I39" s="25"/>
      <c r="J39" s="25"/>
      <c r="K39" s="25"/>
    </row>
    <row r="40" spans="1:11" x14ac:dyDescent="0.25">
      <c r="A40" s="25"/>
      <c r="B40" s="29" t="s">
        <v>34</v>
      </c>
      <c r="C40" s="30" t="s">
        <v>49</v>
      </c>
      <c r="D40" s="30" t="s">
        <v>50</v>
      </c>
      <c r="E40" s="25"/>
      <c r="F40" s="28"/>
      <c r="G40" s="27"/>
      <c r="H40" s="25"/>
      <c r="I40" s="25"/>
      <c r="J40" s="25"/>
      <c r="K40" s="25"/>
    </row>
    <row r="41" spans="1:11" x14ac:dyDescent="0.25">
      <c r="A41" s="25"/>
      <c r="B41" s="22" t="s">
        <v>55</v>
      </c>
      <c r="C41" s="31">
        <v>0.29543103200053838</v>
      </c>
      <c r="D41" s="31">
        <v>0.2701657716118599</v>
      </c>
      <c r="E41" s="25"/>
      <c r="F41" s="28"/>
      <c r="G41" s="25"/>
      <c r="H41" s="25"/>
      <c r="I41" s="25"/>
      <c r="J41" s="25"/>
      <c r="K41" s="25"/>
    </row>
    <row r="42" spans="1:11" x14ac:dyDescent="0.25">
      <c r="A42" s="25"/>
      <c r="B42" s="22" t="s">
        <v>56</v>
      </c>
      <c r="C42" s="31">
        <v>0.11364289283734244</v>
      </c>
      <c r="D42" s="31">
        <v>0.42284951901881168</v>
      </c>
      <c r="E42" s="25"/>
      <c r="F42" s="25"/>
      <c r="G42" s="25"/>
      <c r="H42" s="25"/>
      <c r="I42" s="25"/>
      <c r="J42" s="25"/>
      <c r="K42" s="25"/>
    </row>
    <row r="43" spans="1:11" x14ac:dyDescent="0.25">
      <c r="A43" s="25"/>
      <c r="B43" s="22" t="s">
        <v>57</v>
      </c>
      <c r="C43" s="31">
        <v>0.17482997682332424</v>
      </c>
      <c r="D43" s="31">
        <v>0.4366005309436829</v>
      </c>
      <c r="E43" s="25"/>
      <c r="F43" s="25"/>
      <c r="G43" s="25"/>
      <c r="H43" s="25"/>
      <c r="I43" s="25"/>
      <c r="J43" s="25"/>
      <c r="K43" s="25"/>
    </row>
    <row r="44" spans="1:11" x14ac:dyDescent="0.25">
      <c r="A44" s="25"/>
      <c r="B44" s="22" t="s">
        <v>58</v>
      </c>
      <c r="C44" s="31">
        <v>0.17005799552891365</v>
      </c>
      <c r="D44" s="31">
        <v>0.32465499187296826</v>
      </c>
      <c r="E44" s="25"/>
      <c r="F44" s="25"/>
      <c r="G44" s="25"/>
      <c r="H44" s="25"/>
      <c r="I44" s="25"/>
      <c r="J44" s="25"/>
      <c r="K44" s="25"/>
    </row>
    <row r="45" spans="1:11" x14ac:dyDescent="0.25">
      <c r="A45" s="25"/>
      <c r="B45" s="22" t="s">
        <v>59</v>
      </c>
      <c r="C45" s="31">
        <v>0.2053475719253573</v>
      </c>
      <c r="D45" s="31">
        <v>0.15738835824145475</v>
      </c>
      <c r="E45" s="25"/>
      <c r="F45" s="25"/>
      <c r="G45" s="25"/>
      <c r="H45" s="25"/>
      <c r="I45" s="25"/>
      <c r="J45" s="25"/>
      <c r="K45" s="25"/>
    </row>
    <row r="46" spans="1:11" x14ac:dyDescent="0.25">
      <c r="A46" s="25"/>
      <c r="B46" s="22" t="s">
        <v>60</v>
      </c>
      <c r="C46" s="31">
        <v>0.23759799236782317</v>
      </c>
      <c r="D46" s="31">
        <v>0.50342203636869765</v>
      </c>
      <c r="E46" s="25"/>
      <c r="F46" s="25"/>
      <c r="G46" s="25"/>
      <c r="H46" s="25"/>
      <c r="I46" s="25"/>
      <c r="J46" s="25"/>
      <c r="K46" s="25"/>
    </row>
    <row r="47" spans="1:11" x14ac:dyDescent="0.25">
      <c r="A47" s="25"/>
      <c r="B47" s="22" t="s">
        <v>61</v>
      </c>
      <c r="C47" s="31">
        <v>0.17854608620047629</v>
      </c>
      <c r="D47" s="32" t="e">
        <v>#N/A</v>
      </c>
      <c r="E47" s="25"/>
      <c r="F47" s="25"/>
      <c r="G47" s="25"/>
      <c r="H47" s="25"/>
      <c r="I47" s="25"/>
      <c r="J47" s="25"/>
      <c r="K47" s="25"/>
    </row>
    <row r="51" spans="1:11" x14ac:dyDescent="0.25">
      <c r="A51" s="21"/>
      <c r="B51" s="21"/>
      <c r="C51" s="23"/>
      <c r="D51" s="24"/>
      <c r="E51" s="21"/>
      <c r="F51" s="21"/>
      <c r="G51" s="21"/>
      <c r="H51" s="21"/>
      <c r="I51" s="21"/>
      <c r="J51" s="21"/>
      <c r="K51" s="21"/>
    </row>
    <row r="52" spans="1:1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</row>
    <row r="53" spans="1:1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</row>
    <row r="54" spans="1:1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</row>
    <row r="55" spans="1:1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</row>
    <row r="56" spans="1:1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</row>
    <row r="57" spans="1:1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1:1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</row>
  </sheetData>
  <mergeCells count="10">
    <mergeCell ref="B39:D39"/>
    <mergeCell ref="B27:D27"/>
    <mergeCell ref="B28:D28"/>
    <mergeCell ref="F33:K36"/>
    <mergeCell ref="B38:D38"/>
    <mergeCell ref="B4:D4"/>
    <mergeCell ref="B5:D5"/>
    <mergeCell ref="B12:D12"/>
    <mergeCell ref="B13:D13"/>
    <mergeCell ref="B20:G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1" width="13.140625" bestFit="1" customWidth="1"/>
    <col min="2" max="3" width="24.42578125" bestFit="1" customWidth="1"/>
    <col min="4" max="4" width="23.28515625" bestFit="1" customWidth="1"/>
  </cols>
  <sheetData>
    <row r="1" spans="1:4" x14ac:dyDescent="0.25">
      <c r="A1" s="48" t="s">
        <v>72</v>
      </c>
      <c r="B1" s="49" t="s">
        <v>74</v>
      </c>
      <c r="C1" s="49" t="s">
        <v>73</v>
      </c>
      <c r="D1" s="50" t="s">
        <v>75</v>
      </c>
    </row>
    <row r="2" spans="1:4" x14ac:dyDescent="0.25">
      <c r="A2" s="51">
        <v>2005</v>
      </c>
      <c r="B2" s="47">
        <v>0.8</v>
      </c>
      <c r="C2" s="47">
        <v>0.16700000000000001</v>
      </c>
      <c r="D2" s="58" t="s">
        <v>76</v>
      </c>
    </row>
    <row r="3" spans="1:4" x14ac:dyDescent="0.25">
      <c r="A3" s="51">
        <v>2006</v>
      </c>
      <c r="B3" s="47">
        <v>1.0999999999999999E-2</v>
      </c>
      <c r="C3" s="47">
        <v>0.39600000000000002</v>
      </c>
      <c r="D3" s="58" t="s">
        <v>76</v>
      </c>
    </row>
    <row r="4" spans="1:4" x14ac:dyDescent="0.25">
      <c r="A4" s="51">
        <v>2007</v>
      </c>
      <c r="B4" s="47">
        <v>0.02</v>
      </c>
      <c r="C4" s="47">
        <v>2.8000000000000001E-2</v>
      </c>
      <c r="D4" s="58" t="s">
        <v>76</v>
      </c>
    </row>
    <row r="5" spans="1:4" x14ac:dyDescent="0.25">
      <c r="A5" s="51">
        <v>2008</v>
      </c>
      <c r="B5" s="47">
        <v>3.2000000000000001E-2</v>
      </c>
      <c r="C5" s="47">
        <v>0.128</v>
      </c>
      <c r="D5" s="58" t="s">
        <v>76</v>
      </c>
    </row>
    <row r="6" spans="1:4" x14ac:dyDescent="0.25">
      <c r="A6" s="51">
        <v>2009</v>
      </c>
      <c r="B6" s="47">
        <v>0.06</v>
      </c>
      <c r="C6" s="47">
        <v>3.1E-2</v>
      </c>
      <c r="D6" s="52">
        <v>0.2</v>
      </c>
    </row>
    <row r="7" spans="1:4" x14ac:dyDescent="0.25">
      <c r="A7" s="51">
        <v>2010</v>
      </c>
      <c r="B7" s="47">
        <v>7.5999999999999998E-2</v>
      </c>
      <c r="C7" s="47">
        <v>0.189</v>
      </c>
      <c r="D7" s="52">
        <v>0.08</v>
      </c>
    </row>
    <row r="8" spans="1:4" x14ac:dyDescent="0.25">
      <c r="A8" s="51">
        <v>2011</v>
      </c>
      <c r="B8" s="47">
        <v>9.7000000000000003E-2</v>
      </c>
      <c r="C8" s="47">
        <v>0.30099999999999999</v>
      </c>
      <c r="D8" s="52">
        <v>0.129</v>
      </c>
    </row>
    <row r="9" spans="1:4" x14ac:dyDescent="0.25">
      <c r="A9" s="51">
        <v>2012</v>
      </c>
      <c r="B9" s="47">
        <v>0.122</v>
      </c>
      <c r="C9" s="47">
        <v>0.11</v>
      </c>
      <c r="D9" s="52">
        <v>0.14699999999999999</v>
      </c>
    </row>
    <row r="10" spans="1:4" x14ac:dyDescent="0.25">
      <c r="A10" s="51">
        <v>2013</v>
      </c>
      <c r="B10" s="47">
        <v>0.13</v>
      </c>
      <c r="C10" s="47">
        <v>0.224</v>
      </c>
      <c r="D10" s="52">
        <v>0.13300000000000001</v>
      </c>
    </row>
    <row r="11" spans="1:4" x14ac:dyDescent="0.25">
      <c r="A11" s="51">
        <v>2014</v>
      </c>
      <c r="B11" s="47">
        <v>0.11799999999999999</v>
      </c>
      <c r="C11" s="47">
        <v>0.16</v>
      </c>
      <c r="D11" s="52">
        <v>0.14099999999999999</v>
      </c>
    </row>
    <row r="12" spans="1:4" ht="15.75" thickBot="1" x14ac:dyDescent="0.3">
      <c r="A12" s="51">
        <v>2015</v>
      </c>
      <c r="B12" s="47">
        <v>0.122</v>
      </c>
      <c r="C12" s="47">
        <v>0.26100000000000001</v>
      </c>
      <c r="D12" s="53">
        <v>0.14699999999999999</v>
      </c>
    </row>
    <row r="13" spans="1:4" ht="15.75" thickBot="1" x14ac:dyDescent="0.3">
      <c r="A13" s="54">
        <v>2016</v>
      </c>
      <c r="B13" s="55" t="s">
        <v>77</v>
      </c>
      <c r="C13" s="56" t="s">
        <v>77</v>
      </c>
      <c r="D13" s="57">
        <v>0.156</v>
      </c>
    </row>
    <row r="14" spans="1:4" x14ac:dyDescent="0.25">
      <c r="A14" t="s">
        <v>62</v>
      </c>
    </row>
    <row r="15" spans="1:4" x14ac:dyDescent="0.25">
      <c r="C15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5" x14ac:dyDescent="0.25"/>
  <cols>
    <col min="1" max="1" width="15.28515625" customWidth="1"/>
    <col min="2" max="2" width="23.5703125" bestFit="1" customWidth="1"/>
    <col min="3" max="3" width="13.42578125" bestFit="1" customWidth="1"/>
    <col min="14" max="14" width="8.42578125" customWidth="1"/>
    <col min="270" max="270" width="8.42578125" customWidth="1"/>
    <col min="526" max="526" width="8.42578125" customWidth="1"/>
    <col min="782" max="782" width="8.42578125" customWidth="1"/>
    <col min="1038" max="1038" width="8.42578125" customWidth="1"/>
    <col min="1294" max="1294" width="8.42578125" customWidth="1"/>
    <col min="1550" max="1550" width="8.42578125" customWidth="1"/>
    <col min="1806" max="1806" width="8.42578125" customWidth="1"/>
    <col min="2062" max="2062" width="8.42578125" customWidth="1"/>
    <col min="2318" max="2318" width="8.42578125" customWidth="1"/>
    <col min="2574" max="2574" width="8.42578125" customWidth="1"/>
    <col min="2830" max="2830" width="8.42578125" customWidth="1"/>
    <col min="3086" max="3086" width="8.42578125" customWidth="1"/>
    <col min="3342" max="3342" width="8.42578125" customWidth="1"/>
    <col min="3598" max="3598" width="8.42578125" customWidth="1"/>
    <col min="3854" max="3854" width="8.42578125" customWidth="1"/>
    <col min="4110" max="4110" width="8.42578125" customWidth="1"/>
    <col min="4366" max="4366" width="8.42578125" customWidth="1"/>
    <col min="4622" max="4622" width="8.42578125" customWidth="1"/>
    <col min="4878" max="4878" width="8.42578125" customWidth="1"/>
    <col min="5134" max="5134" width="8.42578125" customWidth="1"/>
    <col min="5390" max="5390" width="8.42578125" customWidth="1"/>
    <col min="5646" max="5646" width="8.42578125" customWidth="1"/>
    <col min="5902" max="5902" width="8.42578125" customWidth="1"/>
    <col min="6158" max="6158" width="8.42578125" customWidth="1"/>
    <col min="6414" max="6414" width="8.42578125" customWidth="1"/>
    <col min="6670" max="6670" width="8.42578125" customWidth="1"/>
    <col min="6926" max="6926" width="8.42578125" customWidth="1"/>
    <col min="7182" max="7182" width="8.42578125" customWidth="1"/>
    <col min="7438" max="7438" width="8.42578125" customWidth="1"/>
    <col min="7694" max="7694" width="8.42578125" customWidth="1"/>
    <col min="7950" max="7950" width="8.42578125" customWidth="1"/>
    <col min="8206" max="8206" width="8.42578125" customWidth="1"/>
    <col min="8462" max="8462" width="8.42578125" customWidth="1"/>
    <col min="8718" max="8718" width="8.42578125" customWidth="1"/>
    <col min="8974" max="8974" width="8.42578125" customWidth="1"/>
    <col min="9230" max="9230" width="8.42578125" customWidth="1"/>
    <col min="9486" max="9486" width="8.42578125" customWidth="1"/>
    <col min="9742" max="9742" width="8.42578125" customWidth="1"/>
    <col min="9998" max="9998" width="8.42578125" customWidth="1"/>
    <col min="10254" max="10254" width="8.42578125" customWidth="1"/>
    <col min="10510" max="10510" width="8.42578125" customWidth="1"/>
    <col min="10766" max="10766" width="8.42578125" customWidth="1"/>
    <col min="11022" max="11022" width="8.42578125" customWidth="1"/>
    <col min="11278" max="11278" width="8.42578125" customWidth="1"/>
    <col min="11534" max="11534" width="8.42578125" customWidth="1"/>
    <col min="11790" max="11790" width="8.42578125" customWidth="1"/>
    <col min="12046" max="12046" width="8.42578125" customWidth="1"/>
    <col min="12302" max="12302" width="8.42578125" customWidth="1"/>
    <col min="12558" max="12558" width="8.42578125" customWidth="1"/>
    <col min="12814" max="12814" width="8.42578125" customWidth="1"/>
    <col min="13070" max="13070" width="8.42578125" customWidth="1"/>
    <col min="13326" max="13326" width="8.42578125" customWidth="1"/>
    <col min="13582" max="13582" width="8.42578125" customWidth="1"/>
    <col min="13838" max="13838" width="8.42578125" customWidth="1"/>
    <col min="14094" max="14094" width="8.42578125" customWidth="1"/>
    <col min="14350" max="14350" width="8.42578125" customWidth="1"/>
    <col min="14606" max="14606" width="8.42578125" customWidth="1"/>
    <col min="14862" max="14862" width="8.42578125" customWidth="1"/>
    <col min="15118" max="15118" width="8.42578125" customWidth="1"/>
    <col min="15374" max="15374" width="8.42578125" customWidth="1"/>
    <col min="15630" max="15630" width="8.42578125" customWidth="1"/>
    <col min="15886" max="15886" width="8.42578125" customWidth="1"/>
    <col min="16142" max="16142" width="8.42578125" customWidth="1"/>
  </cols>
  <sheetData>
    <row r="1" spans="1:5" x14ac:dyDescent="0.25">
      <c r="A1" s="61" t="s">
        <v>145</v>
      </c>
      <c r="B1" s="61" t="s">
        <v>146</v>
      </c>
      <c r="C1" s="61" t="s">
        <v>147</v>
      </c>
      <c r="D1" s="61" t="s">
        <v>148</v>
      </c>
      <c r="E1" s="62" t="s">
        <v>24</v>
      </c>
    </row>
    <row r="2" spans="1:5" x14ac:dyDescent="0.25">
      <c r="A2">
        <v>1998</v>
      </c>
      <c r="B2">
        <v>44659</v>
      </c>
      <c r="C2" t="s">
        <v>149</v>
      </c>
      <c r="D2" t="s">
        <v>150</v>
      </c>
      <c r="E2">
        <f>MONTH(C2)</f>
        <v>8</v>
      </c>
    </row>
    <row r="3" spans="1:5" x14ac:dyDescent="0.25">
      <c r="A3">
        <v>1999</v>
      </c>
      <c r="B3">
        <v>45884</v>
      </c>
      <c r="C3" t="s">
        <v>151</v>
      </c>
      <c r="D3" t="s">
        <v>152</v>
      </c>
      <c r="E3">
        <f t="shared" ref="E3:E19" si="0">MONTH(C3)</f>
        <v>7</v>
      </c>
    </row>
    <row r="4" spans="1:5" x14ac:dyDescent="0.25">
      <c r="A4">
        <v>2000</v>
      </c>
      <c r="B4">
        <v>43784</v>
      </c>
      <c r="C4" t="s">
        <v>153</v>
      </c>
      <c r="D4" t="s">
        <v>154</v>
      </c>
      <c r="E4">
        <f t="shared" si="0"/>
        <v>8</v>
      </c>
    </row>
    <row r="5" spans="1:5" x14ac:dyDescent="0.25">
      <c r="A5">
        <v>2001</v>
      </c>
      <c r="B5">
        <v>41419</v>
      </c>
      <c r="C5" t="s">
        <v>155</v>
      </c>
      <c r="D5" t="s">
        <v>156</v>
      </c>
      <c r="E5">
        <f t="shared" si="0"/>
        <v>8</v>
      </c>
    </row>
    <row r="6" spans="1:5" x14ac:dyDescent="0.25">
      <c r="A6">
        <v>2002</v>
      </c>
      <c r="B6">
        <v>42441</v>
      </c>
      <c r="C6" t="s">
        <v>157</v>
      </c>
      <c r="D6" t="s">
        <v>158</v>
      </c>
      <c r="E6">
        <f t="shared" si="0"/>
        <v>7</v>
      </c>
    </row>
    <row r="7" spans="1:5" x14ac:dyDescent="0.25">
      <c r="A7">
        <v>2003</v>
      </c>
      <c r="B7">
        <v>42689</v>
      </c>
      <c r="C7" t="s">
        <v>159</v>
      </c>
      <c r="D7" t="s">
        <v>160</v>
      </c>
      <c r="E7">
        <f t="shared" si="0"/>
        <v>7</v>
      </c>
    </row>
    <row r="8" spans="1:5" x14ac:dyDescent="0.25">
      <c r="A8">
        <v>2004</v>
      </c>
      <c r="B8">
        <v>45597</v>
      </c>
      <c r="C8" t="s">
        <v>161</v>
      </c>
      <c r="D8" t="s">
        <v>162</v>
      </c>
      <c r="E8">
        <f t="shared" si="0"/>
        <v>9</v>
      </c>
    </row>
    <row r="9" spans="1:5" x14ac:dyDescent="0.25">
      <c r="A9">
        <v>2005</v>
      </c>
      <c r="B9">
        <v>45431</v>
      </c>
      <c r="C9" t="s">
        <v>163</v>
      </c>
      <c r="D9" t="s">
        <v>160</v>
      </c>
      <c r="E9">
        <f t="shared" si="0"/>
        <v>7</v>
      </c>
    </row>
    <row r="10" spans="1:5" x14ac:dyDescent="0.25">
      <c r="A10">
        <v>2006</v>
      </c>
      <c r="B10">
        <v>50270</v>
      </c>
      <c r="C10" t="s">
        <v>164</v>
      </c>
      <c r="D10" t="s">
        <v>165</v>
      </c>
      <c r="E10">
        <f t="shared" si="0"/>
        <v>7</v>
      </c>
    </row>
    <row r="11" spans="1:5" x14ac:dyDescent="0.25">
      <c r="A11">
        <v>2007</v>
      </c>
      <c r="B11">
        <v>48615</v>
      </c>
      <c r="C11" t="s">
        <v>166</v>
      </c>
      <c r="D11" t="s">
        <v>167</v>
      </c>
      <c r="E11">
        <f t="shared" si="0"/>
        <v>8</v>
      </c>
    </row>
    <row r="12" spans="1:5" x14ac:dyDescent="0.25">
      <c r="A12">
        <v>2008</v>
      </c>
      <c r="B12">
        <v>46897</v>
      </c>
      <c r="C12" t="s">
        <v>168</v>
      </c>
      <c r="D12" t="s">
        <v>169</v>
      </c>
      <c r="E12">
        <f t="shared" si="0"/>
        <v>6</v>
      </c>
    </row>
    <row r="13" spans="1:5" x14ac:dyDescent="0.25">
      <c r="A13">
        <v>2009</v>
      </c>
      <c r="B13">
        <v>46042</v>
      </c>
      <c r="C13" t="s">
        <v>170</v>
      </c>
      <c r="D13" t="s">
        <v>156</v>
      </c>
      <c r="E13">
        <f t="shared" si="0"/>
        <v>9</v>
      </c>
    </row>
    <row r="14" spans="1:5" x14ac:dyDescent="0.25">
      <c r="A14">
        <v>2010</v>
      </c>
      <c r="B14">
        <v>47350</v>
      </c>
      <c r="C14" t="s">
        <v>171</v>
      </c>
      <c r="D14" t="s">
        <v>172</v>
      </c>
      <c r="E14">
        <f t="shared" si="0"/>
        <v>8</v>
      </c>
    </row>
    <row r="15" spans="1:5" x14ac:dyDescent="0.25">
      <c r="A15">
        <v>2011</v>
      </c>
      <c r="B15">
        <v>45545</v>
      </c>
      <c r="C15" t="s">
        <v>173</v>
      </c>
      <c r="D15" t="s">
        <v>174</v>
      </c>
      <c r="E15">
        <f t="shared" si="0"/>
        <v>9</v>
      </c>
    </row>
    <row r="16" spans="1:5" x14ac:dyDescent="0.25">
      <c r="A16">
        <v>2012</v>
      </c>
      <c r="B16">
        <v>46846</v>
      </c>
      <c r="C16" t="s">
        <v>175</v>
      </c>
      <c r="D16" t="s">
        <v>176</v>
      </c>
      <c r="E16">
        <f t="shared" si="0"/>
        <v>8</v>
      </c>
    </row>
    <row r="17" spans="1:5" x14ac:dyDescent="0.25">
      <c r="A17">
        <v>2013</v>
      </c>
      <c r="B17">
        <v>45097</v>
      </c>
      <c r="C17" t="s">
        <v>177</v>
      </c>
      <c r="D17" t="s">
        <v>178</v>
      </c>
      <c r="E17">
        <f t="shared" si="0"/>
        <v>6</v>
      </c>
    </row>
    <row r="18" spans="1:5" x14ac:dyDescent="0.25">
      <c r="A18">
        <v>2014</v>
      </c>
      <c r="B18">
        <v>45089</v>
      </c>
      <c r="C18" t="s">
        <v>179</v>
      </c>
      <c r="D18" t="s">
        <v>180</v>
      </c>
      <c r="E18">
        <f t="shared" si="0"/>
        <v>9</v>
      </c>
    </row>
    <row r="19" spans="1:5" x14ac:dyDescent="0.25">
      <c r="A19">
        <v>2015</v>
      </c>
      <c r="B19">
        <v>47358</v>
      </c>
      <c r="C19" t="s">
        <v>181</v>
      </c>
      <c r="D19" t="s">
        <v>180</v>
      </c>
      <c r="E19">
        <f t="shared" si="0"/>
        <v>9</v>
      </c>
    </row>
    <row r="20" spans="1:5" x14ac:dyDescent="0.25">
      <c r="A20" s="60"/>
    </row>
    <row r="21" spans="1:5" ht="14.25" customHeight="1" x14ac:dyDescent="0.25">
      <c r="A21" s="63" t="s">
        <v>144</v>
      </c>
      <c r="B21" s="62"/>
    </row>
    <row r="22" spans="1:5" x14ac:dyDescent="0.25">
      <c r="A22" s="60" t="s">
        <v>0</v>
      </c>
      <c r="B22">
        <f>COUNTIF($E$2:$E$19,ROW(A6))</f>
        <v>2</v>
      </c>
    </row>
    <row r="23" spans="1:5" x14ac:dyDescent="0.25">
      <c r="A23" s="60" t="s">
        <v>1</v>
      </c>
      <c r="B23">
        <f t="shared" ref="B23:B25" si="1">COUNTIF($E$2:$E$19,ROW(A7))</f>
        <v>5</v>
      </c>
    </row>
    <row r="24" spans="1:5" x14ac:dyDescent="0.25">
      <c r="A24" s="60" t="s">
        <v>2</v>
      </c>
      <c r="B24">
        <f t="shared" si="1"/>
        <v>6</v>
      </c>
    </row>
    <row r="25" spans="1:5" x14ac:dyDescent="0.25">
      <c r="A25" s="60" t="s">
        <v>143</v>
      </c>
      <c r="B25">
        <f t="shared" si="1"/>
        <v>5</v>
      </c>
    </row>
    <row r="26" spans="1:5" x14ac:dyDescent="0.25">
      <c r="A26" s="60"/>
    </row>
    <row r="27" spans="1:5" x14ac:dyDescent="0.25">
      <c r="A27" s="60"/>
    </row>
    <row r="28" spans="1:5" x14ac:dyDescent="0.25">
      <c r="A28" s="60"/>
    </row>
    <row r="29" spans="1:5" x14ac:dyDescent="0.25">
      <c r="A29" s="60"/>
    </row>
    <row r="30" spans="1:5" x14ac:dyDescent="0.25">
      <c r="A30" s="6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1" sqref="D11"/>
    </sheetView>
  </sheetViews>
  <sheetFormatPr defaultRowHeight="15" x14ac:dyDescent="0.25"/>
  <cols>
    <col min="1" max="1" width="16.28515625" bestFit="1" customWidth="1"/>
    <col min="3" max="3" width="8.42578125" bestFit="1" customWidth="1"/>
  </cols>
  <sheetData>
    <row r="1" spans="1:5" x14ac:dyDescent="0.25">
      <c r="A1" t="s">
        <v>71</v>
      </c>
      <c r="B1" t="s">
        <v>63</v>
      </c>
      <c r="C1" t="s">
        <v>182</v>
      </c>
      <c r="D1" t="s">
        <v>70</v>
      </c>
      <c r="E1" t="s">
        <v>65</v>
      </c>
    </row>
    <row r="2" spans="1:5" x14ac:dyDescent="0.25">
      <c r="A2" t="s">
        <v>9</v>
      </c>
      <c r="B2" t="s">
        <v>68</v>
      </c>
      <c r="C2" s="44">
        <f>SUMPRODUCT(CAISO!F15:F18,'CAISO - Peak'!B22:B25)/SUM('CAISO - Peak'!B22:B25)</f>
        <v>0.91861859952987834</v>
      </c>
      <c r="D2">
        <v>1</v>
      </c>
      <c r="E2" t="s">
        <v>103</v>
      </c>
    </row>
    <row r="3" spans="1:5" x14ac:dyDescent="0.25">
      <c r="A3" t="s">
        <v>8</v>
      </c>
      <c r="B3" t="s">
        <v>68</v>
      </c>
      <c r="C3" s="44">
        <f>SUMPRODUCT(CAISO!F30:F33,'CAISO - Peak'!B22:B25)/SUM('CAISO - Peak'!B22:B25)</f>
        <v>0.16097118034487651</v>
      </c>
      <c r="D3">
        <v>1</v>
      </c>
      <c r="E3" t="s">
        <v>103</v>
      </c>
    </row>
    <row r="4" spans="1:5" x14ac:dyDescent="0.25">
      <c r="A4" t="s">
        <v>9</v>
      </c>
      <c r="B4" t="s">
        <v>69</v>
      </c>
      <c r="C4" s="45">
        <f>ERCOT!D7</f>
        <v>0.80359496996079149</v>
      </c>
      <c r="D4">
        <v>1</v>
      </c>
      <c r="E4" t="s">
        <v>104</v>
      </c>
    </row>
    <row r="5" spans="1:5" x14ac:dyDescent="0.25">
      <c r="A5" t="s">
        <v>8</v>
      </c>
      <c r="B5" t="s">
        <v>69</v>
      </c>
      <c r="C5" s="45">
        <f>AVERAGE(ERCOT!F29:G29)</f>
        <v>0.33750373806542844</v>
      </c>
      <c r="D5">
        <v>1</v>
      </c>
      <c r="E5" t="s">
        <v>104</v>
      </c>
    </row>
    <row r="6" spans="1:5" x14ac:dyDescent="0.25">
      <c r="A6" t="s">
        <v>8</v>
      </c>
      <c r="B6" t="s">
        <v>64</v>
      </c>
      <c r="C6" s="46">
        <f>'MISO-Wind'!D13</f>
        <v>0.156</v>
      </c>
      <c r="D6">
        <v>1</v>
      </c>
      <c r="E6" t="s">
        <v>106</v>
      </c>
    </row>
    <row r="7" spans="1:5" x14ac:dyDescent="0.25">
      <c r="A7" t="s">
        <v>9</v>
      </c>
      <c r="B7" t="s">
        <v>107</v>
      </c>
      <c r="C7" s="45">
        <v>0.38800000000000001</v>
      </c>
      <c r="D7">
        <v>1</v>
      </c>
      <c r="E7" t="s">
        <v>105</v>
      </c>
    </row>
    <row r="8" spans="1:5" x14ac:dyDescent="0.25">
      <c r="A8" t="s">
        <v>8</v>
      </c>
      <c r="B8" t="s">
        <v>107</v>
      </c>
      <c r="C8" s="45">
        <v>0.14000000000000001</v>
      </c>
      <c r="D8">
        <v>1</v>
      </c>
      <c r="E8" t="s">
        <v>105</v>
      </c>
    </row>
    <row r="9" spans="1:5" x14ac:dyDescent="0.25">
      <c r="A9" t="s">
        <v>9</v>
      </c>
      <c r="B9" t="s">
        <v>115</v>
      </c>
      <c r="C9" s="45">
        <v>0.46</v>
      </c>
      <c r="D9">
        <v>1</v>
      </c>
      <c r="E9" t="s">
        <v>105</v>
      </c>
    </row>
    <row r="10" spans="1:5" x14ac:dyDescent="0.25">
      <c r="A10" t="s">
        <v>8</v>
      </c>
      <c r="B10" t="s">
        <v>115</v>
      </c>
      <c r="C10" s="46">
        <f>AVERAGE(0.07,0.14)</f>
        <v>0.10500000000000001</v>
      </c>
      <c r="D10">
        <v>1</v>
      </c>
      <c r="E10" t="s">
        <v>105</v>
      </c>
    </row>
    <row r="11" spans="1:5" x14ac:dyDescent="0.25">
      <c r="A11" t="s">
        <v>8</v>
      </c>
      <c r="B11" t="s">
        <v>121</v>
      </c>
      <c r="C11" s="45">
        <v>0.05</v>
      </c>
      <c r="D11">
        <v>0</v>
      </c>
      <c r="E11" t="s">
        <v>105</v>
      </c>
    </row>
    <row r="12" spans="1:5" x14ac:dyDescent="0.25">
      <c r="A12" t="s">
        <v>9</v>
      </c>
      <c r="B12" t="s">
        <v>128</v>
      </c>
      <c r="C12" s="45">
        <v>0.38</v>
      </c>
      <c r="D12">
        <v>1</v>
      </c>
      <c r="E12" t="s">
        <v>105</v>
      </c>
    </row>
    <row r="13" spans="1:5" x14ac:dyDescent="0.25">
      <c r="A13" t="s">
        <v>8</v>
      </c>
      <c r="B13" t="s">
        <v>128</v>
      </c>
      <c r="C13" s="45">
        <v>0.13</v>
      </c>
      <c r="D13">
        <v>1</v>
      </c>
      <c r="E13" t="s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4"/>
  <sheetViews>
    <sheetView tabSelected="1" workbookViewId="0"/>
  </sheetViews>
  <sheetFormatPr defaultRowHeight="15" x14ac:dyDescent="0.25"/>
  <cols>
    <col min="1" max="1" width="24.28515625" customWidth="1"/>
    <col min="2" max="2" width="27.42578125" customWidth="1"/>
  </cols>
  <sheetData>
    <row r="1" spans="1:2" x14ac:dyDescent="0.25">
      <c r="B1" s="5" t="s">
        <v>21</v>
      </c>
    </row>
    <row r="2" spans="1:2" x14ac:dyDescent="0.25">
      <c r="A2" t="s">
        <v>188</v>
      </c>
      <c r="B2" s="4">
        <v>1</v>
      </c>
    </row>
    <row r="3" spans="1:2" x14ac:dyDescent="0.25">
      <c r="A3" t="s">
        <v>5</v>
      </c>
      <c r="B3" s="4">
        <v>1</v>
      </c>
    </row>
    <row r="4" spans="1:2" x14ac:dyDescent="0.25">
      <c r="A4" t="s">
        <v>6</v>
      </c>
      <c r="B4" s="4">
        <v>1</v>
      </c>
    </row>
    <row r="5" spans="1:2" x14ac:dyDescent="0.25">
      <c r="A5" t="s">
        <v>7</v>
      </c>
      <c r="B5" s="4">
        <v>1</v>
      </c>
    </row>
    <row r="6" spans="1:2" x14ac:dyDescent="0.25">
      <c r="A6" t="s">
        <v>189</v>
      </c>
      <c r="B6" s="4">
        <f>IF(About!$A$51="Summer",AVERAGEIFS('Wind and Solar Capacity Factors'!$C$2:$C$13,'Wind and Solar Capacity Factors'!$A$2:$A$13,"wind",'Wind and Solar Capacity Factors'!$D$2:$D$13,1),AVERAGEIFS('Wind and Solar Capacity Factors'!C2:C13,'Wind and Solar Capacity Factors'!$A$2:$A$13,"wind",'Wind and Solar Capacity Factors'!$D$2:$D$13,0))</f>
        <v>0.17157915306838414</v>
      </c>
    </row>
    <row r="7" spans="1:2" x14ac:dyDescent="0.25">
      <c r="A7" t="s">
        <v>9</v>
      </c>
      <c r="B7" s="4">
        <f>IF(About!$A$51="Summer",AVERAGEIFS('Wind and Solar Capacity Factors'!$C$2:$C$13,'Wind and Solar Capacity Factors'!$A$2:$A$13,"solar PV",'Wind and Solar Capacity Factors'!$D$2:$D$13,1),AVERAGEIFS('Wind and Solar Capacity Factors'!C2:C13,'Wind and Solar Capacity Factors'!$A$2:$A$13,"solar pv",'Wind and Solar Capacity Factors'!$D$2:$D$13,1))</f>
        <v>0.5900427138981339</v>
      </c>
    </row>
    <row r="8" spans="1:2" x14ac:dyDescent="0.25">
      <c r="A8" t="s">
        <v>10</v>
      </c>
      <c r="B8" s="4">
        <v>1</v>
      </c>
    </row>
    <row r="9" spans="1:2" x14ac:dyDescent="0.25">
      <c r="A9" t="s">
        <v>11</v>
      </c>
      <c r="B9" s="4">
        <v>1</v>
      </c>
    </row>
    <row r="10" spans="1:2" x14ac:dyDescent="0.25">
      <c r="A10" t="s">
        <v>12</v>
      </c>
      <c r="B10" s="4">
        <v>1</v>
      </c>
    </row>
    <row r="11" spans="1:2" x14ac:dyDescent="0.25">
      <c r="A11" t="s">
        <v>13</v>
      </c>
      <c r="B11" s="4">
        <v>1</v>
      </c>
    </row>
    <row r="12" spans="1:2" x14ac:dyDescent="0.25">
      <c r="A12" t="s">
        <v>5</v>
      </c>
      <c r="B12" s="4">
        <v>1</v>
      </c>
    </row>
    <row r="13" spans="1:2" x14ac:dyDescent="0.25">
      <c r="A13" t="s">
        <v>187</v>
      </c>
      <c r="B13" s="4">
        <f>B2</f>
        <v>1</v>
      </c>
    </row>
    <row r="14" spans="1:2" x14ac:dyDescent="0.25">
      <c r="A14" t="s">
        <v>190</v>
      </c>
      <c r="B14" s="4">
        <f>B6</f>
        <v>0.17157915306838414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CAISO</vt:lpstr>
      <vt:lpstr>ERCOT</vt:lpstr>
      <vt:lpstr>MISO-Wind</vt:lpstr>
      <vt:lpstr>CAISO - Peak</vt:lpstr>
      <vt:lpstr>Wind and Solar Capacity Factors</vt:lpstr>
      <vt:lpstr>PTCF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Jeffrey Rissman</cp:lastModifiedBy>
  <dcterms:created xsi:type="dcterms:W3CDTF">2016-03-03T23:11:17Z</dcterms:created>
  <dcterms:modified xsi:type="dcterms:W3CDTF">2017-05-08T22:16:40Z</dcterms:modified>
</cp:coreProperties>
</file>