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00" yWindow="90" windowWidth="17220" windowHeight="8210"/>
  </bookViews>
  <sheets>
    <sheet name="About" sheetId="1" r:id="rId1"/>
    <sheet name="Transmission costs" sheetId="4" r:id="rId2"/>
    <sheet name="2012 USD " sheetId="9" r:id="rId3"/>
    <sheet name="Calculations" sheetId="8" r:id="rId4"/>
    <sheet name="TCCpUCD" sheetId="3" r:id="rId5"/>
  </sheets>
  <calcPr calcId="171027" iterate="1" iterateDelta="1.0000000000000001E-5"/>
</workbook>
</file>

<file path=xl/calcChain.xml><?xml version="1.0" encoding="utf-8"?>
<calcChain xmlns="http://schemas.openxmlformats.org/spreadsheetml/2006/main">
  <c r="B2" i="3" l="1"/>
  <c r="C28" i="9" l="1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H5" i="8" l="1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22" i="8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J30" i="8"/>
  <c r="K30" i="8"/>
  <c r="H31" i="8"/>
  <c r="I31" i="8"/>
  <c r="J31" i="8"/>
  <c r="K31" i="8"/>
  <c r="H32" i="8"/>
  <c r="I32" i="8"/>
  <c r="J32" i="8"/>
  <c r="K32" i="8"/>
  <c r="H33" i="8"/>
  <c r="I33" i="8"/>
  <c r="J33" i="8"/>
  <c r="K33" i="8"/>
  <c r="H34" i="8"/>
  <c r="I34" i="8"/>
  <c r="J34" i="8"/>
  <c r="K34" i="8"/>
  <c r="H35" i="8"/>
  <c r="I35" i="8"/>
  <c r="J35" i="8"/>
  <c r="K35" i="8"/>
  <c r="H36" i="8"/>
  <c r="I36" i="8"/>
  <c r="J36" i="8"/>
  <c r="K36" i="8"/>
  <c r="H37" i="8"/>
  <c r="I37" i="8"/>
  <c r="J37" i="8"/>
  <c r="K37" i="8"/>
  <c r="H38" i="8"/>
  <c r="I38" i="8"/>
  <c r="J38" i="8"/>
  <c r="K38" i="8"/>
  <c r="H39" i="8"/>
  <c r="I39" i="8"/>
  <c r="J39" i="8"/>
  <c r="K39" i="8"/>
  <c r="H40" i="8"/>
  <c r="I40" i="8"/>
  <c r="J40" i="8"/>
  <c r="K40" i="8"/>
  <c r="H41" i="8"/>
  <c r="I41" i="8"/>
  <c r="J41" i="8"/>
  <c r="K41" i="8"/>
  <c r="H42" i="8"/>
  <c r="I42" i="8"/>
  <c r="J42" i="8"/>
  <c r="K42" i="8"/>
  <c r="H43" i="8"/>
  <c r="I43" i="8"/>
  <c r="J43" i="8"/>
  <c r="K43" i="8"/>
  <c r="H44" i="8"/>
  <c r="I44" i="8"/>
  <c r="J44" i="8"/>
  <c r="K44" i="8"/>
  <c r="H45" i="8"/>
  <c r="I45" i="8"/>
  <c r="J45" i="8"/>
  <c r="K45" i="8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H50" i="8"/>
  <c r="I50" i="8"/>
  <c r="J50" i="8"/>
  <c r="K50" i="8"/>
  <c r="H51" i="8"/>
  <c r="I51" i="8"/>
  <c r="J51" i="8"/>
  <c r="K51" i="8"/>
  <c r="H52" i="8"/>
  <c r="I52" i="8"/>
  <c r="J52" i="8"/>
  <c r="K52" i="8"/>
  <c r="H53" i="8"/>
  <c r="I53" i="8"/>
  <c r="J53" i="8"/>
  <c r="K53" i="8"/>
  <c r="H54" i="8"/>
  <c r="I54" i="8"/>
  <c r="J54" i="8"/>
  <c r="K54" i="8"/>
  <c r="H55" i="8"/>
  <c r="I55" i="8"/>
  <c r="J55" i="8"/>
  <c r="K55" i="8"/>
  <c r="H56" i="8"/>
  <c r="I56" i="8"/>
  <c r="J56" i="8"/>
  <c r="K56" i="8"/>
  <c r="H57" i="8"/>
  <c r="I57" i="8"/>
  <c r="J57" i="8"/>
  <c r="K57" i="8"/>
  <c r="H58" i="8"/>
  <c r="I58" i="8"/>
  <c r="J58" i="8"/>
  <c r="K58" i="8"/>
  <c r="H59" i="8"/>
  <c r="I59" i="8"/>
  <c r="J59" i="8"/>
  <c r="K59" i="8"/>
  <c r="H60" i="8"/>
  <c r="I60" i="8"/>
  <c r="J60" i="8"/>
  <c r="K60" i="8"/>
  <c r="I4" i="8"/>
  <c r="J4" i="8"/>
  <c r="K4" i="8"/>
  <c r="H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4" i="8"/>
</calcChain>
</file>

<file path=xl/sharedStrings.xml><?xml version="1.0" encoding="utf-8"?>
<sst xmlns="http://schemas.openxmlformats.org/spreadsheetml/2006/main" count="146" uniqueCount="94">
  <si>
    <t>TCCpUCD Transmission Construction Cost per Unit Capacity Distance</t>
  </si>
  <si>
    <t>Source:</t>
  </si>
  <si>
    <t>Transmission Construction</t>
  </si>
  <si>
    <r>
      <t>TABLA 4.2.14. COSTO DE CONSTRUCCIÓN POR NIVEL DE TENSIÓN, CIRCUITO Y CONDUTOR POR FASE</t>
    </r>
    <r>
      <rPr>
        <b/>
        <vertAlign val="superscript"/>
        <sz val="9"/>
        <color theme="1"/>
        <rFont val="Soberana Sans"/>
        <family val="3"/>
      </rPr>
      <t>1/</t>
    </r>
  </si>
  <si>
    <t>No.</t>
  </si>
  <si>
    <t>Enlace</t>
  </si>
  <si>
    <t>Tensión:230 Kv 
Conductores por Fase: 1
 Circuitos: 2</t>
  </si>
  <si>
    <t>Tensión:230 Kv 
Conductores por Fase: 2
Circuitos: 2</t>
  </si>
  <si>
    <t>Tensión:400 Kv 
Conductores por Fase: 2
Circuitos: 2</t>
  </si>
  <si>
    <t>Tensión:400 Kv 
Conductores por Fase: 3
Circuitos: 2</t>
  </si>
  <si>
    <t>Región de Transmisión</t>
  </si>
  <si>
    <t>Acapulco</t>
  </si>
  <si>
    <t xml:space="preserve">Puebla </t>
  </si>
  <si>
    <t>Aguascalientes</t>
  </si>
  <si>
    <t xml:space="preserve">Salamanca </t>
  </si>
  <si>
    <t>Cananea</t>
  </si>
  <si>
    <t xml:space="preserve">Hermosillo </t>
  </si>
  <si>
    <t xml:space="preserve">Moctezuma </t>
  </si>
  <si>
    <t>Carapan</t>
  </si>
  <si>
    <t>Chihuahua</t>
  </si>
  <si>
    <t xml:space="preserve">Laguna </t>
  </si>
  <si>
    <t>Coatzacoalcos</t>
  </si>
  <si>
    <t xml:space="preserve">Temascal </t>
  </si>
  <si>
    <t>Durango</t>
  </si>
  <si>
    <t xml:space="preserve">AguasCalientes </t>
  </si>
  <si>
    <t>Grijalva</t>
  </si>
  <si>
    <t xml:space="preserve">Coatzacoalcos </t>
  </si>
  <si>
    <t xml:space="preserve">Tabasco </t>
  </si>
  <si>
    <t>Guadalajara</t>
  </si>
  <si>
    <t xml:space="preserve">Aguascalientes </t>
  </si>
  <si>
    <t xml:space="preserve">Carapan </t>
  </si>
  <si>
    <t xml:space="preserve">Lázaro Cárdenas </t>
  </si>
  <si>
    <t xml:space="preserve">Huasteca </t>
  </si>
  <si>
    <t xml:space="preserve">Tamazunchale </t>
  </si>
  <si>
    <t xml:space="preserve">Valles </t>
  </si>
  <si>
    <t>Huasteca</t>
  </si>
  <si>
    <t xml:space="preserve">Monterrey </t>
  </si>
  <si>
    <t xml:space="preserve">Poza Rica </t>
  </si>
  <si>
    <t>Laguna</t>
  </si>
  <si>
    <t xml:space="preserve">Durango </t>
  </si>
  <si>
    <t xml:space="preserve">Saltillo </t>
  </si>
  <si>
    <t>Lázaro Cárdenas</t>
  </si>
  <si>
    <t xml:space="preserve">Acapulco </t>
  </si>
  <si>
    <t xml:space="preserve">Central </t>
  </si>
  <si>
    <t>Lerma</t>
  </si>
  <si>
    <t xml:space="preserve">Chetumal </t>
  </si>
  <si>
    <t xml:space="preserve">Mérida </t>
  </si>
  <si>
    <t>Manzanillo</t>
  </si>
  <si>
    <t xml:space="preserve">Guadalajara </t>
  </si>
  <si>
    <t>Matamoros</t>
  </si>
  <si>
    <t xml:space="preserve">Reynosa </t>
  </si>
  <si>
    <t>Mazatlán</t>
  </si>
  <si>
    <t xml:space="preserve">Culiacán </t>
  </si>
  <si>
    <t xml:space="preserve">Tepic </t>
  </si>
  <si>
    <t>Mérida</t>
  </si>
  <si>
    <t xml:space="preserve">Cancún </t>
  </si>
  <si>
    <t>Mexicali</t>
  </si>
  <si>
    <t xml:space="preserve">Ensenada </t>
  </si>
  <si>
    <t>Poza Rica</t>
  </si>
  <si>
    <t>Querétaro</t>
  </si>
  <si>
    <t xml:space="preserve">San Luis Potosí </t>
  </si>
  <si>
    <t>Central</t>
  </si>
  <si>
    <t>Reynosa</t>
  </si>
  <si>
    <t xml:space="preserve">Nuevo Laredo </t>
  </si>
  <si>
    <t>Río Escondido</t>
  </si>
  <si>
    <t xml:space="preserve">Chihuahua </t>
  </si>
  <si>
    <t>Salamanca</t>
  </si>
  <si>
    <t xml:space="preserve">Querétaro </t>
  </si>
  <si>
    <t>San Luis Potosí</t>
  </si>
  <si>
    <t>Tabasco</t>
  </si>
  <si>
    <t xml:space="preserve">Lerma </t>
  </si>
  <si>
    <t>Tamazunchale</t>
  </si>
  <si>
    <t>Temascal</t>
  </si>
  <si>
    <t>Tepic</t>
  </si>
  <si>
    <t>Tijuana</t>
  </si>
  <si>
    <t>Valles</t>
  </si>
  <si>
    <t>Veracruz</t>
  </si>
  <si>
    <r>
      <rPr>
        <vertAlign val="superscript"/>
        <sz val="7"/>
        <color theme="1"/>
        <rFont val="Soberana Sans"/>
        <family val="3"/>
      </rPr>
      <t>1/</t>
    </r>
    <r>
      <rPr>
        <sz val="7"/>
        <color theme="1"/>
        <rFont val="Soberana Sans"/>
        <family val="3"/>
      </rPr>
      <t xml:space="preserve"> Valor medio que incluye los conceptos de construcción, ingeniería, supervisión y pruebas, y derechos de vía.</t>
    </r>
  </si>
  <si>
    <t>Fuente: Elaborado por la SENER con datos de la CFE.</t>
  </si>
  <si>
    <t>SENER &amp; CFE</t>
  </si>
  <si>
    <t xml:space="preserve">Costo de construcción por nivel de tensión </t>
  </si>
  <si>
    <t>base.energia.gob.mx/prodesen/PRODESEN2017/Capitulo4.xlsx</t>
  </si>
  <si>
    <t>Table 4.2.14</t>
  </si>
  <si>
    <t>Cost per Unit Capacity Distance (2012$/(kV*mile))</t>
  </si>
  <si>
    <t>230 kV (fase 1)</t>
  </si>
  <si>
    <t>230 kv (fase 2)</t>
  </si>
  <si>
    <t>400kV (fase 2)</t>
  </si>
  <si>
    <t>400kV (fase 3)</t>
  </si>
  <si>
    <t>(Miles de dólares por kilómetro)</t>
  </si>
  <si>
    <t>Transmission cost (USD/kV*km)</t>
  </si>
  <si>
    <t>Transmission cost (USD/kV*mile)</t>
  </si>
  <si>
    <t>Year</t>
  </si>
  <si>
    <t>CPI-U</t>
  </si>
  <si>
    <t>Multiply by to get 2012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</si>
</sst>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&quot;$&quot;#,##0;\-&quot;$&quot;#,##0"/>
    <numFmt numFmtId="165" formatCode="_-&quot;$&quot;* #,##0_-;\-&quot;$&quot;* #,##0_-;_-&quot;$&quot;* &quot;-&quot;_-;_-@_-"/>
    <numFmt numFmtId="166" formatCode="_-* #,##0_-;\-* #,##0_-;_-* &quot;-&quot;_-;_-@_-"/>
    <numFmt numFmtId="167" formatCode="_-&quot;$&quot;* #,##0.00_-;\-&quot;$&quot;* #,##0.00_-;_-&quot;$&quot;* &quot;-&quot;??_-;_-@_-"/>
    <numFmt numFmtId="168" formatCode="_-* #,##0.00_-;\-* #,##0.00_-;_-* &quot;-&quot;??_-;_-@_-"/>
    <numFmt numFmtId="169" formatCode="0.0"/>
    <numFmt numFmtId="170" formatCode="General_)"/>
    <numFmt numFmtId="171" formatCode="_-* #,##0.00\ _P_t_s_-;\-* #,##0.00\ _P_t_s_-;_-* &quot;-&quot;??\ _P_t_s_-;_-@_-"/>
    <numFmt numFmtId="172" formatCode="_-[$€-2]* #,##0.00_-;\-[$€-2]* #,##0.00_-;_-[$€-2]* &quot;-&quot;??_-"/>
    <numFmt numFmtId="173" formatCode="_([$€-2]* #,##0.00_);_([$€-2]* \(#,##0.00\);_([$€-2]* &quot;-&quot;??_)"/>
    <numFmt numFmtId="174" formatCode="*-;*-;*-;*-"/>
    <numFmt numFmtId="175" formatCode="0.00_)"/>
    <numFmt numFmtId="176" formatCode="#,##0.0"/>
    <numFmt numFmtId="177" formatCode="#,##0\ [$€];[Red]\-#,##0\ [$€]"/>
    <numFmt numFmtId="178" formatCode="0.000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oberana Sans Light"/>
      <family val="3"/>
    </font>
    <font>
      <b/>
      <sz val="9"/>
      <color theme="1"/>
      <name val="Soberana Sans"/>
      <family val="3"/>
    </font>
    <font>
      <sz val="8"/>
      <color rgb="FF000000"/>
      <name val="Soberana Sans"/>
      <family val="3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Helv"/>
    </font>
    <font>
      <u/>
      <sz val="8"/>
      <color indexed="36"/>
      <name val="MS Sans Serif"/>
      <family val="2"/>
    </font>
    <font>
      <u/>
      <sz val="10"/>
      <color indexed="12"/>
      <name val="Arial"/>
      <family val="2"/>
    </font>
    <font>
      <u/>
      <sz val="7.5"/>
      <color indexed="12"/>
      <name val="Arial"/>
      <family val="2"/>
    </font>
    <font>
      <sz val="11"/>
      <color indexed="20"/>
      <name val="Calibri"/>
      <family val="2"/>
    </font>
    <font>
      <sz val="12"/>
      <name val="Arial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theme="1"/>
      <name val="Soberana Sans"/>
      <family val="3"/>
    </font>
    <font>
      <vertAlign val="superscript"/>
      <sz val="7"/>
      <color theme="1"/>
      <name val="Soberana Sans"/>
      <family val="3"/>
    </font>
    <font>
      <sz val="8"/>
      <color rgb="FF000000"/>
      <name val="Soberana Sans Light"/>
      <family val="3"/>
    </font>
    <font>
      <b/>
      <vertAlign val="superscript"/>
      <sz val="9"/>
      <color theme="1"/>
      <name val="Soberana Sans"/>
      <family val="3"/>
    </font>
    <font>
      <sz val="9"/>
      <color theme="1"/>
      <name val="Soberana Sans Light"/>
      <family val="3"/>
    </font>
    <font>
      <sz val="10"/>
      <name val="Helv"/>
    </font>
    <font>
      <sz val="1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8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theme="0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medium">
        <color rgb="FFFFFFFF"/>
      </top>
      <bottom/>
      <diagonal/>
    </border>
    <border>
      <left style="thin">
        <color theme="0"/>
      </left>
      <right style="thin">
        <color theme="0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1">
    <xf numFmtId="0" fontId="0" fillId="0" borderId="0"/>
    <xf numFmtId="0" fontId="2" fillId="0" borderId="0" applyNumberFormat="0" applyProtection="0">
      <alignment horizontal="left"/>
    </xf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5" fillId="0" borderId="0"/>
    <xf numFmtId="170" fontId="9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171" fontId="12" fillId="0" borderId="0" applyAlignment="0"/>
    <xf numFmtId="0" fontId="13" fillId="5" borderId="0" applyNumberFormat="0" applyBorder="0" applyAlignment="0" applyProtection="0"/>
    <xf numFmtId="0" fontId="14" fillId="17" borderId="8" applyNumberFormat="0" applyAlignment="0" applyProtection="0"/>
    <xf numFmtId="0" fontId="15" fillId="18" borderId="9" applyNumberFormat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8" fillId="8" borderId="8" applyNumberFormat="0" applyAlignment="0" applyProtection="0"/>
    <xf numFmtId="0" fontId="19" fillId="23" borderId="11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4" borderId="0" applyNumberFormat="0" applyBorder="0" applyAlignment="0" applyProtection="0"/>
    <xf numFmtId="174" fontId="9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25" fillId="24" borderId="0" applyNumberFormat="0" applyBorder="0" applyAlignment="0" applyProtection="0"/>
    <xf numFmtId="0" fontId="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5" borderId="0"/>
    <xf numFmtId="0" fontId="12" fillId="0" borderId="0"/>
    <xf numFmtId="175" fontId="9" fillId="0" borderId="0"/>
    <xf numFmtId="0" fontId="12" fillId="0" borderId="0"/>
    <xf numFmtId="0" fontId="12" fillId="0" borderId="0"/>
    <xf numFmtId="0" fontId="12" fillId="0" borderId="0"/>
    <xf numFmtId="175" fontId="9" fillId="0" borderId="0"/>
    <xf numFmtId="175" fontId="9" fillId="0" borderId="0"/>
    <xf numFmtId="175" fontId="9" fillId="0" borderId="0"/>
    <xf numFmtId="175" fontId="9" fillId="0" borderId="0"/>
    <xf numFmtId="0" fontId="24" fillId="0" borderId="0"/>
    <xf numFmtId="0" fontId="12" fillId="0" borderId="0"/>
    <xf numFmtId="0" fontId="24" fillId="0" borderId="0"/>
    <xf numFmtId="0" fontId="2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/>
    <xf numFmtId="0" fontId="24" fillId="0" borderId="0"/>
    <xf numFmtId="0" fontId="24" fillId="0" borderId="0"/>
    <xf numFmtId="0" fontId="12" fillId="0" borderId="0"/>
    <xf numFmtId="0" fontId="19" fillId="0" borderId="0"/>
    <xf numFmtId="0" fontId="12" fillId="0" borderId="0"/>
    <xf numFmtId="175" fontId="9" fillId="0" borderId="0"/>
    <xf numFmtId="0" fontId="12" fillId="0" borderId="0"/>
    <xf numFmtId="175" fontId="9" fillId="0" borderId="0"/>
    <xf numFmtId="0" fontId="12" fillId="0" borderId="0"/>
    <xf numFmtId="0" fontId="12" fillId="0" borderId="0"/>
    <xf numFmtId="175" fontId="9" fillId="0" borderId="0"/>
    <xf numFmtId="0" fontId="12" fillId="0" borderId="0"/>
    <xf numFmtId="0" fontId="12" fillId="26" borderId="12" applyNumberFormat="0" applyFont="0" applyAlignment="0" applyProtection="0"/>
    <xf numFmtId="0" fontId="12" fillId="26" borderId="12" applyNumberFormat="0" applyFont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6" fillId="17" borderId="13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17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17" applyNumberFormat="0" applyFill="0" applyAlignment="0" applyProtection="0"/>
    <xf numFmtId="168" fontId="5" fillId="0" borderId="0" applyFont="0" applyFill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72" fontId="9" fillId="0" borderId="0"/>
    <xf numFmtId="177" fontId="38" fillId="0" borderId="0" applyFont="0" applyFill="0" applyBorder="0" applyAlignment="0" applyProtection="0"/>
    <xf numFmtId="170" fontId="38" fillId="0" borderId="0"/>
    <xf numFmtId="0" fontId="14" fillId="17" borderId="8" applyNumberFormat="0" applyAlignment="0" applyProtection="0"/>
    <xf numFmtId="0" fontId="14" fillId="17" borderId="8" applyNumberFormat="0" applyAlignment="0" applyProtection="0"/>
    <xf numFmtId="0" fontId="14" fillId="17" borderId="8" applyNumberFormat="0" applyAlignment="0" applyProtection="0"/>
    <xf numFmtId="0" fontId="14" fillId="17" borderId="8" applyNumberFormat="0" applyAlignment="0" applyProtection="0"/>
    <xf numFmtId="0" fontId="18" fillId="8" borderId="8" applyNumberFormat="0" applyAlignment="0" applyProtection="0"/>
    <xf numFmtId="0" fontId="18" fillId="8" borderId="8" applyNumberFormat="0" applyAlignment="0" applyProtection="0"/>
    <xf numFmtId="0" fontId="18" fillId="8" borderId="8" applyNumberFormat="0" applyAlignment="0" applyProtection="0"/>
    <xf numFmtId="0" fontId="18" fillId="8" borderId="8" applyNumberFormat="0" applyAlignment="0" applyProtection="0"/>
    <xf numFmtId="0" fontId="19" fillId="23" borderId="11"/>
    <xf numFmtId="0" fontId="19" fillId="23" borderId="11"/>
    <xf numFmtId="0" fontId="19" fillId="23" borderId="11"/>
    <xf numFmtId="0" fontId="19" fillId="23" borderId="11"/>
    <xf numFmtId="0" fontId="12" fillId="26" borderId="12" applyNumberFormat="0" applyFont="0" applyAlignment="0" applyProtection="0"/>
    <xf numFmtId="0" fontId="12" fillId="26" borderId="12" applyNumberFormat="0" applyFont="0" applyAlignment="0" applyProtection="0"/>
    <xf numFmtId="0" fontId="12" fillId="26" borderId="12" applyNumberFormat="0" applyFont="0" applyAlignment="0" applyProtection="0"/>
    <xf numFmtId="0" fontId="12" fillId="26" borderId="12" applyNumberFormat="0" applyFont="0" applyAlignment="0" applyProtection="0"/>
    <xf numFmtId="0" fontId="12" fillId="26" borderId="12" applyNumberFormat="0" applyFont="0" applyAlignment="0" applyProtection="0"/>
    <xf numFmtId="0" fontId="12" fillId="26" borderId="12" applyNumberFormat="0" applyFont="0" applyAlignment="0" applyProtection="0"/>
    <xf numFmtId="0" fontId="12" fillId="26" borderId="12" applyNumberFormat="0" applyFont="0" applyAlignment="0" applyProtection="0"/>
    <xf numFmtId="0" fontId="12" fillId="26" borderId="12" applyNumberFormat="0" applyFont="0" applyAlignment="0" applyProtection="0"/>
    <xf numFmtId="0" fontId="26" fillId="17" borderId="13" applyNumberFormat="0" applyAlignment="0" applyProtection="0"/>
    <xf numFmtId="0" fontId="26" fillId="17" borderId="13" applyNumberFormat="0" applyAlignment="0" applyProtection="0"/>
    <xf numFmtId="0" fontId="26" fillId="17" borderId="13" applyNumberFormat="0" applyAlignment="0" applyProtection="0"/>
    <xf numFmtId="0" fontId="26" fillId="17" borderId="13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3" fontId="8" fillId="28" borderId="6" xfId="0" applyNumberFormat="1" applyFont="1" applyFill="1" applyBorder="1" applyAlignment="1">
      <alignment horizontal="left" vertical="center" wrapText="1"/>
    </xf>
    <xf numFmtId="176" fontId="8" fillId="28" borderId="6" xfId="0" applyNumberFormat="1" applyFont="1" applyFill="1" applyBorder="1" applyAlignment="1">
      <alignment horizontal="right" vertical="center" wrapText="1"/>
    </xf>
    <xf numFmtId="0" fontId="35" fillId="28" borderId="19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horizontal="left"/>
    </xf>
    <xf numFmtId="0" fontId="1" fillId="29" borderId="0" xfId="0" applyFont="1" applyFill="1"/>
    <xf numFmtId="1" fontId="0" fillId="0" borderId="26" xfId="0" applyNumberFormat="1" applyBorder="1"/>
    <xf numFmtId="0" fontId="0" fillId="29" borderId="26" xfId="0" applyFill="1" applyBorder="1"/>
    <xf numFmtId="0" fontId="1" fillId="0" borderId="0" xfId="7" applyFont="1"/>
    <xf numFmtId="0" fontId="5" fillId="0" borderId="0" xfId="7"/>
    <xf numFmtId="0" fontId="5" fillId="0" borderId="0" xfId="7" applyAlignment="1">
      <alignment horizontal="left"/>
    </xf>
    <xf numFmtId="178" fontId="5" fillId="0" borderId="0" xfId="7" applyNumberFormat="1" applyAlignment="1">
      <alignment horizontal="left"/>
    </xf>
    <xf numFmtId="169" fontId="5" fillId="0" borderId="0" xfId="7" applyNumberFormat="1" applyAlignment="1">
      <alignment horizontal="left"/>
    </xf>
    <xf numFmtId="1" fontId="0" fillId="0" borderId="0" xfId="0" applyNumberFormat="1"/>
    <xf numFmtId="0" fontId="33" fillId="2" borderId="7" xfId="0" applyFont="1" applyFill="1" applyBorder="1" applyAlignment="1">
      <alignment horizontal="left" wrapText="1"/>
    </xf>
    <xf numFmtId="0" fontId="33" fillId="2" borderId="7" xfId="0" applyFont="1" applyFill="1" applyBorder="1" applyAlignment="1">
      <alignment horizontal="left"/>
    </xf>
    <xf numFmtId="0" fontId="33" fillId="2" borderId="0" xfId="0" applyFont="1" applyFill="1" applyAlignment="1">
      <alignment horizontal="left"/>
    </xf>
    <xf numFmtId="0" fontId="7" fillId="2" borderId="5" xfId="0" applyFont="1" applyFill="1" applyBorder="1" applyAlignment="1">
      <alignment horizontal="left"/>
    </xf>
    <xf numFmtId="0" fontId="6" fillId="27" borderId="18" xfId="0" applyFont="1" applyFill="1" applyBorder="1" applyAlignment="1">
      <alignment horizontal="center" vertical="center" wrapText="1"/>
    </xf>
    <xf numFmtId="0" fontId="6" fillId="27" borderId="20" xfId="0" applyFont="1" applyFill="1" applyBorder="1" applyAlignment="1">
      <alignment horizontal="center" vertical="center" wrapText="1"/>
    </xf>
    <xf numFmtId="0" fontId="6" fillId="27" borderId="19" xfId="0" applyFont="1" applyFill="1" applyBorder="1" applyAlignment="1">
      <alignment horizontal="center" vertical="center" wrapText="1"/>
    </xf>
    <xf numFmtId="0" fontId="6" fillId="27" borderId="21" xfId="0" applyFont="1" applyFill="1" applyBorder="1" applyAlignment="1">
      <alignment horizontal="center" vertical="center" wrapText="1"/>
    </xf>
    <xf numFmtId="0" fontId="6" fillId="27" borderId="22" xfId="0" applyFont="1" applyFill="1" applyBorder="1" applyAlignment="1">
      <alignment horizontal="center" vertical="center" wrapText="1"/>
    </xf>
    <xf numFmtId="0" fontId="6" fillId="27" borderId="23" xfId="0" applyFont="1" applyFill="1" applyBorder="1" applyAlignment="1">
      <alignment horizontal="center" vertical="center" wrapText="1"/>
    </xf>
    <xf numFmtId="0" fontId="6" fillId="27" borderId="24" xfId="0" applyFont="1" applyFill="1" applyBorder="1" applyAlignment="1">
      <alignment horizontal="center" vertical="center" wrapText="1"/>
    </xf>
    <xf numFmtId="0" fontId="6" fillId="27" borderId="25" xfId="0" applyFont="1" applyFill="1" applyBorder="1" applyAlignment="1">
      <alignment horizontal="center" vertical="center" wrapText="1"/>
    </xf>
    <xf numFmtId="0" fontId="6" fillId="27" borderId="7" xfId="0" applyFont="1" applyFill="1" applyBorder="1" applyAlignment="1">
      <alignment horizontal="center" vertical="center" wrapText="1"/>
    </xf>
    <xf numFmtId="0" fontId="6" fillId="27" borderId="5" xfId="0" applyFont="1" applyFill="1" applyBorder="1" applyAlignment="1">
      <alignment horizontal="center" vertical="center" wrapText="1"/>
    </xf>
    <xf numFmtId="0" fontId="0" fillId="29" borderId="27" xfId="0" applyFill="1" applyBorder="1" applyAlignment="1">
      <alignment horizontal="center"/>
    </xf>
    <xf numFmtId="0" fontId="0" fillId="29" borderId="28" xfId="0" applyFill="1" applyBorder="1" applyAlignment="1">
      <alignment horizontal="center"/>
    </xf>
    <xf numFmtId="0" fontId="0" fillId="29" borderId="29" xfId="0" applyFill="1" applyBorder="1" applyAlignment="1">
      <alignment horizontal="center"/>
    </xf>
    <xf numFmtId="0" fontId="39" fillId="0" borderId="0" xfId="0" applyFont="1"/>
  </cellXfs>
  <cellStyles count="231">
    <cellStyle name="=C:\WINNT\SYSTEM32\COMMAND.COM" xfId="8"/>
    <cellStyle name="=C:\WINNT\SYSTEM32\COMMAND.COM 10" xfId="192"/>
    <cellStyle name="=C:\WINNT\SYSTEM32\COMMAND.COM 2" xfId="193"/>
    <cellStyle name="=C:\WINNT\SYSTEM32\COMMAND.COM 3" xfId="194"/>
    <cellStyle name="=C:\WINNT\SYSTEM32\COMMAND.COM 4" xfId="195"/>
    <cellStyle name="=C:\WINNT\SYSTEM32\COMMAND.COM 5" xfId="196"/>
    <cellStyle name="=C:\WINNT\SYSTEM32\COMMAND.COM 6" xfId="197"/>
    <cellStyle name="=C:\WINNT\SYSTEM32\COMMAND.COM 7" xfId="198"/>
    <cellStyle name="=C:\WINNT\SYSTEM32\COMMAND.COM 8" xfId="199"/>
    <cellStyle name="=C:\WINNT\SYSTEM32\COMMAND.COM 9" xfId="200"/>
    <cellStyle name="20% - Énfasis1 2" xfId="9"/>
    <cellStyle name="20% - Énfasis2 2" xfId="10"/>
    <cellStyle name="20% - Énfasis3 2" xfId="11"/>
    <cellStyle name="20% - Énfasis4 2" xfId="12"/>
    <cellStyle name="20% - Énfasis5 2" xfId="13"/>
    <cellStyle name="20% - Énfasis6 2" xfId="14"/>
    <cellStyle name="40% - Énfasis1 2" xfId="15"/>
    <cellStyle name="40% - Énfasis2 2" xfId="16"/>
    <cellStyle name="40% - Énfasis3 2" xfId="17"/>
    <cellStyle name="40% - Énfasis4 2" xfId="18"/>
    <cellStyle name="40% - Énfasis5 2" xfId="19"/>
    <cellStyle name="40% - Énfasis6 2" xfId="20"/>
    <cellStyle name="60% - Énfasis1 2" xfId="21"/>
    <cellStyle name="60% - Énfasis2 2" xfId="22"/>
    <cellStyle name="60% - Énfasis3 2" xfId="23"/>
    <cellStyle name="60% - Énfasis4 2" xfId="24"/>
    <cellStyle name="60% - Énfasis5 2" xfId="25"/>
    <cellStyle name="60% - Énfasis6 2" xfId="26"/>
    <cellStyle name="anuario" xfId="27"/>
    <cellStyle name="Body: normal cell" xfId="4"/>
    <cellStyle name="Buena 2" xfId="28"/>
    <cellStyle name="Cálculo 2" xfId="29"/>
    <cellStyle name="Cálculo 2 2" xfId="203"/>
    <cellStyle name="Cálculo 2 3" xfId="204"/>
    <cellStyle name="Cálculo 2 4" xfId="205"/>
    <cellStyle name="Cálculo 2 5" xfId="206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207"/>
    <cellStyle name="Entrada 2 3" xfId="208"/>
    <cellStyle name="Entrada 2 4" xfId="209"/>
    <cellStyle name="Entrada 2 5" xfId="210"/>
    <cellStyle name="ESTI1 - Style1" xfId="40"/>
    <cellStyle name="ESTI1 - Style1 2" xfId="211"/>
    <cellStyle name="ESTI1 - Style1 3" xfId="212"/>
    <cellStyle name="ESTI1 - Style1 4" xfId="213"/>
    <cellStyle name="ESTI1 - Style1 5" xfId="214"/>
    <cellStyle name="Euro" xfId="41"/>
    <cellStyle name="Euro 2" xfId="42"/>
    <cellStyle name="Euro 3" xfId="43"/>
    <cellStyle name="Euro 4" xfId="44"/>
    <cellStyle name="Euro 4 2" xfId="45"/>
    <cellStyle name="Euro 5" xfId="201"/>
    <cellStyle name="Followed Hyperlink_cons-estado REAL-CENACE vs 2002 julio" xfId="46"/>
    <cellStyle name="Font: Calibri, 9pt regular" xfId="2"/>
    <cellStyle name="Footnotes: top row" xfId="6"/>
    <cellStyle name="Header: bottom row" xfId="3"/>
    <cellStyle name="Hipervínculo 2" xfId="47"/>
    <cellStyle name="Hyperlink_Consumo-96-2010-graficas" xfId="48"/>
    <cellStyle name="Incorrecto 2" xfId="49"/>
    <cellStyle name="Linea horizontal" xfId="50"/>
    <cellStyle name="Millares [0] 10" xfId="51"/>
    <cellStyle name="Millares [0] 2" xfId="52"/>
    <cellStyle name="Millares [0] 2 2" xfId="53"/>
    <cellStyle name="Millares [0] 2 3" xfId="54"/>
    <cellStyle name="Millares [0] 2 4" xfId="55"/>
    <cellStyle name="Millares [0] 2 5" xfId="56"/>
    <cellStyle name="Millares [0] 2 6" xfId="57"/>
    <cellStyle name="Millares [0] 2 7" xfId="58"/>
    <cellStyle name="Millares [0] 2 8" xfId="59"/>
    <cellStyle name="Millares [0] 3" xfId="60"/>
    <cellStyle name="Millares [0] 3 2" xfId="61"/>
    <cellStyle name="Millares [0] 4" xfId="62"/>
    <cellStyle name="Millares [0] 5" xfId="63"/>
    <cellStyle name="Millares [0] 5 2" xfId="64"/>
    <cellStyle name="Millares [0] 7" xfId="65"/>
    <cellStyle name="Millares [0] 8" xfId="66"/>
    <cellStyle name="Millares [0] 9" xfId="67"/>
    <cellStyle name="Millares 10" xfId="68"/>
    <cellStyle name="Millares 11" xfId="69"/>
    <cellStyle name="Millares 12" xfId="70"/>
    <cellStyle name="Millares 13" xfId="71"/>
    <cellStyle name="Millares 14" xfId="72"/>
    <cellStyle name="Millares 14 2" xfId="73"/>
    <cellStyle name="Millares 15" xfId="74"/>
    <cellStyle name="Millares 15 2" xfId="75"/>
    <cellStyle name="Millares 16" xfId="76"/>
    <cellStyle name="Millares 17" xfId="77"/>
    <cellStyle name="Millares 18" xfId="78"/>
    <cellStyle name="Millares 19" xfId="79"/>
    <cellStyle name="Millares 2" xfId="80"/>
    <cellStyle name="Millares 2 10" xfId="81"/>
    <cellStyle name="Millares 2 11" xfId="82"/>
    <cellStyle name="Millares 2 2" xfId="83"/>
    <cellStyle name="Millares 2 2 2" xfId="84"/>
    <cellStyle name="Millares 2 2 3" xfId="85"/>
    <cellStyle name="Millares 2 3" xfId="86"/>
    <cellStyle name="Millares 2 3 2" xfId="87"/>
    <cellStyle name="Millares 2 4" xfId="88"/>
    <cellStyle name="Millares 2 4 2" xfId="89"/>
    <cellStyle name="Millares 2 5" xfId="90"/>
    <cellStyle name="Millares 2 6" xfId="91"/>
    <cellStyle name="Millares 2 7" xfId="92"/>
    <cellStyle name="Millares 2 8" xfId="93"/>
    <cellStyle name="Millares 2 9" xfId="94"/>
    <cellStyle name="Millares 20" xfId="95"/>
    <cellStyle name="Millares 21" xfId="191"/>
    <cellStyle name="Millares 3" xfId="96"/>
    <cellStyle name="Millares 3 2" xfId="97"/>
    <cellStyle name="Millares 3 3" xfId="98"/>
    <cellStyle name="Millares 4" xfId="99"/>
    <cellStyle name="Millares 4 2" xfId="100"/>
    <cellStyle name="Millares 4 3" xfId="101"/>
    <cellStyle name="Millares 5" xfId="102"/>
    <cellStyle name="Millares 5 2" xfId="103"/>
    <cellStyle name="Millares 5 3" xfId="104"/>
    <cellStyle name="Millares 6" xfId="105"/>
    <cellStyle name="Millares 6 2" xfId="106"/>
    <cellStyle name="Millares 6 3" xfId="107"/>
    <cellStyle name="Millares 7" xfId="108"/>
    <cellStyle name="Millares 7 2" xfId="109"/>
    <cellStyle name="Millares 8" xfId="110"/>
    <cellStyle name="Millares 8 2" xfId="111"/>
    <cellStyle name="Millares 9" xfId="112"/>
    <cellStyle name="Moneda 2" xfId="113"/>
    <cellStyle name="Moneda 2 2" xfId="114"/>
    <cellStyle name="Neutral 2" xfId="115"/>
    <cellStyle name="No-definido" xfId="116"/>
    <cellStyle name="Normal" xfId="0" builtinId="0"/>
    <cellStyle name="Normal - Estilo1" xfId="117"/>
    <cellStyle name="Normal - Estilo2" xfId="118"/>
    <cellStyle name="Normal - Estilo3" xfId="119"/>
    <cellStyle name="Normal - Estilo4" xfId="120"/>
    <cellStyle name="Normal - Estilo5" xfId="121"/>
    <cellStyle name="Normal - Estilo6" xfId="122"/>
    <cellStyle name="Normal - Estilo7" xfId="123"/>
    <cellStyle name="Normal - Estilo8" xfId="124"/>
    <cellStyle name="Normal - Style1" xfId="125"/>
    <cellStyle name="Normal 10" xfId="126"/>
    <cellStyle name="Normal 10 2" xfId="127"/>
    <cellStyle name="Normal 10 3" xfId="128"/>
    <cellStyle name="Normal 11" xfId="129"/>
    <cellStyle name="Normal 11 2" xfId="130"/>
    <cellStyle name="Normal 11 3" xfId="131"/>
    <cellStyle name="Normal 12" xfId="132"/>
    <cellStyle name="Normal 13" xfId="133"/>
    <cellStyle name="Normal 14" xfId="134"/>
    <cellStyle name="Normal 15" xfId="135"/>
    <cellStyle name="Normal 16" xfId="136"/>
    <cellStyle name="Normal 17" xfId="137"/>
    <cellStyle name="Normal 18" xfId="138"/>
    <cellStyle name="Normal 19" xfId="139"/>
    <cellStyle name="Normal 2" xfId="140"/>
    <cellStyle name="Normal 2 2" xfId="141"/>
    <cellStyle name="Normal 2 3" xfId="142"/>
    <cellStyle name="Normal 2 4" xfId="143"/>
    <cellStyle name="Normal 2 5" xfId="144"/>
    <cellStyle name="Normal 2 6" xfId="145"/>
    <cellStyle name="Normal 2 7" xfId="146"/>
    <cellStyle name="Normal 2 8" xfId="147"/>
    <cellStyle name="Normal 20" xfId="202"/>
    <cellStyle name="Normal 24" xfId="148"/>
    <cellStyle name="Normal 3" xfId="149"/>
    <cellStyle name="Normal 3 2" xfId="7"/>
    <cellStyle name="Normal 30" xfId="150"/>
    <cellStyle name="Normal 4" xfId="151"/>
    <cellStyle name="Normal 5" xfId="152"/>
    <cellStyle name="Normal 5 2" xfId="153"/>
    <cellStyle name="Normal 5 3" xfId="154"/>
    <cellStyle name="Normal 6" xfId="155"/>
    <cellStyle name="Normal 6 2" xfId="156"/>
    <cellStyle name="Normal 6 3" xfId="157"/>
    <cellStyle name="Normal 7" xfId="158"/>
    <cellStyle name="Normal 7 2" xfId="159"/>
    <cellStyle name="Normal 8" xfId="160"/>
    <cellStyle name="Normal 9" xfId="161"/>
    <cellStyle name="Normal 9 2" xfId="162"/>
    <cellStyle name="Normal 9 3" xfId="163"/>
    <cellStyle name="Notas 2" xfId="164"/>
    <cellStyle name="Notas 2 2" xfId="165"/>
    <cellStyle name="Notas 2 2 2" xfId="215"/>
    <cellStyle name="Notas 2 2 3" xfId="216"/>
    <cellStyle name="Notas 2 2 4" xfId="217"/>
    <cellStyle name="Notas 2 2 5" xfId="218"/>
    <cellStyle name="Notas 2 3" xfId="219"/>
    <cellStyle name="Notas 2 4" xfId="220"/>
    <cellStyle name="Notas 2 5" xfId="221"/>
    <cellStyle name="Notas 2 6" xfId="222"/>
    <cellStyle name="Parent row" xfId="5"/>
    <cellStyle name="Porcentaje 2" xfId="166"/>
    <cellStyle name="Porcentaje 2 2" xfId="167"/>
    <cellStyle name="Porcentaje 3" xfId="168"/>
    <cellStyle name="Porcentaje 3 2" xfId="169"/>
    <cellStyle name="Porcentual 2" xfId="170"/>
    <cellStyle name="Porcentual 2 2" xfId="171"/>
    <cellStyle name="Porcentual 2 3" xfId="172"/>
    <cellStyle name="Porcentual 2 4" xfId="173"/>
    <cellStyle name="Porcentual 2 5" xfId="174"/>
    <cellStyle name="Porcentual 2 6" xfId="175"/>
    <cellStyle name="Porcentual 2 7" xfId="176"/>
    <cellStyle name="Porcentual 2 8" xfId="177"/>
    <cellStyle name="Porcentual 3" xfId="178"/>
    <cellStyle name="Porcentual 5" xfId="179"/>
    <cellStyle name="Porcentual 6" xfId="180"/>
    <cellStyle name="Porcentual 7" xfId="181"/>
    <cellStyle name="Porcentual 8" xfId="182"/>
    <cellStyle name="Salida 2" xfId="183"/>
    <cellStyle name="Salida 2 2" xfId="223"/>
    <cellStyle name="Salida 2 3" xfId="224"/>
    <cellStyle name="Salida 2 4" xfId="225"/>
    <cellStyle name="Salida 2 5" xfId="226"/>
    <cellStyle name="Table title" xfId="1"/>
    <cellStyle name="Texto de advertencia 2" xfId="184"/>
    <cellStyle name="Texto explicativo 2" xfId="185"/>
    <cellStyle name="Título 1 2" xfId="186"/>
    <cellStyle name="Título 2 2" xfId="187"/>
    <cellStyle name="Título 3 2" xfId="188"/>
    <cellStyle name="Título 4" xfId="189"/>
    <cellStyle name="Total 2" xfId="190"/>
    <cellStyle name="Total 2 2" xfId="227"/>
    <cellStyle name="Total 2 3" xfId="228"/>
    <cellStyle name="Total 2 4" xfId="229"/>
    <cellStyle name="Total 2 5" xfId="2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.1796875" defaultRowHeight="14.5"/>
  <cols>
    <col min="2" max="2" width="44.7265625" customWidth="1"/>
  </cols>
  <sheetData>
    <row r="1" spans="1:2">
      <c r="A1" s="1" t="s">
        <v>0</v>
      </c>
    </row>
    <row r="3" spans="1:2">
      <c r="A3" s="1" t="s">
        <v>1</v>
      </c>
      <c r="B3" s="11" t="s">
        <v>79</v>
      </c>
    </row>
    <row r="4" spans="1:2">
      <c r="B4" s="2">
        <v>2016</v>
      </c>
    </row>
    <row r="5" spans="1:2">
      <c r="B5" t="s">
        <v>80</v>
      </c>
    </row>
    <row r="6" spans="1:2">
      <c r="B6" s="37" t="s">
        <v>81</v>
      </c>
    </row>
    <row r="7" spans="1:2">
      <c r="B7" t="s">
        <v>82</v>
      </c>
    </row>
    <row r="9" spans="1:2">
      <c r="A9" s="5"/>
    </row>
    <row r="10" spans="1:2" s="4" customFormat="1">
      <c r="A10" s="3"/>
    </row>
    <row r="11" spans="1:2">
      <c r="A11" s="4"/>
    </row>
    <row r="12" spans="1:2">
      <c r="A12" s="4"/>
    </row>
    <row r="13" spans="1:2">
      <c r="A1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4"/>
  <sheetViews>
    <sheetView workbookViewId="0">
      <selection activeCell="B4" sqref="B4:B5"/>
    </sheetView>
  </sheetViews>
  <sheetFormatPr defaultColWidth="10.90625" defaultRowHeight="14.5"/>
  <cols>
    <col min="5" max="5" width="12.81640625" customWidth="1"/>
    <col min="6" max="6" width="13.7265625" customWidth="1"/>
    <col min="7" max="7" width="13.26953125" customWidth="1"/>
    <col min="8" max="8" width="15.1796875" customWidth="1"/>
  </cols>
  <sheetData>
    <row r="2" spans="2:8" ht="15.5" thickBot="1">
      <c r="B2" s="23" t="s">
        <v>3</v>
      </c>
      <c r="C2" s="23"/>
      <c r="D2" s="23"/>
      <c r="E2" s="23"/>
      <c r="F2" s="23"/>
      <c r="G2" s="23"/>
      <c r="H2" s="23"/>
    </row>
    <row r="3" spans="2:8" ht="15" thickBot="1">
      <c r="B3" s="10" t="s">
        <v>88</v>
      </c>
      <c r="C3" s="6"/>
      <c r="D3" s="6"/>
      <c r="E3" s="6"/>
      <c r="F3" s="6"/>
      <c r="G3" s="6"/>
      <c r="H3" s="6"/>
    </row>
    <row r="4" spans="2:8" ht="15" thickBot="1">
      <c r="B4" s="24" t="s">
        <v>4</v>
      </c>
      <c r="C4" s="26" t="s">
        <v>5</v>
      </c>
      <c r="D4" s="27"/>
      <c r="E4" s="28" t="s">
        <v>6</v>
      </c>
      <c r="F4" s="30" t="s">
        <v>7</v>
      </c>
      <c r="G4" s="30" t="s">
        <v>8</v>
      </c>
      <c r="H4" s="32" t="s">
        <v>9</v>
      </c>
    </row>
    <row r="5" spans="2:8" ht="15" thickBot="1">
      <c r="B5" s="25"/>
      <c r="C5" s="26" t="s">
        <v>10</v>
      </c>
      <c r="D5" s="27"/>
      <c r="E5" s="29"/>
      <c r="F5" s="31"/>
      <c r="G5" s="31"/>
      <c r="H5" s="33"/>
    </row>
    <row r="6" spans="2:8" ht="15" thickBot="1">
      <c r="B6" s="9">
        <v>1</v>
      </c>
      <c r="C6" s="7" t="s">
        <v>11</v>
      </c>
      <c r="D6" s="7" t="s">
        <v>12</v>
      </c>
      <c r="E6" s="8">
        <v>373.62599999999998</v>
      </c>
      <c r="F6" s="8">
        <v>404.60399999999998</v>
      </c>
      <c r="G6" s="8">
        <v>627.9855</v>
      </c>
      <c r="H6" s="8">
        <v>748.95249999999999</v>
      </c>
    </row>
    <row r="7" spans="2:8" ht="21.5" thickBot="1">
      <c r="B7" s="9">
        <v>2</v>
      </c>
      <c r="C7" s="7" t="s">
        <v>13</v>
      </c>
      <c r="D7" s="7" t="s">
        <v>14</v>
      </c>
      <c r="E7" s="8">
        <v>559.84001000000001</v>
      </c>
      <c r="F7" s="8">
        <v>590.81800999999996</v>
      </c>
      <c r="G7" s="8">
        <v>885.81980999999996</v>
      </c>
      <c r="H7" s="8">
        <v>1006.7868099999999</v>
      </c>
    </row>
    <row r="8" spans="2:8" ht="15" thickBot="1">
      <c r="B8" s="9">
        <v>3</v>
      </c>
      <c r="C8" s="7" t="s">
        <v>15</v>
      </c>
      <c r="D8" s="7" t="s">
        <v>16</v>
      </c>
      <c r="E8" s="8">
        <v>263.108</v>
      </c>
      <c r="F8" s="8">
        <v>294.08600000000001</v>
      </c>
      <c r="G8" s="8">
        <v>474.96</v>
      </c>
      <c r="H8" s="8">
        <v>494.80599999999998</v>
      </c>
    </row>
    <row r="9" spans="2:8" ht="15" thickBot="1">
      <c r="B9" s="9">
        <v>4</v>
      </c>
      <c r="C9" s="7" t="s">
        <v>15</v>
      </c>
      <c r="D9" s="7" t="s">
        <v>17</v>
      </c>
      <c r="E9" s="8">
        <v>623.10500000000002</v>
      </c>
      <c r="F9" s="8">
        <v>654.08299999999997</v>
      </c>
      <c r="G9" s="8">
        <v>973.41750000000002</v>
      </c>
      <c r="H9" s="8">
        <v>1094.3844999999999</v>
      </c>
    </row>
    <row r="10" spans="2:8" ht="15" thickBot="1">
      <c r="B10" s="9">
        <v>5</v>
      </c>
      <c r="C10" s="7" t="s">
        <v>18</v>
      </c>
      <c r="D10" s="7" t="s">
        <v>14</v>
      </c>
      <c r="E10" s="8">
        <v>539.54200000000003</v>
      </c>
      <c r="F10" s="8">
        <v>570.52</v>
      </c>
      <c r="G10" s="8">
        <v>857.71500000000003</v>
      </c>
      <c r="H10" s="8">
        <v>978.68200000000002</v>
      </c>
    </row>
    <row r="11" spans="2:8" ht="15" thickBot="1">
      <c r="B11" s="9">
        <v>6</v>
      </c>
      <c r="C11" s="7" t="s">
        <v>19</v>
      </c>
      <c r="D11" s="7" t="s">
        <v>20</v>
      </c>
      <c r="E11" s="8">
        <v>717.86300000000006</v>
      </c>
      <c r="F11" s="8">
        <v>748.84100000000001</v>
      </c>
      <c r="G11" s="8">
        <v>1104.6210000000001</v>
      </c>
      <c r="H11" s="8">
        <v>1225.588</v>
      </c>
    </row>
    <row r="12" spans="2:8" ht="21.5" thickBot="1">
      <c r="B12" s="9">
        <v>7</v>
      </c>
      <c r="C12" s="7" t="s">
        <v>21</v>
      </c>
      <c r="D12" s="7" t="s">
        <v>22</v>
      </c>
      <c r="E12" s="8">
        <v>314.7715</v>
      </c>
      <c r="F12" s="8">
        <v>345.74950000000001</v>
      </c>
      <c r="G12" s="8">
        <v>546.49450000000002</v>
      </c>
      <c r="H12" s="8">
        <v>667.4615</v>
      </c>
    </row>
    <row r="13" spans="2:8" ht="21.5" thickBot="1">
      <c r="B13" s="9">
        <v>8</v>
      </c>
      <c r="C13" s="7" t="s">
        <v>23</v>
      </c>
      <c r="D13" s="7" t="s">
        <v>24</v>
      </c>
      <c r="E13" s="8">
        <v>387.55459999999999</v>
      </c>
      <c r="F13" s="8">
        <v>418.5326</v>
      </c>
      <c r="G13" s="8">
        <v>647.27106000000003</v>
      </c>
      <c r="H13" s="8">
        <v>768.23806000000002</v>
      </c>
    </row>
    <row r="14" spans="2:8" ht="21.5" thickBot="1">
      <c r="B14" s="9">
        <v>9</v>
      </c>
      <c r="C14" s="7" t="s">
        <v>25</v>
      </c>
      <c r="D14" s="7" t="s">
        <v>26</v>
      </c>
      <c r="E14" s="8">
        <v>314.7715</v>
      </c>
      <c r="F14" s="8">
        <v>345.74950000000001</v>
      </c>
      <c r="G14" s="8">
        <v>546.49450000000002</v>
      </c>
      <c r="H14" s="8">
        <v>667.4615</v>
      </c>
    </row>
    <row r="15" spans="2:8" ht="15" thickBot="1">
      <c r="B15" s="9">
        <v>10</v>
      </c>
      <c r="C15" s="7" t="s">
        <v>25</v>
      </c>
      <c r="D15" s="7" t="s">
        <v>27</v>
      </c>
      <c r="E15" s="8">
        <v>265.79149999999998</v>
      </c>
      <c r="F15" s="8">
        <v>296.76949999999999</v>
      </c>
      <c r="G15" s="8">
        <v>478.67649999999998</v>
      </c>
      <c r="H15" s="8">
        <v>599.64350000000002</v>
      </c>
    </row>
    <row r="16" spans="2:8" ht="15" thickBot="1">
      <c r="B16" s="9">
        <v>11</v>
      </c>
      <c r="C16" s="7" t="s">
        <v>25</v>
      </c>
      <c r="D16" s="7" t="s">
        <v>22</v>
      </c>
      <c r="E16" s="8">
        <v>204.95349999999999</v>
      </c>
      <c r="F16" s="8">
        <v>235.9315</v>
      </c>
      <c r="G16" s="8">
        <v>394.43900000000002</v>
      </c>
      <c r="H16" s="8">
        <v>515.40599999999995</v>
      </c>
    </row>
    <row r="17" spans="2:8" ht="21.5" thickBot="1">
      <c r="B17" s="9">
        <v>12</v>
      </c>
      <c r="C17" s="7" t="s">
        <v>28</v>
      </c>
      <c r="D17" s="7" t="s">
        <v>29</v>
      </c>
      <c r="E17" s="8">
        <v>476.90249999999997</v>
      </c>
      <c r="F17" s="8">
        <v>507.88049999999998</v>
      </c>
      <c r="G17" s="8">
        <v>770.98350000000005</v>
      </c>
      <c r="H17" s="8">
        <v>891.95050000000003</v>
      </c>
    </row>
    <row r="18" spans="2:8" ht="15" thickBot="1">
      <c r="B18" s="9">
        <v>13</v>
      </c>
      <c r="C18" s="7" t="s">
        <v>28</v>
      </c>
      <c r="D18" s="7" t="s">
        <v>30</v>
      </c>
      <c r="E18" s="8">
        <v>464.73750000000001</v>
      </c>
      <c r="F18" s="8">
        <v>495.71550000000002</v>
      </c>
      <c r="G18" s="8">
        <v>754.14</v>
      </c>
      <c r="H18" s="8">
        <v>875.10699999999997</v>
      </c>
    </row>
    <row r="19" spans="2:8" ht="21.5" thickBot="1">
      <c r="B19" s="9">
        <v>14</v>
      </c>
      <c r="C19" s="7" t="s">
        <v>28</v>
      </c>
      <c r="D19" s="7" t="s">
        <v>31</v>
      </c>
      <c r="E19" s="8">
        <v>464.73750000000001</v>
      </c>
      <c r="F19" s="8">
        <v>495.71550000000002</v>
      </c>
      <c r="G19" s="8">
        <v>754.14</v>
      </c>
      <c r="H19" s="8">
        <v>875.10699999999997</v>
      </c>
    </row>
    <row r="20" spans="2:8" ht="15" thickBot="1">
      <c r="B20" s="9">
        <v>15</v>
      </c>
      <c r="C20" s="7" t="s">
        <v>28</v>
      </c>
      <c r="D20" s="7" t="s">
        <v>14</v>
      </c>
      <c r="E20" s="8">
        <v>662.1155</v>
      </c>
      <c r="F20" s="8">
        <v>693.09349999999995</v>
      </c>
      <c r="G20" s="8">
        <v>1027.432</v>
      </c>
      <c r="H20" s="8">
        <v>1148.3989999999999</v>
      </c>
    </row>
    <row r="21" spans="2:8" ht="21.5" thickBot="1">
      <c r="B21" s="9">
        <v>16</v>
      </c>
      <c r="C21" s="7" t="s">
        <v>32</v>
      </c>
      <c r="D21" s="7" t="s">
        <v>33</v>
      </c>
      <c r="E21" s="8">
        <v>394.86349999999999</v>
      </c>
      <c r="F21" s="8">
        <v>425.8415</v>
      </c>
      <c r="G21" s="8">
        <v>657.39049999999997</v>
      </c>
      <c r="H21" s="8">
        <v>778.35749999999996</v>
      </c>
    </row>
    <row r="22" spans="2:8" ht="15" thickBot="1">
      <c r="B22" s="9">
        <v>17</v>
      </c>
      <c r="C22" s="7" t="s">
        <v>32</v>
      </c>
      <c r="D22" s="7" t="s">
        <v>34</v>
      </c>
      <c r="E22" s="8">
        <v>394.86349999999999</v>
      </c>
      <c r="F22" s="8">
        <v>425.8415</v>
      </c>
      <c r="G22" s="8">
        <v>657.39049999999997</v>
      </c>
      <c r="H22" s="8">
        <v>778.35749999999996</v>
      </c>
    </row>
    <row r="23" spans="2:8" ht="15" thickBot="1">
      <c r="B23" s="9">
        <v>18</v>
      </c>
      <c r="C23" s="7" t="s">
        <v>35</v>
      </c>
      <c r="D23" s="7" t="s">
        <v>36</v>
      </c>
      <c r="E23" s="8">
        <v>378.83765</v>
      </c>
      <c r="F23" s="8">
        <v>409.81565000000001</v>
      </c>
      <c r="G23" s="8">
        <v>635.20097999999996</v>
      </c>
      <c r="H23" s="8">
        <v>756.16797999999994</v>
      </c>
    </row>
    <row r="24" spans="2:8" ht="15" thickBot="1">
      <c r="B24" s="9">
        <v>19</v>
      </c>
      <c r="C24" s="7" t="s">
        <v>35</v>
      </c>
      <c r="D24" s="7" t="s">
        <v>37</v>
      </c>
      <c r="E24" s="8">
        <v>409.71199999999999</v>
      </c>
      <c r="F24" s="8">
        <v>440.69</v>
      </c>
      <c r="G24" s="8">
        <v>677.95</v>
      </c>
      <c r="H24" s="8">
        <v>798.91700000000003</v>
      </c>
    </row>
    <row r="25" spans="2:8" ht="15" thickBot="1">
      <c r="B25" s="9">
        <v>20</v>
      </c>
      <c r="C25" s="7" t="s">
        <v>38</v>
      </c>
      <c r="D25" s="7" t="s">
        <v>39</v>
      </c>
      <c r="E25" s="8">
        <v>435.87200000000001</v>
      </c>
      <c r="F25" s="8">
        <v>466.85</v>
      </c>
      <c r="G25" s="8">
        <v>714.17200000000003</v>
      </c>
      <c r="H25" s="8">
        <v>835.13900000000001</v>
      </c>
    </row>
    <row r="26" spans="2:8" ht="15" thickBot="1">
      <c r="B26" s="9">
        <v>21</v>
      </c>
      <c r="C26" s="7" t="s">
        <v>38</v>
      </c>
      <c r="D26" s="7" t="s">
        <v>40</v>
      </c>
      <c r="E26" s="8">
        <v>452.62400000000002</v>
      </c>
      <c r="F26" s="8">
        <v>483.60199999999998</v>
      </c>
      <c r="G26" s="8">
        <v>737.36699999999996</v>
      </c>
      <c r="H26" s="8">
        <v>858.33399999999995</v>
      </c>
    </row>
    <row r="27" spans="2:8" ht="21.5" thickBot="1">
      <c r="B27" s="9">
        <v>22</v>
      </c>
      <c r="C27" s="7" t="s">
        <v>41</v>
      </c>
      <c r="D27" s="7" t="s">
        <v>42</v>
      </c>
      <c r="E27" s="8">
        <v>431.6345</v>
      </c>
      <c r="F27" s="8">
        <v>462.61250000000001</v>
      </c>
      <c r="G27" s="8">
        <v>708.30499999999995</v>
      </c>
      <c r="H27" s="8">
        <v>829.27200000000005</v>
      </c>
    </row>
    <row r="28" spans="2:8" ht="21.5" thickBot="1">
      <c r="B28" s="9">
        <v>23</v>
      </c>
      <c r="C28" s="7" t="s">
        <v>41</v>
      </c>
      <c r="D28" s="7" t="s">
        <v>30</v>
      </c>
      <c r="E28" s="8">
        <v>342.16399999999999</v>
      </c>
      <c r="F28" s="8">
        <v>373.142</v>
      </c>
      <c r="G28" s="8">
        <v>584.423</v>
      </c>
      <c r="H28" s="8">
        <v>705.39</v>
      </c>
    </row>
    <row r="29" spans="2:8" ht="21.5" thickBot="1">
      <c r="B29" s="9">
        <v>24</v>
      </c>
      <c r="C29" s="7" t="s">
        <v>41</v>
      </c>
      <c r="D29" s="7" t="s">
        <v>14</v>
      </c>
      <c r="E29" s="8">
        <v>539.54200000000003</v>
      </c>
      <c r="F29" s="8">
        <v>570.52</v>
      </c>
      <c r="G29" s="8">
        <v>857.71500000000003</v>
      </c>
      <c r="H29" s="8">
        <v>978.68200000000002</v>
      </c>
    </row>
    <row r="30" spans="2:8" ht="21.5" thickBot="1">
      <c r="B30" s="9">
        <v>25</v>
      </c>
      <c r="C30" s="7" t="s">
        <v>41</v>
      </c>
      <c r="D30" s="7" t="s">
        <v>43</v>
      </c>
      <c r="E30" s="8">
        <v>627.33754999999996</v>
      </c>
      <c r="F30" s="8">
        <v>658.31555000000003</v>
      </c>
      <c r="G30" s="8">
        <v>979.27845000000002</v>
      </c>
      <c r="H30" s="8">
        <v>1100.2454499999999</v>
      </c>
    </row>
    <row r="31" spans="2:8" ht="15" thickBot="1">
      <c r="B31" s="9">
        <v>26</v>
      </c>
      <c r="C31" s="7" t="s">
        <v>44</v>
      </c>
      <c r="D31" s="7" t="s">
        <v>45</v>
      </c>
      <c r="E31" s="8">
        <v>434.32549999999998</v>
      </c>
      <c r="F31" s="8">
        <v>423.9</v>
      </c>
      <c r="G31" s="8">
        <v>708.3</v>
      </c>
      <c r="H31" s="8">
        <v>847.17200000000003</v>
      </c>
    </row>
    <row r="32" spans="2:8" ht="15" thickBot="1">
      <c r="B32" s="9">
        <v>27</v>
      </c>
      <c r="C32" s="7" t="s">
        <v>44</v>
      </c>
      <c r="D32" s="7" t="s">
        <v>46</v>
      </c>
      <c r="E32" s="8">
        <v>414.81</v>
      </c>
      <c r="F32" s="8">
        <v>445.78800000000001</v>
      </c>
      <c r="G32" s="8">
        <v>685.00900000000001</v>
      </c>
      <c r="H32" s="8">
        <v>494.80599999999998</v>
      </c>
    </row>
    <row r="33" spans="2:8" ht="15" thickBot="1">
      <c r="B33" s="9">
        <v>28</v>
      </c>
      <c r="C33" s="7" t="s">
        <v>47</v>
      </c>
      <c r="D33" s="7" t="s">
        <v>48</v>
      </c>
      <c r="E33" s="8">
        <v>465.89</v>
      </c>
      <c r="F33" s="8">
        <v>496.86799999999999</v>
      </c>
      <c r="G33" s="8">
        <v>755.7355</v>
      </c>
      <c r="H33" s="8">
        <v>876.70249999999999</v>
      </c>
    </row>
    <row r="34" spans="2:8" ht="15" thickBot="1">
      <c r="B34" s="9">
        <v>29</v>
      </c>
      <c r="C34" s="7" t="s">
        <v>49</v>
      </c>
      <c r="D34" s="7" t="s">
        <v>50</v>
      </c>
      <c r="E34" s="8">
        <v>380.29199999999997</v>
      </c>
      <c r="F34" s="8">
        <v>411.27</v>
      </c>
      <c r="G34" s="8">
        <v>637.21500000000003</v>
      </c>
      <c r="H34" s="8">
        <v>758.18200000000002</v>
      </c>
    </row>
    <row r="35" spans="2:8" ht="15" thickBot="1">
      <c r="B35" s="9">
        <v>30</v>
      </c>
      <c r="C35" s="7" t="s">
        <v>51</v>
      </c>
      <c r="D35" s="7" t="s">
        <v>52</v>
      </c>
      <c r="E35" s="8">
        <v>271.40800000000002</v>
      </c>
      <c r="F35" s="8">
        <v>302.38600000000002</v>
      </c>
      <c r="G35" s="8">
        <v>486.452</v>
      </c>
      <c r="H35" s="8">
        <v>607.41899999999998</v>
      </c>
    </row>
    <row r="36" spans="2:8" ht="15" thickBot="1">
      <c r="B36" s="9">
        <v>31</v>
      </c>
      <c r="C36" s="7" t="s">
        <v>51</v>
      </c>
      <c r="D36" s="7" t="s">
        <v>39</v>
      </c>
      <c r="E36" s="8">
        <v>345.26400000000001</v>
      </c>
      <c r="F36" s="8">
        <v>376.24200000000002</v>
      </c>
      <c r="G36" s="8">
        <v>588.71450000000004</v>
      </c>
      <c r="H36" s="8">
        <v>709.68150000000003</v>
      </c>
    </row>
    <row r="37" spans="2:8" ht="15" thickBot="1">
      <c r="B37" s="9">
        <v>32</v>
      </c>
      <c r="C37" s="7" t="s">
        <v>51</v>
      </c>
      <c r="D37" s="7" t="s">
        <v>53</v>
      </c>
      <c r="E37" s="8">
        <v>403.55700000000002</v>
      </c>
      <c r="F37" s="8">
        <v>434.53500000000003</v>
      </c>
      <c r="G37" s="8">
        <v>669.42750000000001</v>
      </c>
      <c r="H37" s="8">
        <v>790.39449999999999</v>
      </c>
    </row>
    <row r="38" spans="2:8" ht="15" thickBot="1">
      <c r="B38" s="9">
        <v>33</v>
      </c>
      <c r="C38" s="7" t="s">
        <v>54</v>
      </c>
      <c r="D38" s="7" t="s">
        <v>55</v>
      </c>
      <c r="E38" s="8">
        <v>309.68150000000003</v>
      </c>
      <c r="F38" s="8">
        <v>340.65949999999998</v>
      </c>
      <c r="G38" s="8">
        <v>539.44600000000003</v>
      </c>
      <c r="H38" s="8">
        <v>660.41300000000001</v>
      </c>
    </row>
    <row r="39" spans="2:8" ht="15" thickBot="1">
      <c r="B39" s="9">
        <v>34</v>
      </c>
      <c r="C39" s="7" t="s">
        <v>54</v>
      </c>
      <c r="D39" s="7" t="s">
        <v>45</v>
      </c>
      <c r="E39" s="8">
        <v>309.68150000000003</v>
      </c>
      <c r="F39" s="8">
        <v>340.65949999999998</v>
      </c>
      <c r="G39" s="8">
        <v>539.44600000000003</v>
      </c>
      <c r="H39" s="8">
        <v>660.41300000000001</v>
      </c>
    </row>
    <row r="40" spans="2:8" ht="15" thickBot="1">
      <c r="B40" s="9">
        <v>35</v>
      </c>
      <c r="C40" s="7" t="s">
        <v>56</v>
      </c>
      <c r="D40" s="7" t="s">
        <v>57</v>
      </c>
      <c r="E40" s="8">
        <v>555.04700000000003</v>
      </c>
      <c r="F40" s="8">
        <v>586.02499999999998</v>
      </c>
      <c r="G40" s="8">
        <v>879.18299999999999</v>
      </c>
      <c r="H40" s="8">
        <v>1000.15</v>
      </c>
    </row>
    <row r="41" spans="2:8" ht="15" thickBot="1">
      <c r="B41" s="9">
        <v>36</v>
      </c>
      <c r="C41" s="7" t="s">
        <v>58</v>
      </c>
      <c r="D41" s="7" t="s">
        <v>43</v>
      </c>
      <c r="E41" s="8">
        <v>547.23950000000002</v>
      </c>
      <c r="F41" s="8">
        <v>578.21749999999997</v>
      </c>
      <c r="G41" s="8">
        <v>868.37324999999998</v>
      </c>
      <c r="H41" s="8">
        <v>989.34024999999997</v>
      </c>
    </row>
    <row r="42" spans="2:8" ht="15" thickBot="1">
      <c r="B42" s="9">
        <v>37</v>
      </c>
      <c r="C42" s="7" t="s">
        <v>58</v>
      </c>
      <c r="D42" s="7" t="s">
        <v>12</v>
      </c>
      <c r="E42" s="8">
        <v>317.92950000000002</v>
      </c>
      <c r="F42" s="8">
        <v>348.90750000000003</v>
      </c>
      <c r="G42" s="8">
        <v>550.86699999999996</v>
      </c>
      <c r="H42" s="8">
        <v>671.83399999999995</v>
      </c>
    </row>
    <row r="43" spans="2:8" ht="21.5" thickBot="1">
      <c r="B43" s="9">
        <v>38</v>
      </c>
      <c r="C43" s="7" t="s">
        <v>59</v>
      </c>
      <c r="D43" s="7" t="s">
        <v>60</v>
      </c>
      <c r="E43" s="8">
        <v>388.73050000000001</v>
      </c>
      <c r="F43" s="8">
        <v>419.70850000000002</v>
      </c>
      <c r="G43" s="8">
        <v>648.899</v>
      </c>
      <c r="H43" s="8">
        <v>769.86599999999999</v>
      </c>
    </row>
    <row r="44" spans="2:8" ht="15" thickBot="1">
      <c r="B44" s="9">
        <v>39</v>
      </c>
      <c r="C44" s="7" t="s">
        <v>59</v>
      </c>
      <c r="D44" s="7" t="s">
        <v>61</v>
      </c>
      <c r="E44" s="8">
        <v>408.24650000000003</v>
      </c>
      <c r="F44" s="8">
        <v>439.22449999999998</v>
      </c>
      <c r="G44" s="8">
        <v>675.92150000000004</v>
      </c>
      <c r="H44" s="8">
        <v>796.88850000000002</v>
      </c>
    </row>
    <row r="45" spans="2:8" ht="21.5" thickBot="1">
      <c r="B45" s="9">
        <v>40</v>
      </c>
      <c r="C45" s="7" t="s">
        <v>62</v>
      </c>
      <c r="D45" s="7" t="s">
        <v>63</v>
      </c>
      <c r="E45" s="8">
        <v>380.29199999999997</v>
      </c>
      <c r="F45" s="8">
        <v>411.27</v>
      </c>
      <c r="G45" s="8">
        <v>637.21500000000003</v>
      </c>
      <c r="H45" s="8">
        <v>758.18200000000002</v>
      </c>
    </row>
    <row r="46" spans="2:8" ht="21.5" thickBot="1">
      <c r="B46" s="9">
        <v>41</v>
      </c>
      <c r="C46" s="7" t="s">
        <v>64</v>
      </c>
      <c r="D46" s="7" t="s">
        <v>65</v>
      </c>
      <c r="E46" s="8">
        <v>983.10199999999998</v>
      </c>
      <c r="F46" s="8">
        <v>1014.08</v>
      </c>
      <c r="G46" s="8">
        <v>1471.875</v>
      </c>
      <c r="H46" s="8">
        <v>1592.8420000000001</v>
      </c>
    </row>
    <row r="47" spans="2:8" ht="21.5" thickBot="1">
      <c r="B47" s="9">
        <v>42</v>
      </c>
      <c r="C47" s="7" t="s">
        <v>64</v>
      </c>
      <c r="D47" s="7" t="s">
        <v>36</v>
      </c>
      <c r="E47" s="8">
        <v>591.92591000000004</v>
      </c>
      <c r="F47" s="8">
        <v>622.90391</v>
      </c>
      <c r="G47" s="8">
        <v>930.24639000000002</v>
      </c>
      <c r="H47" s="8">
        <v>1051.2133899999999</v>
      </c>
    </row>
    <row r="48" spans="2:8" ht="21.5" thickBot="1">
      <c r="B48" s="9">
        <v>43</v>
      </c>
      <c r="C48" s="7" t="s">
        <v>64</v>
      </c>
      <c r="D48" s="7" t="s">
        <v>63</v>
      </c>
      <c r="E48" s="8">
        <v>542.06174999999996</v>
      </c>
      <c r="F48" s="8">
        <v>573.03975000000003</v>
      </c>
      <c r="G48" s="8">
        <v>861.20375000000001</v>
      </c>
      <c r="H48" s="8">
        <v>982.17075</v>
      </c>
    </row>
    <row r="49" spans="2:8" ht="15" thickBot="1">
      <c r="B49" s="9">
        <v>44</v>
      </c>
      <c r="C49" s="7" t="s">
        <v>66</v>
      </c>
      <c r="D49" s="7" t="s">
        <v>43</v>
      </c>
      <c r="E49" s="8">
        <v>671.86625000000004</v>
      </c>
      <c r="F49" s="8">
        <v>702.84424999999999</v>
      </c>
      <c r="G49" s="8">
        <v>1040.93325</v>
      </c>
      <c r="H49" s="8">
        <v>1161.9002499999999</v>
      </c>
    </row>
    <row r="50" spans="2:8" ht="15" thickBot="1">
      <c r="B50" s="9">
        <v>45</v>
      </c>
      <c r="C50" s="7" t="s">
        <v>66</v>
      </c>
      <c r="D50" s="7" t="s">
        <v>67</v>
      </c>
      <c r="E50" s="8">
        <v>567.18299999999999</v>
      </c>
      <c r="F50" s="8">
        <v>598.16099999999994</v>
      </c>
      <c r="G50" s="8">
        <v>895.98699999999997</v>
      </c>
      <c r="H50" s="8">
        <v>1016.954</v>
      </c>
    </row>
    <row r="51" spans="2:8" ht="21.5" thickBot="1">
      <c r="B51" s="9">
        <v>46</v>
      </c>
      <c r="C51" s="7" t="s">
        <v>68</v>
      </c>
      <c r="D51" s="7" t="s">
        <v>29</v>
      </c>
      <c r="E51" s="8">
        <v>374.64994999999999</v>
      </c>
      <c r="F51" s="8">
        <v>390.93338</v>
      </c>
      <c r="G51" s="8">
        <v>629.40287999999998</v>
      </c>
      <c r="H51" s="8">
        <v>750.36987999999997</v>
      </c>
    </row>
    <row r="52" spans="2:8" ht="15" thickBot="1">
      <c r="B52" s="9">
        <v>47</v>
      </c>
      <c r="C52" s="7" t="s">
        <v>69</v>
      </c>
      <c r="D52" s="7" t="s">
        <v>70</v>
      </c>
      <c r="E52" s="8">
        <v>402.6</v>
      </c>
      <c r="F52" s="8">
        <v>433.5865</v>
      </c>
      <c r="G52" s="8">
        <v>668.11500000000001</v>
      </c>
      <c r="H52" s="8">
        <v>789.08199999999999</v>
      </c>
    </row>
    <row r="53" spans="2:8" ht="21.5" thickBot="1">
      <c r="B53" s="9">
        <v>48</v>
      </c>
      <c r="C53" s="7" t="s">
        <v>71</v>
      </c>
      <c r="D53" s="7" t="s">
        <v>43</v>
      </c>
      <c r="E53" s="8">
        <v>627.58275000000003</v>
      </c>
      <c r="F53" s="8">
        <v>658.56074999999998</v>
      </c>
      <c r="G53" s="8">
        <v>979.61775</v>
      </c>
      <c r="H53" s="8">
        <v>1100.58475</v>
      </c>
    </row>
    <row r="54" spans="2:8" ht="21.5" thickBot="1">
      <c r="B54" s="9">
        <v>49</v>
      </c>
      <c r="C54" s="7" t="s">
        <v>71</v>
      </c>
      <c r="D54" s="7" t="s">
        <v>67</v>
      </c>
      <c r="E54" s="8">
        <v>388.73050000000001</v>
      </c>
      <c r="F54" s="8">
        <v>419.70850000000002</v>
      </c>
      <c r="G54" s="8">
        <v>648.899</v>
      </c>
      <c r="H54" s="8">
        <v>769.86599999999999</v>
      </c>
    </row>
    <row r="55" spans="2:8" ht="15" thickBot="1">
      <c r="B55" s="9">
        <v>50</v>
      </c>
      <c r="C55" s="7" t="s">
        <v>72</v>
      </c>
      <c r="D55" s="7" t="s">
        <v>42</v>
      </c>
      <c r="E55" s="8">
        <v>370.46800000000002</v>
      </c>
      <c r="F55" s="8">
        <v>401.44600000000003</v>
      </c>
      <c r="G55" s="8">
        <v>623.61300000000006</v>
      </c>
      <c r="H55" s="8">
        <v>744.58</v>
      </c>
    </row>
    <row r="56" spans="2:8" ht="15" thickBot="1">
      <c r="B56" s="9">
        <v>51</v>
      </c>
      <c r="C56" s="7" t="s">
        <v>72</v>
      </c>
      <c r="D56" s="7" t="s">
        <v>12</v>
      </c>
      <c r="E56" s="8">
        <v>222.989</v>
      </c>
      <c r="F56" s="8">
        <v>253.96700000000001</v>
      </c>
      <c r="G56" s="8">
        <v>419.41149999999999</v>
      </c>
      <c r="H56" s="8">
        <v>540.37850000000003</v>
      </c>
    </row>
    <row r="57" spans="2:8" ht="15" thickBot="1">
      <c r="B57" s="9">
        <v>52</v>
      </c>
      <c r="C57" s="7" t="s">
        <v>73</v>
      </c>
      <c r="D57" s="7" t="s">
        <v>48</v>
      </c>
      <c r="E57" s="8">
        <v>561.50850000000003</v>
      </c>
      <c r="F57" s="8">
        <v>592.48649999999998</v>
      </c>
      <c r="G57" s="8">
        <v>888.13</v>
      </c>
      <c r="H57" s="8">
        <v>1009.097</v>
      </c>
    </row>
    <row r="58" spans="2:8" ht="15" thickBot="1">
      <c r="B58" s="9">
        <v>53</v>
      </c>
      <c r="C58" s="7" t="s">
        <v>74</v>
      </c>
      <c r="D58" s="7" t="s">
        <v>57</v>
      </c>
      <c r="E58" s="8">
        <v>555.04700000000003</v>
      </c>
      <c r="F58" s="8">
        <v>586.02499999999998</v>
      </c>
      <c r="G58" s="8">
        <v>879.18299999999999</v>
      </c>
      <c r="H58" s="8">
        <v>1000.15</v>
      </c>
    </row>
    <row r="59" spans="2:8" ht="21.5" thickBot="1">
      <c r="B59" s="9">
        <v>54</v>
      </c>
      <c r="C59" s="7" t="s">
        <v>75</v>
      </c>
      <c r="D59" s="7" t="s">
        <v>60</v>
      </c>
      <c r="E59" s="8">
        <v>380.01499999999999</v>
      </c>
      <c r="F59" s="8">
        <v>410.99299999999999</v>
      </c>
      <c r="G59" s="8">
        <v>636.83100000000002</v>
      </c>
      <c r="H59" s="8">
        <v>757.798</v>
      </c>
    </row>
    <row r="60" spans="2:8" ht="15" thickBot="1">
      <c r="B60" s="9">
        <v>55</v>
      </c>
      <c r="C60" s="7" t="s">
        <v>76</v>
      </c>
      <c r="D60" s="7" t="s">
        <v>37</v>
      </c>
      <c r="E60" s="8">
        <v>409.71199999999999</v>
      </c>
      <c r="F60" s="8">
        <v>440.69</v>
      </c>
      <c r="G60" s="8">
        <v>677.95</v>
      </c>
      <c r="H60" s="8">
        <v>798.91700000000003</v>
      </c>
    </row>
    <row r="61" spans="2:8" ht="15" thickBot="1">
      <c r="B61" s="9">
        <v>56</v>
      </c>
      <c r="C61" s="7" t="s">
        <v>76</v>
      </c>
      <c r="D61" s="7" t="s">
        <v>12</v>
      </c>
      <c r="E61" s="8">
        <v>317.92950000000002</v>
      </c>
      <c r="F61" s="8">
        <v>348.90750000000003</v>
      </c>
      <c r="G61" s="8">
        <v>550.86699999999996</v>
      </c>
      <c r="H61" s="8">
        <v>671.83399999999995</v>
      </c>
    </row>
    <row r="62" spans="2:8" ht="15" thickBot="1">
      <c r="B62" s="9">
        <v>57</v>
      </c>
      <c r="C62" s="7" t="s">
        <v>76</v>
      </c>
      <c r="D62" s="7" t="s">
        <v>22</v>
      </c>
      <c r="E62" s="8">
        <v>314.7715</v>
      </c>
      <c r="F62" s="8">
        <v>345.74950000000001</v>
      </c>
      <c r="G62" s="8">
        <v>546.49450000000002</v>
      </c>
      <c r="H62" s="8">
        <v>667.4615</v>
      </c>
    </row>
    <row r="63" spans="2:8">
      <c r="B63" s="20" t="s">
        <v>77</v>
      </c>
      <c r="C63" s="21"/>
      <c r="D63" s="21"/>
      <c r="E63" s="21"/>
      <c r="F63" s="21"/>
      <c r="G63" s="21"/>
      <c r="H63" s="21"/>
    </row>
    <row r="64" spans="2:8">
      <c r="B64" s="22" t="s">
        <v>78</v>
      </c>
      <c r="C64" s="22"/>
      <c r="D64" s="22"/>
      <c r="E64" s="22"/>
      <c r="F64" s="22"/>
      <c r="G64" s="22"/>
      <c r="H64" s="22"/>
    </row>
  </sheetData>
  <mergeCells count="10">
    <mergeCell ref="B63:H63"/>
    <mergeCell ref="B64:H64"/>
    <mergeCell ref="B2:H2"/>
    <mergeCell ref="B4:B5"/>
    <mergeCell ref="C4:D4"/>
    <mergeCell ref="C5:D5"/>
    <mergeCell ref="E4:E5"/>
    <mergeCell ref="F4:F5"/>
    <mergeCell ref="G4:G5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defaultColWidth="10.1796875" defaultRowHeight="14.5"/>
  <cols>
    <col min="1" max="1" width="10.1796875" style="15"/>
    <col min="2" max="2" width="12" style="15" customWidth="1"/>
    <col min="3" max="3" width="32.1796875" style="15" customWidth="1"/>
    <col min="4" max="16384" width="10.1796875" style="15"/>
  </cols>
  <sheetData>
    <row r="1" spans="1:3">
      <c r="A1" s="14" t="s">
        <v>91</v>
      </c>
      <c r="B1" s="14" t="s">
        <v>92</v>
      </c>
      <c r="C1" s="14" t="s">
        <v>93</v>
      </c>
    </row>
    <row r="2" spans="1:3">
      <c r="A2" s="16">
        <v>1990</v>
      </c>
      <c r="B2" s="16">
        <v>130.69999999999999</v>
      </c>
      <c r="C2" s="17">
        <f t="shared" ref="C2:C28" si="0">B$24/B2</f>
        <v>1.7594032134659527</v>
      </c>
    </row>
    <row r="3" spans="1:3">
      <c r="A3" s="16">
        <v>1991</v>
      </c>
      <c r="B3" s="16">
        <v>136.19999999999999</v>
      </c>
      <c r="C3" s="17">
        <f t="shared" si="0"/>
        <v>1.6883553597650516</v>
      </c>
    </row>
    <row r="4" spans="1:3">
      <c r="A4" s="16">
        <v>1992</v>
      </c>
      <c r="B4" s="16">
        <v>140.30000000000001</v>
      </c>
      <c r="C4" s="17">
        <f t="shared" si="0"/>
        <v>1.639016393442623</v>
      </c>
    </row>
    <row r="5" spans="1:3">
      <c r="A5" s="16">
        <v>1993</v>
      </c>
      <c r="B5" s="16">
        <v>144.5</v>
      </c>
      <c r="C5" s="17">
        <f t="shared" si="0"/>
        <v>1.5913771626297579</v>
      </c>
    </row>
    <row r="6" spans="1:3">
      <c r="A6" s="16">
        <v>1994</v>
      </c>
      <c r="B6" s="16">
        <v>148.19999999999999</v>
      </c>
      <c r="C6" s="17">
        <f t="shared" si="0"/>
        <v>1.5516464237516872</v>
      </c>
    </row>
    <row r="7" spans="1:3">
      <c r="A7" s="16">
        <v>1995</v>
      </c>
      <c r="B7" s="16">
        <v>152.4</v>
      </c>
      <c r="C7" s="17">
        <f t="shared" si="0"/>
        <v>1.5088845144356955</v>
      </c>
    </row>
    <row r="8" spans="1:3">
      <c r="A8" s="16">
        <v>1996</v>
      </c>
      <c r="B8" s="16">
        <v>156.9</v>
      </c>
      <c r="C8" s="17">
        <f t="shared" si="0"/>
        <v>1.465608667941364</v>
      </c>
    </row>
    <row r="9" spans="1:3">
      <c r="A9" s="16">
        <v>1997</v>
      </c>
      <c r="B9" s="16">
        <v>160.5</v>
      </c>
      <c r="C9" s="17">
        <f t="shared" si="0"/>
        <v>1.432735202492212</v>
      </c>
    </row>
    <row r="10" spans="1:3">
      <c r="A10" s="16">
        <v>1998</v>
      </c>
      <c r="B10" s="18">
        <v>163</v>
      </c>
      <c r="C10" s="17">
        <f t="shared" si="0"/>
        <v>1.410760736196319</v>
      </c>
    </row>
    <row r="11" spans="1:3">
      <c r="A11" s="16">
        <v>1999</v>
      </c>
      <c r="B11" s="16">
        <v>166.6</v>
      </c>
      <c r="C11" s="17">
        <f t="shared" si="0"/>
        <v>1.3802761104441779</v>
      </c>
    </row>
    <row r="12" spans="1:3">
      <c r="A12" s="16">
        <v>2000</v>
      </c>
      <c r="B12" s="16">
        <v>172.2</v>
      </c>
      <c r="C12" s="17">
        <f t="shared" si="0"/>
        <v>1.3353890824622534</v>
      </c>
    </row>
    <row r="13" spans="1:3">
      <c r="A13" s="16">
        <v>2001</v>
      </c>
      <c r="B13" s="16">
        <v>177.1</v>
      </c>
      <c r="C13" s="17">
        <f t="shared" si="0"/>
        <v>1.2984415584415585</v>
      </c>
    </row>
    <row r="14" spans="1:3">
      <c r="A14" s="16">
        <v>2002</v>
      </c>
      <c r="B14" s="16">
        <v>179.9</v>
      </c>
      <c r="C14" s="17">
        <f t="shared" si="0"/>
        <v>1.2782323513062812</v>
      </c>
    </row>
    <row r="15" spans="1:3">
      <c r="A15" s="16">
        <v>2003</v>
      </c>
      <c r="B15" s="18">
        <v>184</v>
      </c>
      <c r="C15" s="17">
        <f t="shared" si="0"/>
        <v>1.2497500000000001</v>
      </c>
    </row>
    <row r="16" spans="1:3">
      <c r="A16" s="16">
        <v>2004</v>
      </c>
      <c r="B16" s="16">
        <v>188.9</v>
      </c>
      <c r="C16" s="17">
        <f t="shared" si="0"/>
        <v>1.2173319216516676</v>
      </c>
    </row>
    <row r="17" spans="1:3">
      <c r="A17" s="16">
        <v>2005</v>
      </c>
      <c r="B17" s="16">
        <v>195.3</v>
      </c>
      <c r="C17" s="17">
        <f t="shared" si="0"/>
        <v>1.1774398361495135</v>
      </c>
    </row>
    <row r="18" spans="1:3">
      <c r="A18" s="16">
        <v>2006</v>
      </c>
      <c r="B18" s="16">
        <v>201.6</v>
      </c>
      <c r="C18" s="17">
        <f t="shared" si="0"/>
        <v>1.1406448412698413</v>
      </c>
    </row>
    <row r="19" spans="1:3">
      <c r="A19" s="16">
        <v>2007</v>
      </c>
      <c r="B19" s="16">
        <v>207.34200000000001</v>
      </c>
      <c r="C19" s="17">
        <f t="shared" si="0"/>
        <v>1.1090565346143086</v>
      </c>
    </row>
    <row r="20" spans="1:3">
      <c r="A20" s="16">
        <v>2008</v>
      </c>
      <c r="B20" s="16">
        <v>215.303</v>
      </c>
      <c r="C20" s="17">
        <f t="shared" si="0"/>
        <v>1.0680482854395899</v>
      </c>
    </row>
    <row r="21" spans="1:3">
      <c r="A21" s="16">
        <v>2009</v>
      </c>
      <c r="B21" s="16">
        <v>214.53700000000001</v>
      </c>
      <c r="C21" s="17">
        <f t="shared" si="0"/>
        <v>1.0718617301444506</v>
      </c>
    </row>
    <row r="22" spans="1:3">
      <c r="A22" s="16">
        <v>2010</v>
      </c>
      <c r="B22" s="16">
        <v>218.05600000000001</v>
      </c>
      <c r="C22" s="17">
        <f t="shared" si="0"/>
        <v>1.0545639652199434</v>
      </c>
    </row>
    <row r="23" spans="1:3">
      <c r="A23" s="16">
        <v>2011</v>
      </c>
      <c r="B23" s="16">
        <v>224.93899999999999</v>
      </c>
      <c r="C23" s="17">
        <f t="shared" si="0"/>
        <v>1.0222949332930262</v>
      </c>
    </row>
    <row r="24" spans="1:3">
      <c r="A24" s="16">
        <v>2012</v>
      </c>
      <c r="B24" s="16">
        <v>229.95400000000001</v>
      </c>
      <c r="C24" s="17">
        <f t="shared" si="0"/>
        <v>1</v>
      </c>
    </row>
    <row r="25" spans="1:3">
      <c r="A25" s="16">
        <v>2013</v>
      </c>
      <c r="B25" s="16">
        <v>232.95699999999999</v>
      </c>
      <c r="C25" s="17">
        <f t="shared" si="0"/>
        <v>0.98710920899565158</v>
      </c>
    </row>
    <row r="26" spans="1:3">
      <c r="A26" s="16">
        <v>2014</v>
      </c>
      <c r="B26" s="16">
        <v>236.73599999999999</v>
      </c>
      <c r="C26" s="17">
        <f t="shared" si="0"/>
        <v>0.97135205460935392</v>
      </c>
    </row>
    <row r="27" spans="1:3">
      <c r="A27" s="16">
        <v>2015</v>
      </c>
      <c r="B27" s="16">
        <v>237.017</v>
      </c>
      <c r="C27" s="17">
        <f t="shared" si="0"/>
        <v>0.97020044975676856</v>
      </c>
    </row>
    <row r="28" spans="1:3">
      <c r="A28" s="16">
        <v>2016</v>
      </c>
      <c r="B28" s="16">
        <v>241.23699999999999</v>
      </c>
      <c r="C28" s="17">
        <f t="shared" si="0"/>
        <v>0.95322856775701903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workbookViewId="0"/>
  </sheetViews>
  <sheetFormatPr defaultColWidth="10.90625" defaultRowHeight="14.5"/>
  <cols>
    <col min="2" max="2" width="13.7265625" bestFit="1" customWidth="1"/>
    <col min="3" max="3" width="13.453125" bestFit="1" customWidth="1"/>
    <col min="4" max="5" width="13.26953125" bestFit="1" customWidth="1"/>
    <col min="8" max="8" width="16.1796875" customWidth="1"/>
    <col min="9" max="9" width="13.453125" bestFit="1" customWidth="1"/>
    <col min="10" max="11" width="13.26953125" bestFit="1" customWidth="1"/>
  </cols>
  <sheetData>
    <row r="1" spans="2:11" s="6" customFormat="1"/>
    <row r="2" spans="2:11">
      <c r="B2" s="34" t="s">
        <v>89</v>
      </c>
      <c r="C2" s="35"/>
      <c r="D2" s="35"/>
      <c r="E2" s="36"/>
      <c r="H2" s="34" t="s">
        <v>90</v>
      </c>
      <c r="I2" s="35"/>
      <c r="J2" s="35"/>
      <c r="K2" s="36"/>
    </row>
    <row r="3" spans="2:11">
      <c r="B3" s="13" t="s">
        <v>84</v>
      </c>
      <c r="C3" s="13" t="s">
        <v>85</v>
      </c>
      <c r="D3" s="13" t="s">
        <v>86</v>
      </c>
      <c r="E3" s="13" t="s">
        <v>87</v>
      </c>
      <c r="H3" s="13" t="s">
        <v>84</v>
      </c>
      <c r="I3" s="13" t="s">
        <v>85</v>
      </c>
      <c r="J3" s="13" t="s">
        <v>86</v>
      </c>
      <c r="K3" s="13" t="s">
        <v>87</v>
      </c>
    </row>
    <row r="4" spans="2:11">
      <c r="B4" s="12">
        <f>'Transmission costs'!E6*1000/230</f>
        <v>1624.4608695652173</v>
      </c>
      <c r="C4" s="12">
        <f>'Transmission costs'!F6*1000/230</f>
        <v>1759.1478260869565</v>
      </c>
      <c r="D4" s="12">
        <f>'Transmission costs'!G6*1000/400</f>
        <v>1569.9637499999999</v>
      </c>
      <c r="E4" s="12">
        <f>'Transmission costs'!H6*1000/400</f>
        <v>1872.3812499999999</v>
      </c>
      <c r="H4" s="12">
        <f>B4*1.6093</f>
        <v>2614.2448773913043</v>
      </c>
      <c r="I4" s="12">
        <f t="shared" ref="I4:K4" si="0">C4*1.6093</f>
        <v>2830.9965965217389</v>
      </c>
      <c r="J4" s="12">
        <f t="shared" si="0"/>
        <v>2526.5426628749997</v>
      </c>
      <c r="K4" s="12">
        <f t="shared" si="0"/>
        <v>3013.2231456249997</v>
      </c>
    </row>
    <row r="5" spans="2:11">
      <c r="B5" s="12">
        <f>'Transmission costs'!E7*1000/230</f>
        <v>2434.087</v>
      </c>
      <c r="C5" s="12">
        <f>'Transmission costs'!F7*1000/230</f>
        <v>2568.7739565217394</v>
      </c>
      <c r="D5" s="12">
        <f>'Transmission costs'!G7*1000/400</f>
        <v>2214.5495249999999</v>
      </c>
      <c r="E5" s="12">
        <f>'Transmission costs'!H7*1000/400</f>
        <v>2516.9670249999999</v>
      </c>
      <c r="H5" s="12">
        <f t="shared" ref="H5:H60" si="1">B5*1.6093</f>
        <v>3917.1762091000001</v>
      </c>
      <c r="I5" s="12">
        <f t="shared" ref="I5:I60" si="2">C5*1.6093</f>
        <v>4133.9279282304351</v>
      </c>
      <c r="J5" s="12">
        <f t="shared" ref="J5:J60" si="3">D5*1.6093</f>
        <v>3563.8745505824995</v>
      </c>
      <c r="K5" s="12">
        <f t="shared" ref="K5:K60" si="4">E5*1.6093</f>
        <v>4050.5550333324995</v>
      </c>
    </row>
    <row r="6" spans="2:11">
      <c r="B6" s="12">
        <f>'Transmission costs'!E8*1000/230</f>
        <v>1143.9478260869564</v>
      </c>
      <c r="C6" s="12">
        <f>'Transmission costs'!F8*1000/230</f>
        <v>1278.6347826086956</v>
      </c>
      <c r="D6" s="12">
        <f>'Transmission costs'!G8*1000/400</f>
        <v>1187.4000000000001</v>
      </c>
      <c r="E6" s="12">
        <f>'Transmission costs'!H8*1000/400</f>
        <v>1237.0150000000001</v>
      </c>
      <c r="H6" s="12">
        <f t="shared" si="1"/>
        <v>1840.9552365217389</v>
      </c>
      <c r="I6" s="12">
        <f t="shared" si="2"/>
        <v>2057.7069556521737</v>
      </c>
      <c r="J6" s="12">
        <f t="shared" si="3"/>
        <v>1910.88282</v>
      </c>
      <c r="K6" s="12">
        <f t="shared" si="4"/>
        <v>1990.7282395000002</v>
      </c>
    </row>
    <row r="7" spans="2:11">
      <c r="B7" s="12">
        <f>'Transmission costs'!E9*1000/230</f>
        <v>2709.1521739130435</v>
      </c>
      <c r="C7" s="12">
        <f>'Transmission costs'!F9*1000/230</f>
        <v>2843.8391304347824</v>
      </c>
      <c r="D7" s="12">
        <f>'Transmission costs'!G9*1000/400</f>
        <v>2433.5437499999998</v>
      </c>
      <c r="E7" s="12">
        <f>'Transmission costs'!H9*1000/400</f>
        <v>2735.9612499999998</v>
      </c>
      <c r="H7" s="12">
        <f t="shared" si="1"/>
        <v>4359.8385934782609</v>
      </c>
      <c r="I7" s="12">
        <f t="shared" si="2"/>
        <v>4576.5903126086951</v>
      </c>
      <c r="J7" s="12">
        <f t="shared" si="3"/>
        <v>3916.3019568749996</v>
      </c>
      <c r="K7" s="12">
        <f t="shared" si="4"/>
        <v>4402.9824396249996</v>
      </c>
    </row>
    <row r="8" spans="2:11">
      <c r="B8" s="12">
        <f>'Transmission costs'!E10*1000/230</f>
        <v>2345.8347826086956</v>
      </c>
      <c r="C8" s="12">
        <f>'Transmission costs'!F10*1000/230</f>
        <v>2480.521739130435</v>
      </c>
      <c r="D8" s="12">
        <f>'Transmission costs'!G10*1000/400</f>
        <v>2144.2874999999999</v>
      </c>
      <c r="E8" s="12">
        <f>'Transmission costs'!H10*1000/400</f>
        <v>2446.7049999999999</v>
      </c>
      <c r="H8" s="12">
        <f t="shared" si="1"/>
        <v>3775.1519156521736</v>
      </c>
      <c r="I8" s="12">
        <f t="shared" si="2"/>
        <v>3991.9036347826091</v>
      </c>
      <c r="J8" s="12">
        <f t="shared" si="3"/>
        <v>3450.8018737499997</v>
      </c>
      <c r="K8" s="12">
        <f t="shared" si="4"/>
        <v>3937.4823564999997</v>
      </c>
    </row>
    <row r="9" spans="2:11">
      <c r="B9" s="12">
        <f>'Transmission costs'!E11*1000/230</f>
        <v>3121.1434782608694</v>
      </c>
      <c r="C9" s="12">
        <f>'Transmission costs'!F11*1000/230</f>
        <v>3255.8304347826088</v>
      </c>
      <c r="D9" s="12">
        <f>'Transmission costs'!G11*1000/400</f>
        <v>2761.5524999999998</v>
      </c>
      <c r="E9" s="12">
        <f>'Transmission costs'!H11*1000/400</f>
        <v>3063.97</v>
      </c>
      <c r="H9" s="12">
        <f t="shared" si="1"/>
        <v>5022.8561995652171</v>
      </c>
      <c r="I9" s="12">
        <f t="shared" si="2"/>
        <v>5239.6079186956522</v>
      </c>
      <c r="J9" s="12">
        <f t="shared" si="3"/>
        <v>4444.1664382499994</v>
      </c>
      <c r="K9" s="12">
        <f t="shared" si="4"/>
        <v>4930.8469209999994</v>
      </c>
    </row>
    <row r="10" spans="2:11">
      <c r="B10" s="12">
        <f>'Transmission costs'!E12*1000/230</f>
        <v>1368.5717391304347</v>
      </c>
      <c r="C10" s="12">
        <f>'Transmission costs'!F12*1000/230</f>
        <v>1503.2586956521739</v>
      </c>
      <c r="D10" s="12">
        <f>'Transmission costs'!G12*1000/400</f>
        <v>1366.2362499999999</v>
      </c>
      <c r="E10" s="12">
        <f>'Transmission costs'!H12*1000/400</f>
        <v>1668.6537499999999</v>
      </c>
      <c r="H10" s="12">
        <f t="shared" si="1"/>
        <v>2202.4424997826086</v>
      </c>
      <c r="I10" s="12">
        <f t="shared" si="2"/>
        <v>2419.1942189130432</v>
      </c>
      <c r="J10" s="12">
        <f t="shared" si="3"/>
        <v>2198.6839971249997</v>
      </c>
      <c r="K10" s="12">
        <f t="shared" si="4"/>
        <v>2685.3644798749997</v>
      </c>
    </row>
    <row r="11" spans="2:11">
      <c r="B11" s="12">
        <f>'Transmission costs'!E13*1000/230</f>
        <v>1685.02</v>
      </c>
      <c r="C11" s="12">
        <f>'Transmission costs'!F13*1000/230</f>
        <v>1819.7069565217391</v>
      </c>
      <c r="D11" s="12">
        <f>'Transmission costs'!G13*1000/400</f>
        <v>1618.1776500000001</v>
      </c>
      <c r="E11" s="12">
        <f>'Transmission costs'!H13*1000/400</f>
        <v>1920.5951500000001</v>
      </c>
      <c r="H11" s="12">
        <f t="shared" si="1"/>
        <v>2711.7026860000001</v>
      </c>
      <c r="I11" s="12">
        <f t="shared" si="2"/>
        <v>2928.4544051304347</v>
      </c>
      <c r="J11" s="12">
        <f t="shared" si="3"/>
        <v>2604.1332921450003</v>
      </c>
      <c r="K11" s="12">
        <f t="shared" si="4"/>
        <v>3090.8137748950003</v>
      </c>
    </row>
    <row r="12" spans="2:11">
      <c r="B12" s="12">
        <f>'Transmission costs'!E14*1000/230</f>
        <v>1368.5717391304347</v>
      </c>
      <c r="C12" s="12">
        <f>'Transmission costs'!F14*1000/230</f>
        <v>1503.2586956521739</v>
      </c>
      <c r="D12" s="12">
        <f>'Transmission costs'!G14*1000/400</f>
        <v>1366.2362499999999</v>
      </c>
      <c r="E12" s="12">
        <f>'Transmission costs'!H14*1000/400</f>
        <v>1668.6537499999999</v>
      </c>
      <c r="H12" s="12">
        <f t="shared" si="1"/>
        <v>2202.4424997826086</v>
      </c>
      <c r="I12" s="12">
        <f t="shared" si="2"/>
        <v>2419.1942189130432</v>
      </c>
      <c r="J12" s="12">
        <f t="shared" si="3"/>
        <v>2198.6839971249997</v>
      </c>
      <c r="K12" s="12">
        <f t="shared" si="4"/>
        <v>2685.3644798749997</v>
      </c>
    </row>
    <row r="13" spans="2:11">
      <c r="B13" s="12">
        <f>'Transmission costs'!E15*1000/230</f>
        <v>1155.6152173913044</v>
      </c>
      <c r="C13" s="12">
        <f>'Transmission costs'!F15*1000/230</f>
        <v>1290.3021739130436</v>
      </c>
      <c r="D13" s="12">
        <f>'Transmission costs'!G15*1000/400</f>
        <v>1196.6912500000001</v>
      </c>
      <c r="E13" s="12">
        <f>'Transmission costs'!H15*1000/400</f>
        <v>1499.1087500000001</v>
      </c>
      <c r="H13" s="12">
        <f t="shared" si="1"/>
        <v>1859.7315693478263</v>
      </c>
      <c r="I13" s="12">
        <f t="shared" si="2"/>
        <v>2076.4832884782609</v>
      </c>
      <c r="J13" s="12">
        <f t="shared" si="3"/>
        <v>1925.8352286250001</v>
      </c>
      <c r="K13" s="12">
        <f t="shared" si="4"/>
        <v>2412.5157113750001</v>
      </c>
    </row>
    <row r="14" spans="2:11">
      <c r="B14" s="12">
        <f>'Transmission costs'!E16*1000/230</f>
        <v>891.10217391304343</v>
      </c>
      <c r="C14" s="12">
        <f>'Transmission costs'!F16*1000/230</f>
        <v>1025.7891304347827</v>
      </c>
      <c r="D14" s="12">
        <f>'Transmission costs'!G16*1000/400</f>
        <v>986.09749999999997</v>
      </c>
      <c r="E14" s="12">
        <f>'Transmission costs'!H16*1000/400</f>
        <v>1288.5149999999999</v>
      </c>
      <c r="H14" s="12">
        <f t="shared" si="1"/>
        <v>1434.0507284782607</v>
      </c>
      <c r="I14" s="12">
        <f t="shared" si="2"/>
        <v>1650.8024476086957</v>
      </c>
      <c r="J14" s="12">
        <f t="shared" si="3"/>
        <v>1586.92670675</v>
      </c>
      <c r="K14" s="12">
        <f t="shared" si="4"/>
        <v>2073.6071894999995</v>
      </c>
    </row>
    <row r="15" spans="2:11">
      <c r="B15" s="12">
        <f>'Transmission costs'!E17*1000/230</f>
        <v>2073.4891304347825</v>
      </c>
      <c r="C15" s="12">
        <f>'Transmission costs'!F17*1000/230</f>
        <v>2208.1760869565219</v>
      </c>
      <c r="D15" s="12">
        <f>'Transmission costs'!G17*1000/400</f>
        <v>1927.45875</v>
      </c>
      <c r="E15" s="12">
        <f>'Transmission costs'!H17*1000/400</f>
        <v>2229.8762499999998</v>
      </c>
      <c r="H15" s="12">
        <f t="shared" si="1"/>
        <v>3336.8660576086954</v>
      </c>
      <c r="I15" s="12">
        <f t="shared" si="2"/>
        <v>3553.6177767391305</v>
      </c>
      <c r="J15" s="12">
        <f t="shared" si="3"/>
        <v>3101.8593663749998</v>
      </c>
      <c r="K15" s="12">
        <f t="shared" si="4"/>
        <v>3588.5398491249994</v>
      </c>
    </row>
    <row r="16" spans="2:11">
      <c r="B16" s="12">
        <f>'Transmission costs'!E18*1000/230</f>
        <v>2020.5978260869565</v>
      </c>
      <c r="C16" s="12">
        <f>'Transmission costs'!F18*1000/230</f>
        <v>2155.2847826086959</v>
      </c>
      <c r="D16" s="12">
        <f>'Transmission costs'!G18*1000/400</f>
        <v>1885.35</v>
      </c>
      <c r="E16" s="12">
        <f>'Transmission costs'!H18*1000/400</f>
        <v>2187.7674999999999</v>
      </c>
      <c r="H16" s="12">
        <f t="shared" si="1"/>
        <v>3251.7480815217391</v>
      </c>
      <c r="I16" s="12">
        <f t="shared" si="2"/>
        <v>3468.4998006521741</v>
      </c>
      <c r="J16" s="12">
        <f t="shared" si="3"/>
        <v>3034.0937549999999</v>
      </c>
      <c r="K16" s="12">
        <f t="shared" si="4"/>
        <v>3520.7742377499999</v>
      </c>
    </row>
    <row r="17" spans="2:11">
      <c r="B17" s="12">
        <f>'Transmission costs'!E19*1000/230</f>
        <v>2020.5978260869565</v>
      </c>
      <c r="C17" s="12">
        <f>'Transmission costs'!F19*1000/230</f>
        <v>2155.2847826086959</v>
      </c>
      <c r="D17" s="12">
        <f>'Transmission costs'!G19*1000/400</f>
        <v>1885.35</v>
      </c>
      <c r="E17" s="12">
        <f>'Transmission costs'!H19*1000/400</f>
        <v>2187.7674999999999</v>
      </c>
      <c r="H17" s="12">
        <f t="shared" si="1"/>
        <v>3251.7480815217391</v>
      </c>
      <c r="I17" s="12">
        <f t="shared" si="2"/>
        <v>3468.4998006521741</v>
      </c>
      <c r="J17" s="12">
        <f t="shared" si="3"/>
        <v>3034.0937549999999</v>
      </c>
      <c r="K17" s="12">
        <f t="shared" si="4"/>
        <v>3520.7742377499999</v>
      </c>
    </row>
    <row r="18" spans="2:11">
      <c r="B18" s="12">
        <f>'Transmission costs'!E20*1000/230</f>
        <v>2878.7630434782609</v>
      </c>
      <c r="C18" s="12">
        <f>'Transmission costs'!F20*1000/230</f>
        <v>3013.45</v>
      </c>
      <c r="D18" s="12">
        <f>'Transmission costs'!G20*1000/400</f>
        <v>2568.58</v>
      </c>
      <c r="E18" s="12">
        <f>'Transmission costs'!H20*1000/400</f>
        <v>2870.9974999999999</v>
      </c>
      <c r="H18" s="12">
        <f t="shared" si="1"/>
        <v>4632.7933658695647</v>
      </c>
      <c r="I18" s="12">
        <f t="shared" si="2"/>
        <v>4849.5450849999997</v>
      </c>
      <c r="J18" s="12">
        <f t="shared" si="3"/>
        <v>4133.6157939999994</v>
      </c>
      <c r="K18" s="12">
        <f t="shared" si="4"/>
        <v>4620.2962767499994</v>
      </c>
    </row>
    <row r="19" spans="2:11">
      <c r="B19" s="12">
        <f>'Transmission costs'!E21*1000/230</f>
        <v>1716.7978260869565</v>
      </c>
      <c r="C19" s="12">
        <f>'Transmission costs'!F21*1000/230</f>
        <v>1851.4847826086957</v>
      </c>
      <c r="D19" s="12">
        <f>'Transmission costs'!G21*1000/400</f>
        <v>1643.4762499999999</v>
      </c>
      <c r="E19" s="12">
        <f>'Transmission costs'!H21*1000/400</f>
        <v>1945.89375</v>
      </c>
      <c r="H19" s="12">
        <f t="shared" si="1"/>
        <v>2762.8427415217393</v>
      </c>
      <c r="I19" s="12">
        <f t="shared" si="2"/>
        <v>2979.5944606521739</v>
      </c>
      <c r="J19" s="12">
        <f t="shared" si="3"/>
        <v>2644.846329125</v>
      </c>
      <c r="K19" s="12">
        <f t="shared" si="4"/>
        <v>3131.526811875</v>
      </c>
    </row>
    <row r="20" spans="2:11">
      <c r="B20" s="12">
        <f>'Transmission costs'!E22*1000/230</f>
        <v>1716.7978260869565</v>
      </c>
      <c r="C20" s="12">
        <f>'Transmission costs'!F22*1000/230</f>
        <v>1851.4847826086957</v>
      </c>
      <c r="D20" s="12">
        <f>'Transmission costs'!G22*1000/400</f>
        <v>1643.4762499999999</v>
      </c>
      <c r="E20" s="12">
        <f>'Transmission costs'!H22*1000/400</f>
        <v>1945.89375</v>
      </c>
      <c r="H20" s="12">
        <f t="shared" si="1"/>
        <v>2762.8427415217393</v>
      </c>
      <c r="I20" s="12">
        <f t="shared" si="2"/>
        <v>2979.5944606521739</v>
      </c>
      <c r="J20" s="12">
        <f t="shared" si="3"/>
        <v>2644.846329125</v>
      </c>
      <c r="K20" s="12">
        <f t="shared" si="4"/>
        <v>3131.526811875</v>
      </c>
    </row>
    <row r="21" spans="2:11">
      <c r="B21" s="12">
        <f>'Transmission costs'!E23*1000/230</f>
        <v>1647.1202173913045</v>
      </c>
      <c r="C21" s="12">
        <f>'Transmission costs'!F23*1000/230</f>
        <v>1781.8071739130435</v>
      </c>
      <c r="D21" s="12">
        <f>'Transmission costs'!G23*1000/400</f>
        <v>1588.00245</v>
      </c>
      <c r="E21" s="12">
        <f>'Transmission costs'!H23*1000/400</f>
        <v>1890.41995</v>
      </c>
      <c r="H21" s="12">
        <f t="shared" si="1"/>
        <v>2650.7105658478263</v>
      </c>
      <c r="I21" s="12">
        <f t="shared" si="2"/>
        <v>2867.4622849782609</v>
      </c>
      <c r="J21" s="12">
        <f t="shared" si="3"/>
        <v>2555.5723427849998</v>
      </c>
      <c r="K21" s="12">
        <f t="shared" si="4"/>
        <v>3042.2528255349998</v>
      </c>
    </row>
    <row r="22" spans="2:11">
      <c r="B22" s="12">
        <f>'Transmission costs'!E24*1000/230</f>
        <v>1781.3565217391304</v>
      </c>
      <c r="C22" s="12">
        <f>'Transmission costs'!F24*1000/230</f>
        <v>1916.0434782608695</v>
      </c>
      <c r="D22" s="12">
        <f>'Transmission costs'!G24*1000/400</f>
        <v>1694.875</v>
      </c>
      <c r="E22" s="12">
        <f>'Transmission costs'!H24*1000/400</f>
        <v>1997.2925</v>
      </c>
      <c r="H22" s="12">
        <f t="shared" si="1"/>
        <v>2866.7370504347823</v>
      </c>
      <c r="I22" s="12">
        <f t="shared" si="2"/>
        <v>3083.4887695652174</v>
      </c>
      <c r="J22" s="12">
        <f t="shared" si="3"/>
        <v>2727.5623375</v>
      </c>
      <c r="K22" s="12">
        <f t="shared" si="4"/>
        <v>3214.24282025</v>
      </c>
    </row>
    <row r="23" spans="2:11">
      <c r="B23" s="12">
        <f>'Transmission costs'!E25*1000/230</f>
        <v>1895.0956521739131</v>
      </c>
      <c r="C23" s="12">
        <f>'Transmission costs'!F25*1000/230</f>
        <v>2029.7826086956522</v>
      </c>
      <c r="D23" s="12">
        <f>'Transmission costs'!G25*1000/400</f>
        <v>1785.43</v>
      </c>
      <c r="E23" s="12">
        <f>'Transmission costs'!H25*1000/400</f>
        <v>2087.8474999999999</v>
      </c>
      <c r="H23" s="12">
        <f t="shared" si="1"/>
        <v>3049.7774330434781</v>
      </c>
      <c r="I23" s="12">
        <f t="shared" si="2"/>
        <v>3266.5291521739132</v>
      </c>
      <c r="J23" s="12">
        <f t="shared" si="3"/>
        <v>2873.2924990000001</v>
      </c>
      <c r="K23" s="12">
        <f t="shared" si="4"/>
        <v>3359.9729817499997</v>
      </c>
    </row>
    <row r="24" spans="2:11">
      <c r="B24" s="12">
        <f>'Transmission costs'!E26*1000/230</f>
        <v>1967.9304347826087</v>
      </c>
      <c r="C24" s="12">
        <f>'Transmission costs'!F26*1000/230</f>
        <v>2102.6173913043476</v>
      </c>
      <c r="D24" s="12">
        <f>'Transmission costs'!G26*1000/400</f>
        <v>1843.4175</v>
      </c>
      <c r="E24" s="12">
        <f>'Transmission costs'!H26*1000/400</f>
        <v>2145.835</v>
      </c>
      <c r="H24" s="12">
        <f t="shared" si="1"/>
        <v>3166.990448695652</v>
      </c>
      <c r="I24" s="12">
        <f t="shared" si="2"/>
        <v>3383.7421678260866</v>
      </c>
      <c r="J24" s="12">
        <f t="shared" si="3"/>
        <v>2966.6117827499997</v>
      </c>
      <c r="K24" s="12">
        <f t="shared" si="4"/>
        <v>3453.2922654999998</v>
      </c>
    </row>
    <row r="25" spans="2:11">
      <c r="B25" s="12">
        <f>'Transmission costs'!E27*1000/230</f>
        <v>1876.6717391304348</v>
      </c>
      <c r="C25" s="12">
        <f>'Transmission costs'!F27*1000/230</f>
        <v>2011.358695652174</v>
      </c>
      <c r="D25" s="12">
        <f>'Transmission costs'!G27*1000/400</f>
        <v>1770.7625</v>
      </c>
      <c r="E25" s="12">
        <f>'Transmission costs'!H27*1000/400</f>
        <v>2073.1799999999998</v>
      </c>
      <c r="H25" s="12">
        <f t="shared" si="1"/>
        <v>3020.1278297826088</v>
      </c>
      <c r="I25" s="12">
        <f t="shared" si="2"/>
        <v>3236.8795489130434</v>
      </c>
      <c r="J25" s="12">
        <f t="shared" si="3"/>
        <v>2849.6880912500001</v>
      </c>
      <c r="K25" s="12">
        <f t="shared" si="4"/>
        <v>3336.3685739999996</v>
      </c>
    </row>
    <row r="26" spans="2:11">
      <c r="B26" s="12">
        <f>'Transmission costs'!E28*1000/230</f>
        <v>1487.6695652173912</v>
      </c>
      <c r="C26" s="12">
        <f>'Transmission costs'!F28*1000/230</f>
        <v>1622.3565217391304</v>
      </c>
      <c r="D26" s="12">
        <f>'Transmission costs'!G28*1000/400</f>
        <v>1461.0574999999999</v>
      </c>
      <c r="E26" s="12">
        <f>'Transmission costs'!H28*1000/400</f>
        <v>1763.4749999999999</v>
      </c>
      <c r="H26" s="12">
        <f t="shared" si="1"/>
        <v>2394.1066313043475</v>
      </c>
      <c r="I26" s="12">
        <f t="shared" si="2"/>
        <v>2610.8583504347826</v>
      </c>
      <c r="J26" s="12">
        <f t="shared" si="3"/>
        <v>2351.2798347499997</v>
      </c>
      <c r="K26" s="12">
        <f t="shared" si="4"/>
        <v>2837.9603174999997</v>
      </c>
    </row>
    <row r="27" spans="2:11">
      <c r="B27" s="12">
        <f>'Transmission costs'!E29*1000/230</f>
        <v>2345.8347826086956</v>
      </c>
      <c r="C27" s="12">
        <f>'Transmission costs'!F29*1000/230</f>
        <v>2480.521739130435</v>
      </c>
      <c r="D27" s="12">
        <f>'Transmission costs'!G29*1000/400</f>
        <v>2144.2874999999999</v>
      </c>
      <c r="E27" s="12">
        <f>'Transmission costs'!H29*1000/400</f>
        <v>2446.7049999999999</v>
      </c>
      <c r="H27" s="12">
        <f t="shared" si="1"/>
        <v>3775.1519156521736</v>
      </c>
      <c r="I27" s="12">
        <f t="shared" si="2"/>
        <v>3991.9036347826091</v>
      </c>
      <c r="J27" s="12">
        <f t="shared" si="3"/>
        <v>3450.8018737499997</v>
      </c>
      <c r="K27" s="12">
        <f t="shared" si="4"/>
        <v>3937.4823564999997</v>
      </c>
    </row>
    <row r="28" spans="2:11">
      <c r="B28" s="12">
        <f>'Transmission costs'!E30*1000/230</f>
        <v>2727.554565217391</v>
      </c>
      <c r="C28" s="12">
        <f>'Transmission costs'!F30*1000/230</f>
        <v>2862.2415217391308</v>
      </c>
      <c r="D28" s="12">
        <f>'Transmission costs'!G30*1000/400</f>
        <v>2448.1961250000004</v>
      </c>
      <c r="E28" s="12">
        <f>'Transmission costs'!H30*1000/400</f>
        <v>2750.613625</v>
      </c>
      <c r="H28" s="12">
        <f t="shared" si="1"/>
        <v>4389.4535618043474</v>
      </c>
      <c r="I28" s="12">
        <f t="shared" si="2"/>
        <v>4606.2052809347833</v>
      </c>
      <c r="J28" s="12">
        <f t="shared" si="3"/>
        <v>3939.8820239625006</v>
      </c>
      <c r="K28" s="12">
        <f t="shared" si="4"/>
        <v>4426.5625067125002</v>
      </c>
    </row>
    <row r="29" spans="2:11">
      <c r="B29" s="12">
        <f>'Transmission costs'!E31*1000/230</f>
        <v>1888.3717391304349</v>
      </c>
      <c r="C29" s="12">
        <f>'Transmission costs'!F31*1000/230</f>
        <v>1843.0434782608695</v>
      </c>
      <c r="D29" s="12">
        <f>'Transmission costs'!G31*1000/400</f>
        <v>1770.75</v>
      </c>
      <c r="E29" s="12">
        <f>'Transmission costs'!H31*1000/400</f>
        <v>2117.9299999999998</v>
      </c>
      <c r="H29" s="12">
        <f t="shared" si="1"/>
        <v>3038.9566397826088</v>
      </c>
      <c r="I29" s="12">
        <f t="shared" si="2"/>
        <v>2966.0098695652173</v>
      </c>
      <c r="J29" s="12">
        <f t="shared" si="3"/>
        <v>2849.6679749999998</v>
      </c>
      <c r="K29" s="12">
        <f t="shared" si="4"/>
        <v>3408.3847489999998</v>
      </c>
    </row>
    <row r="30" spans="2:11">
      <c r="B30" s="12">
        <f>'Transmission costs'!E32*1000/230</f>
        <v>1803.5217391304348</v>
      </c>
      <c r="C30" s="12">
        <f>'Transmission costs'!F32*1000/230</f>
        <v>1938.2086956521739</v>
      </c>
      <c r="D30" s="12">
        <f>'Transmission costs'!G32*1000/400</f>
        <v>1712.5225</v>
      </c>
      <c r="E30" s="12">
        <f>'Transmission costs'!H32*1000/400</f>
        <v>1237.0150000000001</v>
      </c>
      <c r="H30" s="12">
        <f t="shared" si="1"/>
        <v>2902.4075347826088</v>
      </c>
      <c r="I30" s="12">
        <f t="shared" si="2"/>
        <v>3119.1592539130434</v>
      </c>
      <c r="J30" s="12">
        <f t="shared" si="3"/>
        <v>2755.9624592499999</v>
      </c>
      <c r="K30" s="12">
        <f t="shared" si="4"/>
        <v>1990.7282395000002</v>
      </c>
    </row>
    <row r="31" spans="2:11">
      <c r="B31" s="12">
        <f>'Transmission costs'!E33*1000/230</f>
        <v>2025.608695652174</v>
      </c>
      <c r="C31" s="12">
        <f>'Transmission costs'!F33*1000/230</f>
        <v>2160.2956521739129</v>
      </c>
      <c r="D31" s="12">
        <f>'Transmission costs'!G33*1000/400</f>
        <v>1889.3387499999999</v>
      </c>
      <c r="E31" s="12">
        <f>'Transmission costs'!H33*1000/400</f>
        <v>2191.7562499999999</v>
      </c>
      <c r="H31" s="12">
        <f t="shared" si="1"/>
        <v>3259.8120739130436</v>
      </c>
      <c r="I31" s="12">
        <f t="shared" si="2"/>
        <v>3476.5637930434777</v>
      </c>
      <c r="J31" s="12">
        <f t="shared" si="3"/>
        <v>3040.5128503749997</v>
      </c>
      <c r="K31" s="12">
        <f t="shared" si="4"/>
        <v>3527.1933331249998</v>
      </c>
    </row>
    <row r="32" spans="2:11">
      <c r="B32" s="12">
        <f>'Transmission costs'!E34*1000/230</f>
        <v>1653.4434782608696</v>
      </c>
      <c r="C32" s="12">
        <f>'Transmission costs'!F34*1000/230</f>
        <v>1788.1304347826087</v>
      </c>
      <c r="D32" s="12">
        <f>'Transmission costs'!G34*1000/400</f>
        <v>1593.0374999999999</v>
      </c>
      <c r="E32" s="12">
        <f>'Transmission costs'!H34*1000/400</f>
        <v>1895.4549999999999</v>
      </c>
      <c r="H32" s="12">
        <f t="shared" si="1"/>
        <v>2660.8865895652175</v>
      </c>
      <c r="I32" s="12">
        <f t="shared" si="2"/>
        <v>2877.6383086956521</v>
      </c>
      <c r="J32" s="12">
        <f t="shared" si="3"/>
        <v>2563.6752487499998</v>
      </c>
      <c r="K32" s="12">
        <f t="shared" si="4"/>
        <v>3050.3557314999998</v>
      </c>
    </row>
    <row r="33" spans="2:11">
      <c r="B33" s="12">
        <f>'Transmission costs'!E35*1000/230</f>
        <v>1180.0347826086957</v>
      </c>
      <c r="C33" s="12">
        <f>'Transmission costs'!F35*1000/230</f>
        <v>1314.7217391304348</v>
      </c>
      <c r="D33" s="12">
        <f>'Transmission costs'!G35*1000/400</f>
        <v>1216.1300000000001</v>
      </c>
      <c r="E33" s="12">
        <f>'Transmission costs'!H35*1000/400</f>
        <v>1518.5474999999999</v>
      </c>
      <c r="H33" s="12">
        <f t="shared" si="1"/>
        <v>1899.0299756521738</v>
      </c>
      <c r="I33" s="12">
        <f t="shared" si="2"/>
        <v>2115.7816947826086</v>
      </c>
      <c r="J33" s="12">
        <f t="shared" si="3"/>
        <v>1957.118009</v>
      </c>
      <c r="K33" s="12">
        <f t="shared" si="4"/>
        <v>2443.7984917499998</v>
      </c>
    </row>
    <row r="34" spans="2:11">
      <c r="B34" s="12">
        <f>'Transmission costs'!E36*1000/230</f>
        <v>1501.1478260869565</v>
      </c>
      <c r="C34" s="12">
        <f>'Transmission costs'!F36*1000/230</f>
        <v>1635.8347826086956</v>
      </c>
      <c r="D34" s="12">
        <f>'Transmission costs'!G36*1000/400</f>
        <v>1471.7862500000001</v>
      </c>
      <c r="E34" s="12">
        <f>'Transmission costs'!H36*1000/400</f>
        <v>1774.2037499999999</v>
      </c>
      <c r="H34" s="12">
        <f t="shared" si="1"/>
        <v>2415.7971965217389</v>
      </c>
      <c r="I34" s="12">
        <f t="shared" si="2"/>
        <v>2632.5489156521739</v>
      </c>
      <c r="J34" s="12">
        <f t="shared" si="3"/>
        <v>2368.5456121249999</v>
      </c>
      <c r="K34" s="12">
        <f t="shared" si="4"/>
        <v>2855.2260948749999</v>
      </c>
    </row>
    <row r="35" spans="2:11">
      <c r="B35" s="12">
        <f>'Transmission costs'!E37*1000/230</f>
        <v>1754.5956521739131</v>
      </c>
      <c r="C35" s="12">
        <f>'Transmission costs'!F37*1000/230</f>
        <v>1889.2826086956522</v>
      </c>
      <c r="D35" s="12">
        <f>'Transmission costs'!G37*1000/400</f>
        <v>1673.5687499999999</v>
      </c>
      <c r="E35" s="12">
        <f>'Transmission costs'!H37*1000/400</f>
        <v>1975.9862499999999</v>
      </c>
      <c r="H35" s="12">
        <f t="shared" si="1"/>
        <v>2823.6707830434784</v>
      </c>
      <c r="I35" s="12">
        <f t="shared" si="2"/>
        <v>3040.422502173913</v>
      </c>
      <c r="J35" s="12">
        <f t="shared" si="3"/>
        <v>2693.2741893749999</v>
      </c>
      <c r="K35" s="12">
        <f t="shared" si="4"/>
        <v>3179.9546721249999</v>
      </c>
    </row>
    <row r="36" spans="2:11">
      <c r="B36" s="12">
        <f>'Transmission costs'!E38*1000/230</f>
        <v>1346.4413043478262</v>
      </c>
      <c r="C36" s="12">
        <f>'Transmission costs'!F38*1000/230</f>
        <v>1481.1282608695651</v>
      </c>
      <c r="D36" s="12">
        <f>'Transmission costs'!G38*1000/400</f>
        <v>1348.615</v>
      </c>
      <c r="E36" s="12">
        <f>'Transmission costs'!H38*1000/400</f>
        <v>1651.0325</v>
      </c>
      <c r="H36" s="12">
        <f t="shared" si="1"/>
        <v>2166.8279910869564</v>
      </c>
      <c r="I36" s="12">
        <f t="shared" si="2"/>
        <v>2383.579710217391</v>
      </c>
      <c r="J36" s="12">
        <f t="shared" si="3"/>
        <v>2170.3261195</v>
      </c>
      <c r="K36" s="12">
        <f t="shared" si="4"/>
        <v>2657.00660225</v>
      </c>
    </row>
    <row r="37" spans="2:11">
      <c r="B37" s="12">
        <f>'Transmission costs'!E39*1000/230</f>
        <v>1346.4413043478262</v>
      </c>
      <c r="C37" s="12">
        <f>'Transmission costs'!F39*1000/230</f>
        <v>1481.1282608695651</v>
      </c>
      <c r="D37" s="12">
        <f>'Transmission costs'!G39*1000/400</f>
        <v>1348.615</v>
      </c>
      <c r="E37" s="12">
        <f>'Transmission costs'!H39*1000/400</f>
        <v>1651.0325</v>
      </c>
      <c r="H37" s="12">
        <f t="shared" si="1"/>
        <v>2166.8279910869564</v>
      </c>
      <c r="I37" s="12">
        <f t="shared" si="2"/>
        <v>2383.579710217391</v>
      </c>
      <c r="J37" s="12">
        <f t="shared" si="3"/>
        <v>2170.3261195</v>
      </c>
      <c r="K37" s="12">
        <f t="shared" si="4"/>
        <v>2657.00660225</v>
      </c>
    </row>
    <row r="38" spans="2:11">
      <c r="B38" s="12">
        <f>'Transmission costs'!E40*1000/230</f>
        <v>2413.2478260869566</v>
      </c>
      <c r="C38" s="12">
        <f>'Transmission costs'!F40*1000/230</f>
        <v>2547.9347826086955</v>
      </c>
      <c r="D38" s="12">
        <f>'Transmission costs'!G40*1000/400</f>
        <v>2197.9575</v>
      </c>
      <c r="E38" s="12">
        <f>'Transmission costs'!H40*1000/400</f>
        <v>2500.375</v>
      </c>
      <c r="H38" s="12">
        <f t="shared" si="1"/>
        <v>3883.6397265217392</v>
      </c>
      <c r="I38" s="12">
        <f t="shared" si="2"/>
        <v>4100.3914456521734</v>
      </c>
      <c r="J38" s="12">
        <f t="shared" si="3"/>
        <v>3537.17300475</v>
      </c>
      <c r="K38" s="12">
        <f t="shared" si="4"/>
        <v>4023.8534875</v>
      </c>
    </row>
    <row r="39" spans="2:11">
      <c r="B39" s="12">
        <f>'Transmission costs'!E41*1000/230</f>
        <v>2379.3021739130436</v>
      </c>
      <c r="C39" s="12">
        <f>'Transmission costs'!F41*1000/230</f>
        <v>2513.9891304347825</v>
      </c>
      <c r="D39" s="12">
        <f>'Transmission costs'!G41*1000/400</f>
        <v>2170.933125</v>
      </c>
      <c r="E39" s="12">
        <f>'Transmission costs'!H41*1000/400</f>
        <v>2473.350625</v>
      </c>
      <c r="H39" s="12">
        <f t="shared" si="1"/>
        <v>3829.010988478261</v>
      </c>
      <c r="I39" s="12">
        <f t="shared" si="2"/>
        <v>4045.7627076086956</v>
      </c>
      <c r="J39" s="12">
        <f t="shared" si="3"/>
        <v>3493.6826780625001</v>
      </c>
      <c r="K39" s="12">
        <f t="shared" si="4"/>
        <v>3980.3631608125002</v>
      </c>
    </row>
    <row r="40" spans="2:11">
      <c r="B40" s="12">
        <f>'Transmission costs'!E42*1000/230</f>
        <v>1382.3021739130436</v>
      </c>
      <c r="C40" s="12">
        <f>'Transmission costs'!F42*1000/230</f>
        <v>1516.9891304347825</v>
      </c>
      <c r="D40" s="12">
        <f>'Transmission costs'!G42*1000/400</f>
        <v>1377.1675</v>
      </c>
      <c r="E40" s="12">
        <f>'Transmission costs'!H42*1000/400</f>
        <v>1679.585</v>
      </c>
      <c r="H40" s="12">
        <f t="shared" si="1"/>
        <v>2224.538888478261</v>
      </c>
      <c r="I40" s="12">
        <f t="shared" si="2"/>
        <v>2441.2906076086956</v>
      </c>
      <c r="J40" s="12">
        <f t="shared" si="3"/>
        <v>2216.2756577499999</v>
      </c>
      <c r="K40" s="12">
        <f t="shared" si="4"/>
        <v>2702.9561404999999</v>
      </c>
    </row>
    <row r="41" spans="2:11">
      <c r="B41" s="12">
        <f>'Transmission costs'!E43*1000/230</f>
        <v>1690.1326086956522</v>
      </c>
      <c r="C41" s="12">
        <f>'Transmission costs'!F43*1000/230</f>
        <v>1824.8195652173913</v>
      </c>
      <c r="D41" s="12">
        <f>'Transmission costs'!G43*1000/400</f>
        <v>1622.2474999999999</v>
      </c>
      <c r="E41" s="12">
        <f>'Transmission costs'!H43*1000/400</f>
        <v>1924.665</v>
      </c>
      <c r="H41" s="12">
        <f t="shared" si="1"/>
        <v>2719.930407173913</v>
      </c>
      <c r="I41" s="12">
        <f t="shared" si="2"/>
        <v>2936.6821263043475</v>
      </c>
      <c r="J41" s="12">
        <f t="shared" si="3"/>
        <v>2610.6829017499999</v>
      </c>
      <c r="K41" s="12">
        <f t="shared" si="4"/>
        <v>3097.3633844999999</v>
      </c>
    </row>
    <row r="42" spans="2:11">
      <c r="B42" s="12">
        <f>'Transmission costs'!E44*1000/230</f>
        <v>1774.9847826086957</v>
      </c>
      <c r="C42" s="12">
        <f>'Transmission costs'!F44*1000/230</f>
        <v>1909.6717391304348</v>
      </c>
      <c r="D42" s="12">
        <f>'Transmission costs'!G44*1000/400</f>
        <v>1689.80375</v>
      </c>
      <c r="E42" s="12">
        <f>'Transmission costs'!H44*1000/400</f>
        <v>1992.2212500000001</v>
      </c>
      <c r="H42" s="12">
        <f t="shared" si="1"/>
        <v>2856.483010652174</v>
      </c>
      <c r="I42" s="12">
        <f t="shared" si="2"/>
        <v>3073.2347297826086</v>
      </c>
      <c r="J42" s="12">
        <f t="shared" si="3"/>
        <v>2719.4011748749999</v>
      </c>
      <c r="K42" s="12">
        <f t="shared" si="4"/>
        <v>3206.0816576249999</v>
      </c>
    </row>
    <row r="43" spans="2:11">
      <c r="B43" s="12">
        <f>'Transmission costs'!E45*1000/230</f>
        <v>1653.4434782608696</v>
      </c>
      <c r="C43" s="12">
        <f>'Transmission costs'!F45*1000/230</f>
        <v>1788.1304347826087</v>
      </c>
      <c r="D43" s="12">
        <f>'Transmission costs'!G45*1000/400</f>
        <v>1593.0374999999999</v>
      </c>
      <c r="E43" s="12">
        <f>'Transmission costs'!H45*1000/400</f>
        <v>1895.4549999999999</v>
      </c>
      <c r="H43" s="12">
        <f t="shared" si="1"/>
        <v>2660.8865895652175</v>
      </c>
      <c r="I43" s="12">
        <f t="shared" si="2"/>
        <v>2877.6383086956521</v>
      </c>
      <c r="J43" s="12">
        <f t="shared" si="3"/>
        <v>2563.6752487499998</v>
      </c>
      <c r="K43" s="12">
        <f t="shared" si="4"/>
        <v>3050.3557314999998</v>
      </c>
    </row>
    <row r="44" spans="2:11">
      <c r="B44" s="12">
        <f>'Transmission costs'!E46*1000/230</f>
        <v>4274.3565217391306</v>
      </c>
      <c r="C44" s="12">
        <f>'Transmission costs'!F46*1000/230</f>
        <v>4409.04347826087</v>
      </c>
      <c r="D44" s="12">
        <f>'Transmission costs'!G46*1000/400</f>
        <v>3679.6875</v>
      </c>
      <c r="E44" s="12">
        <f>'Transmission costs'!H46*1000/400</f>
        <v>3982.105</v>
      </c>
      <c r="H44" s="12">
        <f t="shared" si="1"/>
        <v>6878.7219504347822</v>
      </c>
      <c r="I44" s="12">
        <f t="shared" si="2"/>
        <v>7095.4736695652182</v>
      </c>
      <c r="J44" s="12">
        <f t="shared" si="3"/>
        <v>5921.7210937499995</v>
      </c>
      <c r="K44" s="12">
        <f t="shared" si="4"/>
        <v>6408.4015764999995</v>
      </c>
    </row>
    <row r="45" spans="2:11">
      <c r="B45" s="12">
        <f>'Transmission costs'!E47*1000/230</f>
        <v>2573.5909130434784</v>
      </c>
      <c r="C45" s="12">
        <f>'Transmission costs'!F47*1000/230</f>
        <v>2708.2778695652173</v>
      </c>
      <c r="D45" s="12">
        <f>'Transmission costs'!G47*1000/400</f>
        <v>2325.6159750000002</v>
      </c>
      <c r="E45" s="12">
        <f>'Transmission costs'!H47*1000/400</f>
        <v>2628.0334749999997</v>
      </c>
      <c r="H45" s="12">
        <f t="shared" si="1"/>
        <v>4141.67985636087</v>
      </c>
      <c r="I45" s="12">
        <f t="shared" si="2"/>
        <v>4358.4315754913041</v>
      </c>
      <c r="J45" s="12">
        <f t="shared" si="3"/>
        <v>3742.6137885675003</v>
      </c>
      <c r="K45" s="12">
        <f t="shared" si="4"/>
        <v>4229.2942713174998</v>
      </c>
    </row>
    <row r="46" spans="2:11">
      <c r="B46" s="12">
        <f>'Transmission costs'!E48*1000/230</f>
        <v>2356.7902173913044</v>
      </c>
      <c r="C46" s="12">
        <f>'Transmission costs'!F48*1000/230</f>
        <v>2491.4771739130433</v>
      </c>
      <c r="D46" s="12">
        <f>'Transmission costs'!G48*1000/400</f>
        <v>2153.0093750000001</v>
      </c>
      <c r="E46" s="12">
        <f>'Transmission costs'!H48*1000/400</f>
        <v>2455.4268750000001</v>
      </c>
      <c r="H46" s="12">
        <f t="shared" si="1"/>
        <v>3792.7824968478262</v>
      </c>
      <c r="I46" s="12">
        <f t="shared" si="2"/>
        <v>4009.5342159782604</v>
      </c>
      <c r="J46" s="12">
        <f t="shared" si="3"/>
        <v>3464.8379871874999</v>
      </c>
      <c r="K46" s="12">
        <f t="shared" si="4"/>
        <v>3951.5184699375</v>
      </c>
    </row>
    <row r="47" spans="2:11">
      <c r="B47" s="12">
        <f>'Transmission costs'!E49*1000/230</f>
        <v>2921.157608695652</v>
      </c>
      <c r="C47" s="12">
        <f>'Transmission costs'!F49*1000/230</f>
        <v>3055.8445652173914</v>
      </c>
      <c r="D47" s="12">
        <f>'Transmission costs'!G49*1000/400</f>
        <v>2602.3331250000001</v>
      </c>
      <c r="E47" s="12">
        <f>'Transmission costs'!H49*1000/400</f>
        <v>2904.7506250000001</v>
      </c>
      <c r="H47" s="12">
        <f t="shared" si="1"/>
        <v>4701.0189396739124</v>
      </c>
      <c r="I47" s="12">
        <f t="shared" si="2"/>
        <v>4917.7706588043475</v>
      </c>
      <c r="J47" s="12">
        <f t="shared" si="3"/>
        <v>4187.9346980625005</v>
      </c>
      <c r="K47" s="12">
        <f t="shared" si="4"/>
        <v>4674.6151808125005</v>
      </c>
    </row>
    <row r="48" spans="2:11">
      <c r="B48" s="12">
        <f>'Transmission costs'!E50*1000/230</f>
        <v>2466.0130434782609</v>
      </c>
      <c r="C48" s="12">
        <f>'Transmission costs'!F50*1000/230</f>
        <v>2600.6999999999998</v>
      </c>
      <c r="D48" s="12">
        <f>'Transmission costs'!G50*1000/400</f>
        <v>2239.9675000000002</v>
      </c>
      <c r="E48" s="12">
        <f>'Transmission costs'!H50*1000/400</f>
        <v>2542.3850000000002</v>
      </c>
      <c r="H48" s="12">
        <f t="shared" si="1"/>
        <v>3968.5547908695653</v>
      </c>
      <c r="I48" s="12">
        <f t="shared" si="2"/>
        <v>4185.3065099999994</v>
      </c>
      <c r="J48" s="12">
        <f t="shared" si="3"/>
        <v>3604.7796977500002</v>
      </c>
      <c r="K48" s="12">
        <f t="shared" si="4"/>
        <v>4091.4601805000002</v>
      </c>
    </row>
    <row r="49" spans="2:11">
      <c r="B49" s="12">
        <f>'Transmission costs'!E51*1000/230</f>
        <v>1628.9128260869566</v>
      </c>
      <c r="C49" s="12">
        <f>'Transmission costs'!F51*1000/230</f>
        <v>1699.7103478260869</v>
      </c>
      <c r="D49" s="12">
        <f>'Transmission costs'!G51*1000/400</f>
        <v>1573.5072</v>
      </c>
      <c r="E49" s="12">
        <f>'Transmission costs'!H51*1000/400</f>
        <v>1875.9247</v>
      </c>
      <c r="H49" s="12">
        <f t="shared" si="1"/>
        <v>2621.4094110217393</v>
      </c>
      <c r="I49" s="12">
        <f t="shared" si="2"/>
        <v>2735.3438627565215</v>
      </c>
      <c r="J49" s="12">
        <f t="shared" si="3"/>
        <v>2532.2451369599999</v>
      </c>
      <c r="K49" s="12">
        <f t="shared" si="4"/>
        <v>3018.9256197099999</v>
      </c>
    </row>
    <row r="50" spans="2:11">
      <c r="B50" s="12">
        <f>'Transmission costs'!E52*1000/230</f>
        <v>1750.4347826086957</v>
      </c>
      <c r="C50" s="12">
        <f>'Transmission costs'!F52*1000/230</f>
        <v>1885.1586956521739</v>
      </c>
      <c r="D50" s="12">
        <f>'Transmission costs'!G52*1000/400</f>
        <v>1670.2874999999999</v>
      </c>
      <c r="E50" s="12">
        <f>'Transmission costs'!H52*1000/400</f>
        <v>1972.7049999999999</v>
      </c>
      <c r="H50" s="12">
        <f t="shared" si="1"/>
        <v>2816.974695652174</v>
      </c>
      <c r="I50" s="12">
        <f t="shared" si="2"/>
        <v>3033.7858889130434</v>
      </c>
      <c r="J50" s="12">
        <f t="shared" si="3"/>
        <v>2687.9936737499997</v>
      </c>
      <c r="K50" s="12">
        <f t="shared" si="4"/>
        <v>3174.6741564999998</v>
      </c>
    </row>
    <row r="51" spans="2:11">
      <c r="B51" s="12">
        <f>'Transmission costs'!E53*1000/230</f>
        <v>2728.6206521739132</v>
      </c>
      <c r="C51" s="12">
        <f>'Transmission costs'!F53*1000/230</f>
        <v>2863.3076086956521</v>
      </c>
      <c r="D51" s="12">
        <f>'Transmission costs'!G53*1000/400</f>
        <v>2449.0443749999999</v>
      </c>
      <c r="E51" s="12">
        <f>'Transmission costs'!H53*1000/400</f>
        <v>2751.461875</v>
      </c>
      <c r="H51" s="12">
        <f t="shared" si="1"/>
        <v>4391.1692155434785</v>
      </c>
      <c r="I51" s="12">
        <f t="shared" si="2"/>
        <v>4607.9209346739126</v>
      </c>
      <c r="J51" s="12">
        <f t="shared" si="3"/>
        <v>3941.2471126874998</v>
      </c>
      <c r="K51" s="12">
        <f t="shared" si="4"/>
        <v>4427.9275954374998</v>
      </c>
    </row>
    <row r="52" spans="2:11">
      <c r="B52" s="12">
        <f>'Transmission costs'!E54*1000/230</f>
        <v>1690.1326086956522</v>
      </c>
      <c r="C52" s="12">
        <f>'Transmission costs'!F54*1000/230</f>
        <v>1824.8195652173913</v>
      </c>
      <c r="D52" s="12">
        <f>'Transmission costs'!G54*1000/400</f>
        <v>1622.2474999999999</v>
      </c>
      <c r="E52" s="12">
        <f>'Transmission costs'!H54*1000/400</f>
        <v>1924.665</v>
      </c>
      <c r="H52" s="12">
        <f t="shared" si="1"/>
        <v>2719.930407173913</v>
      </c>
      <c r="I52" s="12">
        <f t="shared" si="2"/>
        <v>2936.6821263043475</v>
      </c>
      <c r="J52" s="12">
        <f t="shared" si="3"/>
        <v>2610.6829017499999</v>
      </c>
      <c r="K52" s="12">
        <f t="shared" si="4"/>
        <v>3097.3633844999999</v>
      </c>
    </row>
    <row r="53" spans="2:11">
      <c r="B53" s="12">
        <f>'Transmission costs'!E55*1000/230</f>
        <v>1610.7304347826087</v>
      </c>
      <c r="C53" s="12">
        <f>'Transmission costs'!F55*1000/230</f>
        <v>1745.4173913043478</v>
      </c>
      <c r="D53" s="12">
        <f>'Transmission costs'!G55*1000/400</f>
        <v>1559.0325</v>
      </c>
      <c r="E53" s="12">
        <f>'Transmission costs'!H55*1000/400</f>
        <v>1861.45</v>
      </c>
      <c r="H53" s="12">
        <f t="shared" si="1"/>
        <v>2592.1484886956518</v>
      </c>
      <c r="I53" s="12">
        <f t="shared" si="2"/>
        <v>2808.9002078260869</v>
      </c>
      <c r="J53" s="12">
        <f t="shared" si="3"/>
        <v>2508.9510022499999</v>
      </c>
      <c r="K53" s="12">
        <f t="shared" si="4"/>
        <v>2995.6314849999999</v>
      </c>
    </row>
    <row r="54" spans="2:11">
      <c r="B54" s="12">
        <f>'Transmission costs'!E56*1000/230</f>
        <v>969.51739130434783</v>
      </c>
      <c r="C54" s="12">
        <f>'Transmission costs'!F56*1000/230</f>
        <v>1104.2043478260869</v>
      </c>
      <c r="D54" s="12">
        <f>'Transmission costs'!G56*1000/400</f>
        <v>1048.5287499999999</v>
      </c>
      <c r="E54" s="12">
        <f>'Transmission costs'!H56*1000/400</f>
        <v>1350.94625</v>
      </c>
      <c r="H54" s="12">
        <f t="shared" si="1"/>
        <v>1560.2443378260868</v>
      </c>
      <c r="I54" s="12">
        <f t="shared" si="2"/>
        <v>1776.9960569565214</v>
      </c>
      <c r="J54" s="12">
        <f t="shared" si="3"/>
        <v>1687.3973173749998</v>
      </c>
      <c r="K54" s="12">
        <f t="shared" si="4"/>
        <v>2174.0778001250001</v>
      </c>
    </row>
    <row r="55" spans="2:11">
      <c r="B55" s="12">
        <f>'Transmission costs'!E57*1000/230</f>
        <v>2441.3413043478263</v>
      </c>
      <c r="C55" s="12">
        <f>'Transmission costs'!F57*1000/230</f>
        <v>2576.0282608695652</v>
      </c>
      <c r="D55" s="12">
        <f>'Transmission costs'!G57*1000/400</f>
        <v>2220.3249999999998</v>
      </c>
      <c r="E55" s="12">
        <f>'Transmission costs'!H57*1000/400</f>
        <v>2522.7424999999998</v>
      </c>
      <c r="H55" s="12">
        <f t="shared" si="1"/>
        <v>3928.8505610869565</v>
      </c>
      <c r="I55" s="12">
        <f t="shared" si="2"/>
        <v>4145.6022802173911</v>
      </c>
      <c r="J55" s="12">
        <f t="shared" si="3"/>
        <v>3573.1690224999998</v>
      </c>
      <c r="K55" s="12">
        <f t="shared" si="4"/>
        <v>4059.8495052499998</v>
      </c>
    </row>
    <row r="56" spans="2:11">
      <c r="B56" s="12">
        <f>'Transmission costs'!E58*1000/230</f>
        <v>2413.2478260869566</v>
      </c>
      <c r="C56" s="12">
        <f>'Transmission costs'!F58*1000/230</f>
        <v>2547.9347826086955</v>
      </c>
      <c r="D56" s="12">
        <f>'Transmission costs'!G58*1000/400</f>
        <v>2197.9575</v>
      </c>
      <c r="E56" s="12">
        <f>'Transmission costs'!H58*1000/400</f>
        <v>2500.375</v>
      </c>
      <c r="H56" s="12">
        <f t="shared" si="1"/>
        <v>3883.6397265217392</v>
      </c>
      <c r="I56" s="12">
        <f t="shared" si="2"/>
        <v>4100.3914456521734</v>
      </c>
      <c r="J56" s="12">
        <f t="shared" si="3"/>
        <v>3537.17300475</v>
      </c>
      <c r="K56" s="12">
        <f t="shared" si="4"/>
        <v>4023.8534875</v>
      </c>
    </row>
    <row r="57" spans="2:11">
      <c r="B57" s="12">
        <f>'Transmission costs'!E59*1000/230</f>
        <v>1652.2391304347825</v>
      </c>
      <c r="C57" s="12">
        <f>'Transmission costs'!F59*1000/230</f>
        <v>1786.9260869565217</v>
      </c>
      <c r="D57" s="12">
        <f>'Transmission costs'!G59*1000/400</f>
        <v>1592.0775000000001</v>
      </c>
      <c r="E57" s="12">
        <f>'Transmission costs'!H59*1000/400</f>
        <v>1894.4949999999999</v>
      </c>
      <c r="H57" s="12">
        <f t="shared" si="1"/>
        <v>2658.9484326086954</v>
      </c>
      <c r="I57" s="12">
        <f t="shared" si="2"/>
        <v>2875.7001517391304</v>
      </c>
      <c r="J57" s="12">
        <f t="shared" si="3"/>
        <v>2562.13032075</v>
      </c>
      <c r="K57" s="12">
        <f t="shared" si="4"/>
        <v>3048.8108034999996</v>
      </c>
    </row>
    <row r="58" spans="2:11">
      <c r="B58" s="12">
        <f>'Transmission costs'!E60*1000/230</f>
        <v>1781.3565217391304</v>
      </c>
      <c r="C58" s="12">
        <f>'Transmission costs'!F60*1000/230</f>
        <v>1916.0434782608695</v>
      </c>
      <c r="D58" s="12">
        <f>'Transmission costs'!G60*1000/400</f>
        <v>1694.875</v>
      </c>
      <c r="E58" s="12">
        <f>'Transmission costs'!H60*1000/400</f>
        <v>1997.2925</v>
      </c>
      <c r="H58" s="12">
        <f t="shared" si="1"/>
        <v>2866.7370504347823</v>
      </c>
      <c r="I58" s="12">
        <f t="shared" si="2"/>
        <v>3083.4887695652174</v>
      </c>
      <c r="J58" s="12">
        <f t="shared" si="3"/>
        <v>2727.5623375</v>
      </c>
      <c r="K58" s="12">
        <f t="shared" si="4"/>
        <v>3214.24282025</v>
      </c>
    </row>
    <row r="59" spans="2:11">
      <c r="B59" s="12">
        <f>'Transmission costs'!E61*1000/230</f>
        <v>1382.3021739130436</v>
      </c>
      <c r="C59" s="12">
        <f>'Transmission costs'!F61*1000/230</f>
        <v>1516.9891304347825</v>
      </c>
      <c r="D59" s="12">
        <f>'Transmission costs'!G61*1000/400</f>
        <v>1377.1675</v>
      </c>
      <c r="E59" s="12">
        <f>'Transmission costs'!H61*1000/400</f>
        <v>1679.585</v>
      </c>
      <c r="H59" s="12">
        <f t="shared" si="1"/>
        <v>2224.538888478261</v>
      </c>
      <c r="I59" s="12">
        <f t="shared" si="2"/>
        <v>2441.2906076086956</v>
      </c>
      <c r="J59" s="12">
        <f t="shared" si="3"/>
        <v>2216.2756577499999</v>
      </c>
      <c r="K59" s="12">
        <f t="shared" si="4"/>
        <v>2702.9561404999999</v>
      </c>
    </row>
    <row r="60" spans="2:11">
      <c r="B60" s="12">
        <f>'Transmission costs'!E62*1000/230</f>
        <v>1368.5717391304347</v>
      </c>
      <c r="C60" s="12">
        <f>'Transmission costs'!F62*1000/230</f>
        <v>1503.2586956521739</v>
      </c>
      <c r="D60" s="12">
        <f>'Transmission costs'!G62*1000/400</f>
        <v>1366.2362499999999</v>
      </c>
      <c r="E60" s="12">
        <f>'Transmission costs'!H62*1000/400</f>
        <v>1668.6537499999999</v>
      </c>
      <c r="H60" s="12">
        <f t="shared" si="1"/>
        <v>2202.4424997826086</v>
      </c>
      <c r="I60" s="12">
        <f t="shared" si="2"/>
        <v>2419.1942189130432</v>
      </c>
      <c r="J60" s="12">
        <f t="shared" si="3"/>
        <v>2198.6839971249997</v>
      </c>
      <c r="K60" s="12">
        <f t="shared" si="4"/>
        <v>2685.3644798749997</v>
      </c>
    </row>
  </sheetData>
  <mergeCells count="2">
    <mergeCell ref="H2:K2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ColWidth="9.1796875" defaultRowHeight="14.5"/>
  <cols>
    <col min="1" max="1" width="24.81640625" customWidth="1"/>
    <col min="2" max="2" width="11.81640625" customWidth="1"/>
  </cols>
  <sheetData>
    <row r="1" spans="1:2">
      <c r="B1" t="s">
        <v>83</v>
      </c>
    </row>
    <row r="2" spans="1:2">
      <c r="A2" t="s">
        <v>2</v>
      </c>
      <c r="B2" s="19">
        <f>AVERAGE(Calculations!H4:K60)*'2012 USD '!C28</f>
        <v>3025.4119999569302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Transmission costs</vt:lpstr>
      <vt:lpstr>2012 USD </vt:lpstr>
      <vt:lpstr>Calculations</vt:lpstr>
      <vt:lpstr>TCCpUCD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2015-07-06T21:06:03Z</dcterms:created>
  <dcterms:modified xsi:type="dcterms:W3CDTF">2018-06-04T22:17:20Z</dcterms:modified>
</cp:coreProperties>
</file>