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olea/FerOlea/0.Chamba 2018/2018.WRI-EPS2/0.Documentos trabajo modelo/eps-1.3.2-us-wipG/InputData/indst/BPoIFUfE/"/>
    </mc:Choice>
  </mc:AlternateContent>
  <xr:revisionPtr revIDLastSave="0" documentId="13_ncr:1_{55C0C894-42AA-3F4F-8A11-C6E79F01BFA1}" xr6:coauthVersionLast="33" xr6:coauthVersionMax="33" xr10:uidLastSave="{00000000-0000-0000-0000-000000000000}"/>
  <bookViews>
    <workbookView xWindow="0" yWindow="460" windowWidth="29080" windowHeight="18400" activeTab="3" xr2:uid="{00000000-000D-0000-FFFF-FFFF00000000}"/>
  </bookViews>
  <sheets>
    <sheet name="About" sheetId="1" r:id="rId1"/>
    <sheet name="Data" sheetId="2" r:id="rId2"/>
    <sheet name="Balance Energía" sheetId="4" r:id="rId3"/>
    <sheet name="BPoIFUfE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4" i="3"/>
  <c r="B3" i="3"/>
  <c r="B2" i="3"/>
  <c r="J19" i="2"/>
  <c r="J18" i="2"/>
  <c r="J16" i="2"/>
  <c r="J14" i="2"/>
  <c r="J13" i="2"/>
  <c r="J10" i="2"/>
  <c r="J9" i="2"/>
  <c r="J11" i="2"/>
  <c r="G22" i="2"/>
  <c r="G23" i="2"/>
  <c r="G24" i="2"/>
  <c r="G25" i="2"/>
  <c r="G26" i="2"/>
  <c r="G27" i="2"/>
  <c r="G28" i="2"/>
  <c r="G30" i="2"/>
  <c r="G32" i="2"/>
  <c r="G33" i="2"/>
  <c r="C12" i="2"/>
  <c r="H19" i="2"/>
  <c r="G19" i="2"/>
  <c r="F19" i="2"/>
  <c r="E19" i="2"/>
  <c r="D19" i="2"/>
  <c r="C19" i="2"/>
  <c r="H18" i="2"/>
  <c r="G18" i="2"/>
  <c r="E18" i="2"/>
  <c r="D18" i="2"/>
  <c r="C18" i="2"/>
  <c r="H17" i="2"/>
  <c r="G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E13" i="2"/>
  <c r="D13" i="2"/>
  <c r="C13" i="2"/>
  <c r="H12" i="2"/>
  <c r="G12" i="2"/>
  <c r="E12" i="2"/>
  <c r="D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E8" i="2"/>
  <c r="D8" i="2"/>
  <c r="C8" i="2"/>
  <c r="H7" i="2"/>
  <c r="G7" i="2"/>
  <c r="F7" i="2"/>
  <c r="E7" i="2"/>
  <c r="D7" i="2"/>
  <c r="C7" i="2"/>
  <c r="D3" i="2" l="1"/>
  <c r="E3" i="2" s="1"/>
  <c r="D4" i="2"/>
  <c r="E4" i="2" s="1"/>
  <c r="D2" i="2"/>
  <c r="E2" i="2" s="1"/>
  <c r="J8" i="2" l="1"/>
</calcChain>
</file>

<file path=xl/sharedStrings.xml><?xml version="1.0" encoding="utf-8"?>
<sst xmlns="http://schemas.openxmlformats.org/spreadsheetml/2006/main" count="456" uniqueCount="117">
  <si>
    <t xml:space="preserve">Source: </t>
  </si>
  <si>
    <t>All Fuels</t>
  </si>
  <si>
    <t>http://www.epa.gov/climatechange/Downloads/ghgemissions/US-GHG-Inventory-2015-Annex-2-Emissions-Fossil-Fuel-Combustion.pdf</t>
  </si>
  <si>
    <t>Proportion of Fuel Used for Energy</t>
  </si>
  <si>
    <t>Coal</t>
  </si>
  <si>
    <t>Natural Gas</t>
  </si>
  <si>
    <t>Petroleum</t>
  </si>
  <si>
    <t>Fuel Type</t>
  </si>
  <si>
    <t>Industry Unadjusted Fuel Use</t>
  </si>
  <si>
    <t>Industry Adjusted Fuel Use</t>
  </si>
  <si>
    <t>Industry Adjustments to Fuel Use</t>
  </si>
  <si>
    <t>heat</t>
  </si>
  <si>
    <t>Proportion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</si>
  <si>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</si>
  <si>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</si>
  <si>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</si>
  <si>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</si>
  <si>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</si>
  <si>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</si>
  <si>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</si>
  <si>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</si>
  <si>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</si>
  <si>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</si>
  <si>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</si>
  <si>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</si>
  <si>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"BIFU BAU Industrial Fuel Use" variable rather than being factored into the</t>
  </si>
  <si>
    <t>percentages here.  This is simply following the format of the EIA source data, which</t>
  </si>
  <si>
    <t>excludes metallurgical coal from the table that is used as the source for this variable.</t>
  </si>
  <si>
    <t>Note that metallurgical coal is removed for this same reason, but this is done inside the</t>
  </si>
  <si>
    <t>BPoIFUfE BAU Proportion of Industrial Fuel Used for Energy</t>
  </si>
  <si>
    <t>Fuente: Sistema de Información Energética, SENER.</t>
  </si>
  <si>
    <t>Los datos del a&amp;ntilde;o 2016 son preliminares y están sujetos a cambios sin previo aviso.</t>
  </si>
  <si>
    <t>La suma de los parciales puede no coincidir con los totales debido al redondeo de las cifras.</t>
  </si>
  <si>
    <t>Nota:</t>
  </si>
  <si>
    <t/>
  </si>
  <si>
    <t>--</t>
  </si>
  <si>
    <t>Otras ramas</t>
  </si>
  <si>
    <t>Tabaco</t>
  </si>
  <si>
    <t>N/D</t>
  </si>
  <si>
    <t>Aluminio</t>
  </si>
  <si>
    <t>Hule</t>
  </si>
  <si>
    <t>Construcción</t>
  </si>
  <si>
    <t>Aguas envasadas</t>
  </si>
  <si>
    <t>Automotriz</t>
  </si>
  <si>
    <t>Fertilizantes</t>
  </si>
  <si>
    <t>Cerveza y malta</t>
  </si>
  <si>
    <t>Vidrio</t>
  </si>
  <si>
    <t>Celulosa y papel</t>
  </si>
  <si>
    <t>Minería</t>
  </si>
  <si>
    <t>Cemento</t>
  </si>
  <si>
    <t>Azúcar</t>
  </si>
  <si>
    <t>Química</t>
  </si>
  <si>
    <t>Siderurgia</t>
  </si>
  <si>
    <t>Otras ramas industriales</t>
  </si>
  <si>
    <t>Petroquímica de Pemex</t>
  </si>
  <si>
    <t>Industrial</t>
  </si>
  <si>
    <t>Agropecuario</t>
  </si>
  <si>
    <t>Marítimo</t>
  </si>
  <si>
    <t>Ferroviario</t>
  </si>
  <si>
    <t>Eléctrico</t>
  </si>
  <si>
    <t>Autotransporte</t>
  </si>
  <si>
    <t>Aéreo</t>
  </si>
  <si>
    <t>Transporte</t>
  </si>
  <si>
    <t>Público</t>
  </si>
  <si>
    <t>Comercial</t>
  </si>
  <si>
    <t>Residencial</t>
  </si>
  <si>
    <t>Residencial, comercial y público</t>
  </si>
  <si>
    <t>Consumo final energético</t>
  </si>
  <si>
    <t>Otras ramas económicas</t>
  </si>
  <si>
    <t>Consumo final no energético</t>
  </si>
  <si>
    <t>Consumo final total</t>
  </si>
  <si>
    <t>Pérdidas (transp.,dist. y almac)</t>
  </si>
  <si>
    <t>Diferencia estadística</t>
  </si>
  <si>
    <t>Recirculaciones</t>
  </si>
  <si>
    <t>Transferencias interproductos</t>
  </si>
  <si>
    <t>Consumo propio del sector</t>
  </si>
  <si>
    <t>Centrales eléctricas con modalidad de Generación</t>
  </si>
  <si>
    <t>Centrales eléctricas autogeneración</t>
  </si>
  <si>
    <t>Centrales eléctricas PIE</t>
  </si>
  <si>
    <t>Centrales eléctricas públicas</t>
  </si>
  <si>
    <t>Plantas de gas y fraccionadoras</t>
  </si>
  <si>
    <t>Refinerías y despuntadoras</t>
  </si>
  <si>
    <t>Coquizadoras</t>
  </si>
  <si>
    <t>Total transformación</t>
  </si>
  <si>
    <t>Oferta interna bruta</t>
  </si>
  <si>
    <t>Maquila-intercambio neto</t>
  </si>
  <si>
    <t>No aprovechada</t>
  </si>
  <si>
    <t>Exportación</t>
  </si>
  <si>
    <t>Oferta total</t>
  </si>
  <si>
    <t>Variación de inventarios</t>
  </si>
  <si>
    <t>Importación</t>
  </si>
  <si>
    <t>De otras fuentes</t>
  </si>
  <si>
    <t>Producción</t>
  </si>
  <si>
    <t>Total de energía secundaria</t>
  </si>
  <si>
    <t>Electricidad</t>
  </si>
  <si>
    <t>Otros autogen</t>
  </si>
  <si>
    <t>Gas seco</t>
  </si>
  <si>
    <t>Productos no energéticos</t>
  </si>
  <si>
    <t>Combustóleo</t>
  </si>
  <si>
    <t>Diesel</t>
  </si>
  <si>
    <t>Querosenos</t>
  </si>
  <si>
    <t>Gasolinas  y naftas</t>
  </si>
  <si>
    <t>Gas LP</t>
  </si>
  <si>
    <t>Coque de petróleo</t>
  </si>
  <si>
    <t>Coque de carbón</t>
  </si>
  <si>
    <t>REALES 2016</t>
  </si>
  <si>
    <t>(petajoules)</t>
  </si>
  <si>
    <t>Balance Nacional de Energía: Energía secundaria</t>
  </si>
  <si>
    <t>Dirección General de Planeación e Información Energéticas</t>
  </si>
  <si>
    <t>Secretaría de Energía</t>
  </si>
  <si>
    <t>Sistema de Información Energética</t>
  </si>
  <si>
    <t>Total Consumption</t>
  </si>
  <si>
    <t>Non-energy use</t>
  </si>
  <si>
    <t>Non-Energy Prop</t>
  </si>
  <si>
    <t>SENER - SIE (Sistema de Información energética)</t>
  </si>
  <si>
    <t>No se reporta el uso no-energético de carbón. Se utilizará el valor de EUA</t>
  </si>
  <si>
    <t>Uso en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</si>
</sst>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4" fillId="0" borderId="0" xfId="4" applyNumberFormat="1" applyFont="1" applyFill="1" applyBorder="1" applyAlignment="1"/>
    <xf numFmtId="0" fontId="5" fillId="0" borderId="0" xfId="4" applyNumberFormat="1" applyFont="1" applyFill="1" applyBorder="1" applyAlignment="1"/>
    <xf numFmtId="167" fontId="0" fillId="0" borderId="0" xfId="3" applyNumberFormat="1" applyFont="1"/>
    <xf numFmtId="9" fontId="0" fillId="0" borderId="0" xfId="1" applyFont="1"/>
    <xf numFmtId="167" fontId="0" fillId="3" borderId="0" xfId="3" applyNumberFormat="1" applyFont="1" applyFill="1"/>
    <xf numFmtId="0" fontId="0" fillId="3" borderId="0" xfId="0" applyFill="1"/>
    <xf numFmtId="167" fontId="2" fillId="0" borderId="0" xfId="3" applyNumberFormat="1" applyFont="1"/>
    <xf numFmtId="9" fontId="0" fillId="4" borderId="0" xfId="1" applyFont="1" applyFill="1"/>
    <xf numFmtId="0" fontId="0" fillId="4" borderId="0" xfId="0" applyFill="1"/>
    <xf numFmtId="0" fontId="4" fillId="4" borderId="0" xfId="4" applyNumberFormat="1" applyFont="1" applyFill="1" applyBorder="1" applyAlignment="1"/>
    <xf numFmtId="0" fontId="5" fillId="4" borderId="0" xfId="4" applyNumberFormat="1" applyFont="1" applyFill="1" applyBorder="1" applyAlignment="1"/>
  </cellXfs>
  <cellStyles count="5">
    <cellStyle name="Comma" xfId="3" builtinId="3"/>
    <cellStyle name="Hyperlink" xfId="2" builtinId="8"/>
    <cellStyle name="Normal" xfId="0" builtinId="0"/>
    <cellStyle name="Normal 2" xfId="4" xr:uid="{7852C333-EDB9-9B46-87A6-E5E8DDE8539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Annex-2-Emissions-Fossil-Fuel-Combus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58.33203125" customWidth="1"/>
  </cols>
  <sheetData>
    <row r="1" spans="1:2" x14ac:dyDescent="0.2">
      <c r="A1" s="1" t="s">
        <v>29</v>
      </c>
    </row>
    <row r="3" spans="1:2" x14ac:dyDescent="0.2">
      <c r="A3" s="1" t="s">
        <v>0</v>
      </c>
      <c r="B3" s="2" t="s">
        <v>1</v>
      </c>
    </row>
    <row r="4" spans="1:2" x14ac:dyDescent="0.2">
      <c r="B4" s="3" t="s">
        <v>114</v>
      </c>
    </row>
    <row r="5" spans="1:2" x14ac:dyDescent="0.2">
      <c r="B5" s="3">
        <v>2016</v>
      </c>
    </row>
    <row r="6" spans="1:2" x14ac:dyDescent="0.2">
      <c r="B6" s="3" t="s">
        <v>107</v>
      </c>
    </row>
    <row r="7" spans="1:2" x14ac:dyDescent="0.2">
      <c r="B7" s="4" t="s">
        <v>2</v>
      </c>
    </row>
    <row r="9" spans="1:2" x14ac:dyDescent="0.2">
      <c r="A9" s="1" t="s">
        <v>18</v>
      </c>
    </row>
    <row r="10" spans="1:2" x14ac:dyDescent="0.2">
      <c r="A10" t="s">
        <v>19</v>
      </c>
    </row>
    <row r="11" spans="1:2" x14ac:dyDescent="0.2">
      <c r="A11" t="s">
        <v>21</v>
      </c>
    </row>
    <row r="12" spans="1:2" x14ac:dyDescent="0.2">
      <c r="A12" t="s">
        <v>20</v>
      </c>
    </row>
    <row r="13" spans="1:2" x14ac:dyDescent="0.2">
      <c r="A13" t="s">
        <v>22</v>
      </c>
    </row>
    <row r="14" spans="1:2" x14ac:dyDescent="0.2">
      <c r="A14" t="s">
        <v>23</v>
      </c>
    </row>
    <row r="15" spans="1:2" x14ac:dyDescent="0.2">
      <c r="A15" t="s">
        <v>24</v>
      </c>
    </row>
    <row r="17" spans="1:1" x14ac:dyDescent="0.2">
      <c r="A17" t="s">
        <v>28</v>
      </c>
    </row>
    <row r="18" spans="1:1" x14ac:dyDescent="0.2">
      <c r="A18" t="s">
        <v>25</v>
      </c>
    </row>
    <row r="19" spans="1:1" x14ac:dyDescent="0.2">
      <c r="A19" t="s">
        <v>26</v>
      </c>
    </row>
    <row r="20" spans="1:1" x14ac:dyDescent="0.2">
      <c r="A20" t="s">
        <v>27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19.5" bestFit="1" customWidth="1"/>
    <col min="2" max="7" width="13.6640625" customWidth="1"/>
  </cols>
  <sheetData>
    <row r="1" spans="1:11" x14ac:dyDescent="0.2">
      <c r="A1" s="1" t="s">
        <v>7</v>
      </c>
      <c r="B1" s="6" t="s">
        <v>8</v>
      </c>
      <c r="C1" s="6" t="s">
        <v>10</v>
      </c>
      <c r="D1" s="6" t="s">
        <v>9</v>
      </c>
      <c r="E1" s="6" t="s">
        <v>3</v>
      </c>
    </row>
    <row r="2" spans="1:11" x14ac:dyDescent="0.2">
      <c r="A2" t="s">
        <v>4</v>
      </c>
      <c r="B2">
        <v>930.9</v>
      </c>
      <c r="C2">
        <v>129.9</v>
      </c>
      <c r="D2">
        <f>B2-C2</f>
        <v>801</v>
      </c>
      <c r="E2" s="5">
        <f>D2/B2</f>
        <v>0.86045762165646156</v>
      </c>
    </row>
    <row r="3" spans="1:11" x14ac:dyDescent="0.2">
      <c r="A3" t="s">
        <v>5</v>
      </c>
      <c r="B3">
        <v>8817</v>
      </c>
      <c r="C3">
        <v>311.8</v>
      </c>
      <c r="D3">
        <f t="shared" ref="D3:D4" si="0">B3-C3</f>
        <v>8505.2000000000007</v>
      </c>
      <c r="E3" s="5">
        <f t="shared" ref="E3:E4" si="1">D3/B3</f>
        <v>0.96463649767494619</v>
      </c>
    </row>
    <row r="4" spans="1:11" x14ac:dyDescent="0.2">
      <c r="A4" t="s">
        <v>6</v>
      </c>
      <c r="B4">
        <v>8294.6</v>
      </c>
      <c r="C4">
        <v>4381.8</v>
      </c>
      <c r="D4">
        <f t="shared" si="0"/>
        <v>3912.8</v>
      </c>
      <c r="E4" s="5">
        <f t="shared" si="1"/>
        <v>0.47172859450726978</v>
      </c>
    </row>
    <row r="6" spans="1:11" x14ac:dyDescent="0.2">
      <c r="C6" s="1" t="s">
        <v>111</v>
      </c>
      <c r="D6" s="1"/>
      <c r="E6" s="1"/>
      <c r="F6" s="1" t="s">
        <v>112</v>
      </c>
      <c r="G6" s="1"/>
      <c r="H6" s="1"/>
      <c r="I6" s="1"/>
      <c r="J6" s="1"/>
    </row>
    <row r="7" spans="1:11" x14ac:dyDescent="0.2">
      <c r="A7" s="1" t="s">
        <v>7</v>
      </c>
      <c r="B7" s="1"/>
      <c r="C7" s="13" t="str">
        <f>'Balance Energía'!A58</f>
        <v>Industrial</v>
      </c>
      <c r="D7" s="13" t="str">
        <f>'Balance Energía'!A59</f>
        <v>Petroquímica de Pemex</v>
      </c>
      <c r="E7" s="13" t="str">
        <f>'Balance Energía'!A60</f>
        <v>Otras ramas industriales</v>
      </c>
      <c r="F7" s="13" t="str">
        <f>'Balance Energía'!A38</f>
        <v>Consumo final no energético</v>
      </c>
      <c r="G7" s="13" t="str">
        <f>'Balance Energía'!A39</f>
        <v>Petroquímica de Pemex</v>
      </c>
      <c r="H7" s="13" t="str">
        <f>'Balance Energía'!A40</f>
        <v>Otras ramas económicas</v>
      </c>
      <c r="I7" s="1"/>
      <c r="J7" s="1" t="s">
        <v>113</v>
      </c>
    </row>
    <row r="8" spans="1:11" x14ac:dyDescent="0.2">
      <c r="A8" t="s">
        <v>104</v>
      </c>
      <c r="C8" s="9">
        <f>'Balance Energía'!B58</f>
        <v>63.516525000000001</v>
      </c>
      <c r="D8" s="9" t="str">
        <f>'Balance Energía'!B59</f>
        <v>--</v>
      </c>
      <c r="E8" s="9">
        <f>'Balance Energía'!B60</f>
        <v>63.516525000000001</v>
      </c>
      <c r="F8" s="9">
        <v>0</v>
      </c>
      <c r="G8" s="9" t="str">
        <f>'Balance Energía'!B39</f>
        <v>--</v>
      </c>
      <c r="H8" s="9" t="str">
        <f>'Balance Energía'!B40</f>
        <v>--</v>
      </c>
      <c r="J8" s="14">
        <f>E2</f>
        <v>0.86045762165646156</v>
      </c>
      <c r="K8" s="15" t="s">
        <v>115</v>
      </c>
    </row>
    <row r="9" spans="1:11" x14ac:dyDescent="0.2">
      <c r="A9" t="s">
        <v>103</v>
      </c>
      <c r="C9" s="9">
        <f>'Balance Energía'!C58</f>
        <v>142.137047</v>
      </c>
      <c r="D9" s="9" t="str">
        <f>'Balance Energía'!C59</f>
        <v>--</v>
      </c>
      <c r="E9" s="9">
        <f>'Balance Energía'!C60</f>
        <v>142.13704799999999</v>
      </c>
      <c r="F9" s="9">
        <f>'Balance Energía'!C38</f>
        <v>0</v>
      </c>
      <c r="G9" s="9" t="str">
        <f>'Balance Energía'!C39</f>
        <v>--</v>
      </c>
      <c r="H9" s="9">
        <f>'Balance Energía'!C40</f>
        <v>0</v>
      </c>
      <c r="J9" s="10">
        <f>1-F9/C9</f>
        <v>1</v>
      </c>
    </row>
    <row r="10" spans="1:11" x14ac:dyDescent="0.2">
      <c r="A10" t="s">
        <v>102</v>
      </c>
      <c r="C10" s="9">
        <f>'Balance Energía'!D58</f>
        <v>46.211165999999999</v>
      </c>
      <c r="D10" s="9" t="str">
        <f>'Balance Energía'!D59</f>
        <v>--</v>
      </c>
      <c r="E10" s="9">
        <f>'Balance Energía'!D60</f>
        <v>46.211166000000006</v>
      </c>
      <c r="F10" s="9">
        <f>'Balance Energía'!D38</f>
        <v>1.741028</v>
      </c>
      <c r="G10" s="9">
        <f>'Balance Energía'!D39</f>
        <v>0</v>
      </c>
      <c r="H10" s="9">
        <f>'Balance Energía'!D40</f>
        <v>1.741028</v>
      </c>
      <c r="J10" s="10">
        <f>1-F10/C10</f>
        <v>0.96232451697929455</v>
      </c>
    </row>
    <row r="11" spans="1:11" x14ac:dyDescent="0.2">
      <c r="A11" t="s">
        <v>101</v>
      </c>
      <c r="C11" s="9">
        <f>'Balance Energía'!E58</f>
        <v>1.147427</v>
      </c>
      <c r="D11" s="9">
        <f>'Balance Energía'!E59</f>
        <v>0</v>
      </c>
      <c r="E11" s="9" t="str">
        <f>'Balance Energía'!E60</f>
        <v>--</v>
      </c>
      <c r="F11" s="11">
        <f>'Balance Energía'!E38</f>
        <v>17.388847999999999</v>
      </c>
      <c r="G11" s="11">
        <f>'Balance Energía'!E39</f>
        <v>13.893352</v>
      </c>
      <c r="H11" s="11">
        <f>'Balance Energía'!E40</f>
        <v>3.4954960000000002</v>
      </c>
      <c r="I11" s="12"/>
      <c r="J11" s="14">
        <f>G25</f>
        <v>0.98936275131310769</v>
      </c>
      <c r="K11" s="15" t="s">
        <v>116</v>
      </c>
    </row>
    <row r="12" spans="1:11" x14ac:dyDescent="0.2">
      <c r="A12" t="s">
        <v>100</v>
      </c>
      <c r="C12" s="9">
        <f>'Balance Energía'!F58</f>
        <v>0</v>
      </c>
      <c r="D12" s="9" t="str">
        <f>'Balance Energía'!F59</f>
        <v>--</v>
      </c>
      <c r="E12" s="9">
        <f>'Balance Energía'!F60</f>
        <v>0</v>
      </c>
      <c r="F12" s="9">
        <v>0</v>
      </c>
      <c r="G12" s="9">
        <f>'Balance Energía'!F39</f>
        <v>0</v>
      </c>
      <c r="H12" s="9">
        <f>'Balance Energía'!F40</f>
        <v>0</v>
      </c>
      <c r="J12" s="10"/>
    </row>
    <row r="13" spans="1:11" x14ac:dyDescent="0.2">
      <c r="A13" t="s">
        <v>99</v>
      </c>
      <c r="C13" s="9">
        <f>'Balance Energía'!G58</f>
        <v>83.163763000000003</v>
      </c>
      <c r="D13" s="9">
        <f>'Balance Energía'!G59</f>
        <v>0</v>
      </c>
      <c r="E13" s="9">
        <f>'Balance Energía'!G60</f>
        <v>83.163764</v>
      </c>
      <c r="F13" s="9">
        <v>0</v>
      </c>
      <c r="G13" s="9" t="str">
        <f>'Balance Energía'!G39</f>
        <v>--</v>
      </c>
      <c r="H13" s="9" t="str">
        <f>'Balance Energía'!G40</f>
        <v>--</v>
      </c>
      <c r="J13" s="10">
        <f>1-F13/C13</f>
        <v>1</v>
      </c>
    </row>
    <row r="14" spans="1:11" x14ac:dyDescent="0.2">
      <c r="A14" t="s">
        <v>98</v>
      </c>
      <c r="C14" s="9">
        <f>'Balance Energía'!H58</f>
        <v>32.569814000000001</v>
      </c>
      <c r="D14" s="9">
        <f>'Balance Energía'!H59</f>
        <v>0</v>
      </c>
      <c r="E14" s="9">
        <f>'Balance Energía'!H60</f>
        <v>32.569813000000003</v>
      </c>
      <c r="F14" s="9">
        <f>'Balance Energía'!H38</f>
        <v>0</v>
      </c>
      <c r="G14" s="9" t="str">
        <f>'Balance Energía'!H39</f>
        <v>--</v>
      </c>
      <c r="H14" s="9">
        <f>'Balance Energía'!H40</f>
        <v>0</v>
      </c>
      <c r="J14" s="10">
        <f>1-F14/C14</f>
        <v>1</v>
      </c>
    </row>
    <row r="15" spans="1:11" x14ac:dyDescent="0.2">
      <c r="A15" t="s">
        <v>97</v>
      </c>
      <c r="C15" s="9" t="str">
        <f>'Balance Energía'!I58</f>
        <v>--</v>
      </c>
      <c r="D15" s="9" t="str">
        <f>'Balance Energía'!I59</f>
        <v>--</v>
      </c>
      <c r="E15" s="9" t="str">
        <f>'Balance Energía'!I60</f>
        <v>--</v>
      </c>
      <c r="F15" s="9">
        <f>'Balance Energía'!I38</f>
        <v>129.53320099999999</v>
      </c>
      <c r="G15" s="9">
        <f>'Balance Energía'!I39</f>
        <v>61.221879000000001</v>
      </c>
      <c r="H15" s="9">
        <f>'Balance Energía'!I40</f>
        <v>68.311322000000004</v>
      </c>
      <c r="J15" s="10"/>
    </row>
    <row r="16" spans="1:11" x14ac:dyDescent="0.2">
      <c r="A16" t="s">
        <v>96</v>
      </c>
      <c r="C16" s="9">
        <f>'Balance Energía'!J58</f>
        <v>647.98800000000006</v>
      </c>
      <c r="D16" s="9">
        <f>'Balance Energía'!J59</f>
        <v>61.83</v>
      </c>
      <c r="E16" s="9">
        <f>'Balance Energía'!J60</f>
        <v>586.15699999999993</v>
      </c>
      <c r="F16" s="9">
        <f>'Balance Energía'!J38</f>
        <v>24.785</v>
      </c>
      <c r="G16" s="9">
        <f>'Balance Energía'!J39</f>
        <v>24.091999999999999</v>
      </c>
      <c r="H16" s="9">
        <f>'Balance Energía'!J40</f>
        <v>0.69300000000000139</v>
      </c>
      <c r="J16" s="10">
        <f>1-F16/C16</f>
        <v>0.96175083489200419</v>
      </c>
    </row>
    <row r="17" spans="1:10" x14ac:dyDescent="0.2">
      <c r="A17" t="s">
        <v>95</v>
      </c>
      <c r="C17" s="9" t="str">
        <f>'Balance Energía'!K58</f>
        <v>--</v>
      </c>
      <c r="D17" s="9" t="str">
        <f>'Balance Energía'!K59</f>
        <v>--</v>
      </c>
      <c r="E17" s="9" t="str">
        <f>'Balance Energía'!K60</f>
        <v>--</v>
      </c>
      <c r="F17" s="9">
        <v>0</v>
      </c>
      <c r="G17" s="9" t="str">
        <f>'Balance Energía'!K39</f>
        <v>--</v>
      </c>
      <c r="H17" s="9" t="str">
        <f>'Balance Energía'!K40</f>
        <v>--</v>
      </c>
      <c r="J17" s="10"/>
    </row>
    <row r="18" spans="1:10" x14ac:dyDescent="0.2">
      <c r="A18" t="s">
        <v>94</v>
      </c>
      <c r="C18" s="9">
        <f>'Balance Energía'!L58</f>
        <v>561.4</v>
      </c>
      <c r="D18" s="9">
        <f>'Balance Energía'!L59</f>
        <v>4.2910000000000004</v>
      </c>
      <c r="E18" s="9">
        <f>'Balance Energía'!L60</f>
        <v>557.10799999999995</v>
      </c>
      <c r="F18" s="9">
        <v>0</v>
      </c>
      <c r="G18" s="9" t="str">
        <f>'Balance Energía'!L39</f>
        <v>--</v>
      </c>
      <c r="H18" s="9" t="str">
        <f>'Balance Energía'!L40</f>
        <v>--</v>
      </c>
      <c r="J18" s="10">
        <f>1-F18/C18</f>
        <v>1</v>
      </c>
    </row>
    <row r="19" spans="1:10" x14ac:dyDescent="0.2">
      <c r="A19" t="s">
        <v>93</v>
      </c>
      <c r="C19" s="9">
        <f>'Balance Energía'!M58</f>
        <v>1576.986316</v>
      </c>
      <c r="D19" s="9">
        <f>'Balance Energía'!M59</f>
        <v>66.120999999999995</v>
      </c>
      <c r="E19" s="9">
        <f>'Balance Energía'!M60</f>
        <v>1510.8633160000009</v>
      </c>
      <c r="F19" s="9">
        <f>'Balance Energía'!M38</f>
        <v>173.44807699999998</v>
      </c>
      <c r="G19" s="9">
        <f>'Balance Energía'!M39</f>
        <v>99.207230999999993</v>
      </c>
      <c r="H19" s="9">
        <f>'Balance Energía'!M40</f>
        <v>74.240846000000005</v>
      </c>
      <c r="J19" s="10">
        <f>1-F19/C19</f>
        <v>0.89001294732858038</v>
      </c>
    </row>
    <row r="21" spans="1:10" x14ac:dyDescent="0.2">
      <c r="C21" t="s">
        <v>70</v>
      </c>
      <c r="D21" t="s">
        <v>67</v>
      </c>
      <c r="E21" t="s">
        <v>69</v>
      </c>
    </row>
    <row r="22" spans="1:10" x14ac:dyDescent="0.2">
      <c r="A22" t="s">
        <v>104</v>
      </c>
      <c r="C22">
        <v>63.516525000000001</v>
      </c>
      <c r="D22">
        <v>63.516525000000001</v>
      </c>
      <c r="E22" t="s">
        <v>35</v>
      </c>
      <c r="G22" s="10">
        <f t="shared" ref="G22:G33" si="2">D22/C22</f>
        <v>1</v>
      </c>
    </row>
    <row r="23" spans="1:10" x14ac:dyDescent="0.2">
      <c r="A23" t="s">
        <v>103</v>
      </c>
      <c r="C23">
        <v>142.137047</v>
      </c>
      <c r="D23">
        <v>142.137047</v>
      </c>
      <c r="E23">
        <v>0</v>
      </c>
      <c r="G23" s="10">
        <f t="shared" si="2"/>
        <v>1</v>
      </c>
    </row>
    <row r="24" spans="1:10" x14ac:dyDescent="0.2">
      <c r="A24" t="s">
        <v>102</v>
      </c>
      <c r="C24">
        <v>426.50114300000001</v>
      </c>
      <c r="D24">
        <v>424.76011499999998</v>
      </c>
      <c r="E24">
        <v>1.741028</v>
      </c>
      <c r="G24" s="10">
        <f t="shared" si="2"/>
        <v>0.99591788198326114</v>
      </c>
    </row>
    <row r="25" spans="1:10" x14ac:dyDescent="0.2">
      <c r="A25" t="s">
        <v>101</v>
      </c>
      <c r="C25">
        <v>1634.712933</v>
      </c>
      <c r="D25">
        <v>1617.324085</v>
      </c>
      <c r="E25">
        <v>17.388847999999999</v>
      </c>
      <c r="G25" s="10">
        <f t="shared" si="2"/>
        <v>0.98936275131310769</v>
      </c>
    </row>
    <row r="26" spans="1:10" x14ac:dyDescent="0.2">
      <c r="A26" t="s">
        <v>100</v>
      </c>
      <c r="C26">
        <v>166.932163</v>
      </c>
      <c r="D26">
        <v>166.932163</v>
      </c>
      <c r="E26">
        <v>0</v>
      </c>
      <c r="G26" s="10">
        <f t="shared" si="2"/>
        <v>1</v>
      </c>
    </row>
    <row r="27" spans="1:10" x14ac:dyDescent="0.2">
      <c r="A27" t="s">
        <v>99</v>
      </c>
      <c r="C27">
        <v>856.33191599999998</v>
      </c>
      <c r="D27">
        <v>856.33191599999998</v>
      </c>
      <c r="E27" t="s">
        <v>35</v>
      </c>
      <c r="G27" s="10">
        <f t="shared" si="2"/>
        <v>1</v>
      </c>
    </row>
    <row r="28" spans="1:10" x14ac:dyDescent="0.2">
      <c r="A28" t="s">
        <v>98</v>
      </c>
      <c r="C28">
        <v>33.563876</v>
      </c>
      <c r="D28">
        <v>33.563876</v>
      </c>
      <c r="E28">
        <v>0</v>
      </c>
      <c r="G28" s="10">
        <f t="shared" si="2"/>
        <v>1</v>
      </c>
    </row>
    <row r="29" spans="1:10" x14ac:dyDescent="0.2">
      <c r="A29" t="s">
        <v>97</v>
      </c>
      <c r="C29">
        <v>129.53320099999999</v>
      </c>
      <c r="D29" t="s">
        <v>35</v>
      </c>
      <c r="E29">
        <v>129.53320099999999</v>
      </c>
      <c r="G29" s="10">
        <v>0</v>
      </c>
    </row>
    <row r="30" spans="1:10" x14ac:dyDescent="0.2">
      <c r="A30" t="s">
        <v>96</v>
      </c>
      <c r="C30">
        <v>725.72799999999995</v>
      </c>
      <c r="D30">
        <v>700.94299999999998</v>
      </c>
      <c r="E30">
        <v>24.785</v>
      </c>
      <c r="G30" s="10">
        <f t="shared" si="2"/>
        <v>0.96584808633537633</v>
      </c>
    </row>
    <row r="31" spans="1:10" x14ac:dyDescent="0.2">
      <c r="A31" t="s">
        <v>95</v>
      </c>
      <c r="C31">
        <v>0</v>
      </c>
      <c r="D31" t="s">
        <v>35</v>
      </c>
      <c r="E31" t="s">
        <v>35</v>
      </c>
      <c r="G31" s="10">
        <v>0</v>
      </c>
    </row>
    <row r="32" spans="1:10" x14ac:dyDescent="0.2">
      <c r="A32" t="s">
        <v>94</v>
      </c>
      <c r="C32">
        <v>936.18700000000001</v>
      </c>
      <c r="D32">
        <v>936.18700000000001</v>
      </c>
      <c r="E32" t="s">
        <v>35</v>
      </c>
      <c r="G32" s="10">
        <f t="shared" si="2"/>
        <v>1</v>
      </c>
    </row>
    <row r="33" spans="1:7" x14ac:dyDescent="0.2">
      <c r="A33" t="s">
        <v>93</v>
      </c>
      <c r="C33">
        <v>5115.1438040000003</v>
      </c>
      <c r="D33">
        <v>4941.6957270000003</v>
      </c>
      <c r="E33">
        <v>173.44807699999998</v>
      </c>
      <c r="G33" s="10">
        <f t="shared" si="2"/>
        <v>0.9660912608430744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7EF1-E8FD-6543-8CF4-C459766F2128}">
  <dimension ref="A1:M81"/>
  <sheetViews>
    <sheetView zoomScaleNormal="100" workbookViewId="0">
      <selection activeCell="B9" sqref="B9:M9"/>
    </sheetView>
  </sheetViews>
  <sheetFormatPr baseColWidth="10" defaultRowHeight="13" x14ac:dyDescent="0.15"/>
  <cols>
    <col min="1" max="1" width="40" style="7" bestFit="1" customWidth="1"/>
    <col min="2" max="2" width="14.83203125" style="7" bestFit="1" customWidth="1"/>
    <col min="3" max="3" width="15.83203125" style="7" bestFit="1" customWidth="1"/>
    <col min="4" max="256" width="8.83203125" style="7" customWidth="1"/>
    <col min="257" max="16384" width="10.83203125" style="7"/>
  </cols>
  <sheetData>
    <row r="1" spans="1:13" x14ac:dyDescent="0.15">
      <c r="A1" s="8" t="s">
        <v>110</v>
      </c>
    </row>
    <row r="2" spans="1:13" x14ac:dyDescent="0.15">
      <c r="A2" s="8" t="s">
        <v>109</v>
      </c>
    </row>
    <row r="3" spans="1:13" x14ac:dyDescent="0.15">
      <c r="A3" s="8" t="s">
        <v>108</v>
      </c>
    </row>
    <row r="4" spans="1:13" x14ac:dyDescent="0.15">
      <c r="A4" s="8" t="s">
        <v>107</v>
      </c>
    </row>
    <row r="5" spans="1:13" x14ac:dyDescent="0.15">
      <c r="A5" s="7" t="s">
        <v>106</v>
      </c>
    </row>
    <row r="6" spans="1:13" x14ac:dyDescent="0.15">
      <c r="A6" s="8" t="s">
        <v>105</v>
      </c>
    </row>
    <row r="8" spans="1:13" x14ac:dyDescent="0.15">
      <c r="B8" s="8" t="s">
        <v>34</v>
      </c>
      <c r="C8" s="8" t="s">
        <v>34</v>
      </c>
      <c r="D8" s="8" t="s">
        <v>34</v>
      </c>
      <c r="E8" s="8" t="s">
        <v>34</v>
      </c>
      <c r="F8" s="8" t="s">
        <v>34</v>
      </c>
      <c r="G8" s="8" t="s">
        <v>34</v>
      </c>
      <c r="H8" s="8" t="s">
        <v>34</v>
      </c>
      <c r="I8" s="8" t="s">
        <v>34</v>
      </c>
      <c r="J8" s="8" t="s">
        <v>34</v>
      </c>
      <c r="K8" s="8" t="s">
        <v>34</v>
      </c>
      <c r="L8" s="8" t="s">
        <v>34</v>
      </c>
      <c r="M8" s="8" t="s">
        <v>34</v>
      </c>
    </row>
    <row r="9" spans="1:13" x14ac:dyDescent="0.15">
      <c r="B9" s="8" t="s">
        <v>104</v>
      </c>
      <c r="C9" s="8" t="s">
        <v>103</v>
      </c>
      <c r="D9" s="8" t="s">
        <v>102</v>
      </c>
      <c r="E9" s="8" t="s">
        <v>101</v>
      </c>
      <c r="F9" s="8" t="s">
        <v>100</v>
      </c>
      <c r="G9" s="8" t="s">
        <v>99</v>
      </c>
      <c r="H9" s="8" t="s">
        <v>98</v>
      </c>
      <c r="I9" s="8" t="s">
        <v>97</v>
      </c>
      <c r="J9" s="8" t="s">
        <v>96</v>
      </c>
      <c r="K9" s="8" t="s">
        <v>95</v>
      </c>
      <c r="L9" s="8" t="s">
        <v>94</v>
      </c>
      <c r="M9" s="8" t="s">
        <v>93</v>
      </c>
    </row>
    <row r="10" spans="1:13" x14ac:dyDescent="0.15">
      <c r="A10" s="7" t="s">
        <v>34</v>
      </c>
    </row>
    <row r="11" spans="1:13" x14ac:dyDescent="0.15">
      <c r="A11" s="8" t="s">
        <v>92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15">
      <c r="A12" s="7" t="s">
        <v>91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35</v>
      </c>
      <c r="L12" s="7">
        <v>0</v>
      </c>
      <c r="M12" s="7">
        <v>0</v>
      </c>
    </row>
    <row r="13" spans="1:13" x14ac:dyDescent="0.15">
      <c r="A13" s="7" t="s">
        <v>90</v>
      </c>
      <c r="B13" s="7">
        <v>29.413606999999999</v>
      </c>
      <c r="C13" s="7">
        <v>110.45489000000001</v>
      </c>
      <c r="D13" s="7">
        <v>206.48342099999999</v>
      </c>
      <c r="E13" s="7">
        <v>978.83988599999998</v>
      </c>
      <c r="F13" s="7">
        <v>72.325782000000004</v>
      </c>
      <c r="G13" s="7">
        <v>415.58390900000001</v>
      </c>
      <c r="H13" s="7">
        <v>73.633435000000006</v>
      </c>
      <c r="I13" s="7">
        <v>0</v>
      </c>
      <c r="J13" s="7">
        <v>1855.2080000000001</v>
      </c>
      <c r="K13" s="7" t="s">
        <v>35</v>
      </c>
      <c r="L13" s="7">
        <v>12.462999999999999</v>
      </c>
      <c r="M13" s="7">
        <v>3754.4059300000004</v>
      </c>
    </row>
    <row r="14" spans="1:13" x14ac:dyDescent="0.15">
      <c r="A14" s="7" t="s">
        <v>89</v>
      </c>
      <c r="B14" s="7">
        <v>0</v>
      </c>
      <c r="C14" s="7">
        <v>-3.5847519999999999</v>
      </c>
      <c r="D14" s="7">
        <v>-9.4526699999999995</v>
      </c>
      <c r="E14" s="7">
        <v>3.676418</v>
      </c>
      <c r="F14" s="7">
        <v>2.0466440000000001</v>
      </c>
      <c r="G14" s="7">
        <v>14.459085999999999</v>
      </c>
      <c r="H14" s="7">
        <v>5.0367490000000004</v>
      </c>
      <c r="I14" s="7">
        <v>-1.775997</v>
      </c>
      <c r="J14" s="7">
        <v>-116.06</v>
      </c>
      <c r="K14" s="7" t="s">
        <v>35</v>
      </c>
      <c r="L14" s="7" t="s">
        <v>35</v>
      </c>
      <c r="M14" s="7">
        <v>-105.65422100000001</v>
      </c>
    </row>
    <row r="15" spans="1:13" x14ac:dyDescent="0.15">
      <c r="A15" s="7" t="s">
        <v>88</v>
      </c>
      <c r="B15" s="7">
        <v>29.413606999999999</v>
      </c>
      <c r="C15" s="7">
        <v>106.87013800000001</v>
      </c>
      <c r="D15" s="7">
        <v>197.03075099999998</v>
      </c>
      <c r="E15" s="7">
        <v>982.51630399999999</v>
      </c>
      <c r="F15" s="7">
        <v>74.372426000000004</v>
      </c>
      <c r="G15" s="7">
        <v>430.04299500000002</v>
      </c>
      <c r="H15" s="7">
        <v>78.670184000000006</v>
      </c>
      <c r="I15" s="7">
        <v>-1.775997</v>
      </c>
      <c r="J15" s="7">
        <v>1739.1480000000001</v>
      </c>
      <c r="K15" s="7" t="s">
        <v>35</v>
      </c>
      <c r="L15" s="7">
        <v>12.462999999999999</v>
      </c>
      <c r="M15" s="7">
        <v>3648.7514079999996</v>
      </c>
    </row>
    <row r="16" spans="1:13" x14ac:dyDescent="0.15">
      <c r="A16" s="7" t="s">
        <v>87</v>
      </c>
      <c r="B16" s="7">
        <v>-4.3569999999999998E-3</v>
      </c>
      <c r="C16" s="7">
        <v>-1.0437E-2</v>
      </c>
      <c r="D16" s="7">
        <v>-6.7596270000000001</v>
      </c>
      <c r="E16" s="7">
        <v>-103.403879</v>
      </c>
      <c r="F16" s="7">
        <v>0</v>
      </c>
      <c r="G16" s="7">
        <v>0</v>
      </c>
      <c r="H16" s="7">
        <v>-272.12449099999998</v>
      </c>
      <c r="I16" s="7">
        <v>-0.86620200000000003</v>
      </c>
      <c r="J16" s="7">
        <v>-1.04</v>
      </c>
      <c r="K16" s="7" t="s">
        <v>35</v>
      </c>
      <c r="L16" s="7">
        <v>-31.004000000000001</v>
      </c>
      <c r="M16" s="7">
        <v>-415.21299299999998</v>
      </c>
    </row>
    <row r="17" spans="1:13" x14ac:dyDescent="0.15">
      <c r="A17" s="7" t="s">
        <v>86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15">
      <c r="A18" s="7" t="s">
        <v>85</v>
      </c>
      <c r="B18" s="7" t="s">
        <v>35</v>
      </c>
      <c r="C18" s="7" t="s">
        <v>35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 t="s">
        <v>35</v>
      </c>
      <c r="K18" s="7" t="s">
        <v>35</v>
      </c>
      <c r="L18" s="7" t="s">
        <v>35</v>
      </c>
      <c r="M18" s="7">
        <v>0</v>
      </c>
    </row>
    <row r="19" spans="1:13" x14ac:dyDescent="0.15">
      <c r="A19" s="7" t="s">
        <v>84</v>
      </c>
      <c r="B19" s="7">
        <v>29.40925</v>
      </c>
      <c r="C19" s="7">
        <v>106.85970100000002</v>
      </c>
      <c r="D19" s="7">
        <v>190.27112399999999</v>
      </c>
      <c r="E19" s="7">
        <v>879.11242500000003</v>
      </c>
      <c r="F19" s="7">
        <v>74.372426000000004</v>
      </c>
      <c r="G19" s="7">
        <v>430.04299500000002</v>
      </c>
      <c r="H19" s="7">
        <v>-193.45430699999997</v>
      </c>
      <c r="I19" s="7">
        <v>-2.6421990000000002</v>
      </c>
      <c r="J19" s="7">
        <v>1738.1080000000002</v>
      </c>
      <c r="K19" s="7" t="s">
        <v>35</v>
      </c>
      <c r="L19" s="7">
        <v>-18.541000000000004</v>
      </c>
      <c r="M19" s="7">
        <v>3233.5384150000009</v>
      </c>
    </row>
    <row r="20" spans="1:13" x14ac:dyDescent="0.15">
      <c r="A20" s="7" t="s">
        <v>34</v>
      </c>
    </row>
    <row r="21" spans="1:13" x14ac:dyDescent="0.15">
      <c r="A21" s="8" t="s">
        <v>83</v>
      </c>
      <c r="B21" s="8">
        <v>36.284334999999999</v>
      </c>
      <c r="C21" s="8">
        <v>35.277345000000004</v>
      </c>
      <c r="D21" s="8">
        <v>238.771039</v>
      </c>
      <c r="E21" s="8">
        <v>763.59538399999997</v>
      </c>
      <c r="F21" s="8">
        <v>92.611712999999995</v>
      </c>
      <c r="G21" s="8">
        <v>449.31662699999998</v>
      </c>
      <c r="H21" s="8">
        <v>274.75719699999996</v>
      </c>
      <c r="I21" s="8">
        <v>159.87670299999999</v>
      </c>
      <c r="J21" s="8">
        <v>-414.69500000000005</v>
      </c>
      <c r="K21" s="8">
        <v>0</v>
      </c>
      <c r="L21" s="8">
        <v>1149.9870000000001</v>
      </c>
      <c r="M21" s="8">
        <v>2785.4197379999996</v>
      </c>
    </row>
    <row r="22" spans="1:13" x14ac:dyDescent="0.15">
      <c r="A22" s="7" t="s">
        <v>82</v>
      </c>
      <c r="B22" s="7">
        <v>36.284334999999999</v>
      </c>
      <c r="C22" s="7" t="s">
        <v>35</v>
      </c>
      <c r="D22" s="7" t="s">
        <v>35</v>
      </c>
      <c r="E22" s="7" t="s">
        <v>35</v>
      </c>
      <c r="F22" s="7" t="s">
        <v>35</v>
      </c>
      <c r="G22" s="7" t="s">
        <v>35</v>
      </c>
      <c r="H22" s="7" t="s">
        <v>35</v>
      </c>
      <c r="I22" s="7" t="s">
        <v>35</v>
      </c>
      <c r="J22" s="7" t="s">
        <v>35</v>
      </c>
      <c r="K22" s="7">
        <v>5.657</v>
      </c>
      <c r="L22" s="7" t="s">
        <v>35</v>
      </c>
      <c r="M22" s="7">
        <v>41.941334999999995</v>
      </c>
    </row>
    <row r="23" spans="1:13" x14ac:dyDescent="0.15">
      <c r="A23" s="7" t="s">
        <v>81</v>
      </c>
      <c r="B23" s="7" t="s">
        <v>35</v>
      </c>
      <c r="C23" s="7">
        <v>70.189205000000001</v>
      </c>
      <c r="D23" s="7">
        <v>26.726344999999998</v>
      </c>
      <c r="E23" s="7">
        <v>638.69048499999997</v>
      </c>
      <c r="F23" s="7">
        <v>92.611712999999995</v>
      </c>
      <c r="G23" s="7">
        <v>477.71888999999999</v>
      </c>
      <c r="H23" s="7">
        <v>548.05332699999997</v>
      </c>
      <c r="I23" s="7">
        <v>64.127111999999997</v>
      </c>
      <c r="J23" s="7">
        <v>102.444</v>
      </c>
      <c r="K23" s="7" t="s">
        <v>35</v>
      </c>
      <c r="L23" s="7" t="s">
        <v>35</v>
      </c>
      <c r="M23" s="7">
        <v>2020.5610770000001</v>
      </c>
    </row>
    <row r="24" spans="1:13" x14ac:dyDescent="0.15">
      <c r="A24" s="7" t="s">
        <v>80</v>
      </c>
      <c r="B24" s="7" t="s">
        <v>35</v>
      </c>
      <c r="C24" s="7" t="s">
        <v>35</v>
      </c>
      <c r="D24" s="7">
        <v>215.644204</v>
      </c>
      <c r="E24" s="7">
        <v>124.904899</v>
      </c>
      <c r="F24" s="7">
        <v>0</v>
      </c>
      <c r="G24" s="7">
        <v>0</v>
      </c>
      <c r="H24" s="7">
        <v>0</v>
      </c>
      <c r="I24" s="7">
        <v>95.749590999999995</v>
      </c>
      <c r="J24" s="7">
        <v>1214.165</v>
      </c>
      <c r="K24" s="7">
        <v>2.9000000000000001E-2</v>
      </c>
      <c r="L24" s="7" t="s">
        <v>35</v>
      </c>
      <c r="M24" s="7">
        <v>1650.492694</v>
      </c>
    </row>
    <row r="25" spans="1:13" x14ac:dyDescent="0.15">
      <c r="A25" s="7" t="s">
        <v>79</v>
      </c>
      <c r="B25" s="7" t="s">
        <v>35</v>
      </c>
      <c r="C25" s="7" t="s">
        <v>35</v>
      </c>
      <c r="D25" s="7" t="s">
        <v>35</v>
      </c>
      <c r="E25" s="7" t="s">
        <v>35</v>
      </c>
      <c r="F25" s="7" t="s">
        <v>35</v>
      </c>
      <c r="G25" s="7">
        <v>-17.960571999999999</v>
      </c>
      <c r="H25" s="7">
        <v>-269.44304699999998</v>
      </c>
      <c r="I25" s="7" t="s">
        <v>35</v>
      </c>
      <c r="J25" s="7">
        <v>-617.15099999999995</v>
      </c>
      <c r="K25" s="7" t="s">
        <v>35</v>
      </c>
      <c r="L25" s="7">
        <v>628.98500000000001</v>
      </c>
      <c r="M25" s="7">
        <v>-275.56961899999999</v>
      </c>
    </row>
    <row r="26" spans="1:13" x14ac:dyDescent="0.15">
      <c r="A26" s="7" t="s">
        <v>78</v>
      </c>
      <c r="B26" s="7" t="s">
        <v>35</v>
      </c>
      <c r="C26" s="7" t="s">
        <v>35</v>
      </c>
      <c r="D26" s="7" t="s">
        <v>35</v>
      </c>
      <c r="E26" s="7" t="s">
        <v>35</v>
      </c>
      <c r="F26" s="7" t="s">
        <v>35</v>
      </c>
      <c r="G26" s="7">
        <v>-3.7611159999999999</v>
      </c>
      <c r="H26" s="7" t="s">
        <v>35</v>
      </c>
      <c r="I26" s="7" t="s">
        <v>35</v>
      </c>
      <c r="J26" s="7">
        <v>-678.404</v>
      </c>
      <c r="K26" s="7" t="s">
        <v>35</v>
      </c>
      <c r="L26" s="7">
        <v>325.18599999999998</v>
      </c>
      <c r="M26" s="7">
        <v>-356.97911600000003</v>
      </c>
    </row>
    <row r="27" spans="1:13" x14ac:dyDescent="0.15">
      <c r="A27" s="7" t="s">
        <v>77</v>
      </c>
      <c r="B27" s="7" t="s">
        <v>35</v>
      </c>
      <c r="C27" s="7">
        <v>-34.911859999999997</v>
      </c>
      <c r="D27" s="7">
        <v>-3.59951</v>
      </c>
      <c r="E27" s="7" t="s">
        <v>35</v>
      </c>
      <c r="F27" s="7" t="s">
        <v>35</v>
      </c>
      <c r="G27" s="7">
        <v>-6.6805750000000002</v>
      </c>
      <c r="H27" s="7">
        <v>-3.8530829999999998</v>
      </c>
      <c r="I27" s="7" t="s">
        <v>35</v>
      </c>
      <c r="J27" s="7">
        <v>-435.74900000000002</v>
      </c>
      <c r="K27" s="7">
        <v>-5.6859999999999999</v>
      </c>
      <c r="L27" s="7">
        <v>195.816</v>
      </c>
      <c r="M27" s="7">
        <v>-294.66402800000003</v>
      </c>
    </row>
    <row r="28" spans="1:13" x14ac:dyDescent="0.15">
      <c r="A28" s="7" t="s">
        <v>76</v>
      </c>
      <c r="B28" s="7" t="s">
        <v>35</v>
      </c>
      <c r="C28" s="7" t="s">
        <v>35</v>
      </c>
      <c r="D28" s="7" t="s">
        <v>35</v>
      </c>
      <c r="E28" s="7" t="s">
        <v>35</v>
      </c>
      <c r="F28" s="7" t="s">
        <v>35</v>
      </c>
      <c r="G28" s="7">
        <v>-0.29901</v>
      </c>
      <c r="H28" s="7" t="s">
        <v>35</v>
      </c>
      <c r="I28" s="7" t="s">
        <v>35</v>
      </c>
      <c r="J28" s="7">
        <v>-3.3175949999999998</v>
      </c>
      <c r="K28" s="7" t="s">
        <v>35</v>
      </c>
      <c r="L28" s="7">
        <v>3.254</v>
      </c>
      <c r="M28" s="7">
        <v>-0.36260499999999984</v>
      </c>
    </row>
    <row r="29" spans="1:13" x14ac:dyDescent="0.15">
      <c r="A29" s="7" t="s">
        <v>34</v>
      </c>
    </row>
    <row r="30" spans="1:13" x14ac:dyDescent="0.15">
      <c r="A30" s="7" t="s">
        <v>75</v>
      </c>
      <c r="B30" s="7">
        <v>-2.17706</v>
      </c>
      <c r="C30" s="7" t="s">
        <v>35</v>
      </c>
      <c r="D30" s="7">
        <v>-2.5410200000000001</v>
      </c>
      <c r="E30" s="7">
        <v>-4.1385509999999996</v>
      </c>
      <c r="F30" s="7">
        <v>-8.5626999999999995E-2</v>
      </c>
      <c r="G30" s="7">
        <v>-22.728691999999999</v>
      </c>
      <c r="H30" s="7">
        <v>-47.739013999999997</v>
      </c>
      <c r="I30" s="7">
        <v>0</v>
      </c>
      <c r="J30" s="7">
        <v>-555.529</v>
      </c>
      <c r="K30" s="7">
        <v>0</v>
      </c>
      <c r="L30" s="7">
        <v>-53.151000000000003</v>
      </c>
      <c r="M30" s="7">
        <v>-688.0899639999999</v>
      </c>
    </row>
    <row r="31" spans="1:13" x14ac:dyDescent="0.15">
      <c r="A31" s="7" t="s">
        <v>74</v>
      </c>
      <c r="B31" s="7" t="s">
        <v>35</v>
      </c>
      <c r="C31" s="7" t="s">
        <v>35</v>
      </c>
      <c r="D31" s="7" t="s">
        <v>35</v>
      </c>
      <c r="E31" s="7" t="s">
        <v>35</v>
      </c>
      <c r="F31" s="7" t="s">
        <v>35</v>
      </c>
      <c r="G31" s="7" t="s">
        <v>35</v>
      </c>
      <c r="H31" s="7" t="s">
        <v>35</v>
      </c>
      <c r="I31" s="7" t="s">
        <v>35</v>
      </c>
      <c r="J31" s="7">
        <v>193.99199999999999</v>
      </c>
      <c r="K31" s="7" t="s">
        <v>35</v>
      </c>
      <c r="L31" s="7" t="s">
        <v>35</v>
      </c>
      <c r="M31" s="7">
        <v>193.99199999999999</v>
      </c>
    </row>
    <row r="32" spans="1:13" x14ac:dyDescent="0.15">
      <c r="A32" s="7" t="s">
        <v>73</v>
      </c>
      <c r="B32" s="7" t="s">
        <v>35</v>
      </c>
      <c r="C32" s="7" t="s">
        <v>35</v>
      </c>
      <c r="D32" s="7" t="s">
        <v>35</v>
      </c>
      <c r="E32" s="7" t="s">
        <v>35</v>
      </c>
      <c r="F32" s="7" t="s">
        <v>35</v>
      </c>
      <c r="G32" s="7" t="s">
        <v>35</v>
      </c>
      <c r="H32" s="7" t="s">
        <v>35</v>
      </c>
      <c r="I32" s="7" t="s">
        <v>35</v>
      </c>
      <c r="J32" s="7">
        <v>-232.83099999999999</v>
      </c>
      <c r="K32" s="7" t="s">
        <v>35</v>
      </c>
      <c r="L32" s="7" t="s">
        <v>35</v>
      </c>
      <c r="M32" s="7">
        <v>-232.83099999999999</v>
      </c>
    </row>
    <row r="33" spans="1:13" x14ac:dyDescent="0.15">
      <c r="A33" s="7" t="s">
        <v>72</v>
      </c>
      <c r="B33" s="7">
        <v>2.6645352591003757E-15</v>
      </c>
      <c r="C33" s="7">
        <v>9.9999998326438799E-7</v>
      </c>
      <c r="D33" s="7">
        <v>2.5313084961453569E-14</v>
      </c>
      <c r="E33" s="7">
        <v>-3.8563249999999769</v>
      </c>
      <c r="F33" s="7">
        <v>3.3651000000003747E-2</v>
      </c>
      <c r="G33" s="7">
        <v>-4.0000000147699666E-6</v>
      </c>
      <c r="H33" s="7">
        <v>0</v>
      </c>
      <c r="I33" s="7">
        <v>-27.701302999999999</v>
      </c>
      <c r="J33" s="7">
        <v>5.9499999986201146E-4</v>
      </c>
      <c r="K33" s="7">
        <v>0</v>
      </c>
      <c r="L33" s="7">
        <v>1.0000000000260911E-3</v>
      </c>
      <c r="M33" s="7">
        <v>5115.1438040000003</v>
      </c>
    </row>
    <row r="34" spans="1:13" x14ac:dyDescent="0.15">
      <c r="A34" s="7" t="s">
        <v>71</v>
      </c>
      <c r="B34" s="7" t="s">
        <v>35</v>
      </c>
      <c r="C34" s="7" t="s">
        <v>35</v>
      </c>
      <c r="D34" s="7" t="s">
        <v>35</v>
      </c>
      <c r="E34" s="7" t="s">
        <v>35</v>
      </c>
      <c r="F34" s="7" t="s">
        <v>35</v>
      </c>
      <c r="G34" s="7" t="s">
        <v>35</v>
      </c>
      <c r="H34" s="7" t="s">
        <v>35</v>
      </c>
      <c r="I34" s="7" t="s">
        <v>35</v>
      </c>
      <c r="J34" s="7" t="s">
        <v>35</v>
      </c>
      <c r="K34" s="7" t="s">
        <v>35</v>
      </c>
      <c r="L34" s="7">
        <v>-145.363</v>
      </c>
      <c r="M34" s="7">
        <v>-145.363</v>
      </c>
    </row>
    <row r="35" spans="1:13" x14ac:dyDescent="0.15">
      <c r="A35" s="7" t="s">
        <v>34</v>
      </c>
    </row>
    <row r="36" spans="1:13" x14ac:dyDescent="0.15">
      <c r="A36" s="16" t="s">
        <v>70</v>
      </c>
      <c r="B36" s="16">
        <v>63.516525000000001</v>
      </c>
      <c r="C36" s="16">
        <v>142.137047</v>
      </c>
      <c r="D36" s="16">
        <v>426.50114300000001</v>
      </c>
      <c r="E36" s="16">
        <v>1634.712933</v>
      </c>
      <c r="F36" s="16">
        <v>166.932163</v>
      </c>
      <c r="G36" s="16">
        <v>856.33191599999998</v>
      </c>
      <c r="H36" s="16">
        <v>33.563876</v>
      </c>
      <c r="I36" s="16">
        <v>129.53320099999999</v>
      </c>
      <c r="J36" s="16">
        <v>725.72799999999995</v>
      </c>
      <c r="K36" s="16">
        <v>0</v>
      </c>
      <c r="L36" s="16">
        <v>936.18700000000001</v>
      </c>
      <c r="M36" s="16">
        <v>5115.1438040000003</v>
      </c>
    </row>
    <row r="37" spans="1:13" x14ac:dyDescent="0.15">
      <c r="A37" s="7" t="s">
        <v>34</v>
      </c>
    </row>
    <row r="38" spans="1:13" x14ac:dyDescent="0.15">
      <c r="A38" s="17" t="s">
        <v>69</v>
      </c>
      <c r="B38" s="17" t="s">
        <v>35</v>
      </c>
      <c r="C38" s="17">
        <v>0</v>
      </c>
      <c r="D38" s="17">
        <v>1.741028</v>
      </c>
      <c r="E38" s="17">
        <v>17.388847999999999</v>
      </c>
      <c r="F38" s="17">
        <v>0</v>
      </c>
      <c r="G38" s="17" t="s">
        <v>35</v>
      </c>
      <c r="H38" s="17">
        <v>0</v>
      </c>
      <c r="I38" s="17">
        <v>129.53320099999999</v>
      </c>
      <c r="J38" s="17">
        <v>24.785</v>
      </c>
      <c r="K38" s="17" t="s">
        <v>35</v>
      </c>
      <c r="L38" s="17" t="s">
        <v>35</v>
      </c>
      <c r="M38" s="17">
        <v>173.44807699999998</v>
      </c>
    </row>
    <row r="39" spans="1:13" x14ac:dyDescent="0.15">
      <c r="A39" s="7" t="s">
        <v>54</v>
      </c>
      <c r="B39" s="7" t="s">
        <v>35</v>
      </c>
      <c r="C39" s="7" t="s">
        <v>35</v>
      </c>
      <c r="D39" s="7">
        <v>0</v>
      </c>
      <c r="E39" s="7">
        <v>13.893352</v>
      </c>
      <c r="F39" s="7">
        <v>0</v>
      </c>
      <c r="G39" s="7" t="s">
        <v>35</v>
      </c>
      <c r="H39" s="7" t="s">
        <v>35</v>
      </c>
      <c r="I39" s="7">
        <v>61.221879000000001</v>
      </c>
      <c r="J39" s="7">
        <v>24.091999999999999</v>
      </c>
      <c r="K39" s="7" t="s">
        <v>35</v>
      </c>
      <c r="L39" s="7" t="s">
        <v>35</v>
      </c>
      <c r="M39" s="7">
        <v>99.207230999999993</v>
      </c>
    </row>
    <row r="40" spans="1:13" x14ac:dyDescent="0.15">
      <c r="A40" s="7" t="s">
        <v>68</v>
      </c>
      <c r="B40" s="7" t="s">
        <v>35</v>
      </c>
      <c r="C40" s="7">
        <v>0</v>
      </c>
      <c r="D40" s="7">
        <v>1.741028</v>
      </c>
      <c r="E40" s="7">
        <v>3.4954960000000002</v>
      </c>
      <c r="F40" s="7">
        <v>0</v>
      </c>
      <c r="G40" s="7" t="s">
        <v>35</v>
      </c>
      <c r="H40" s="7">
        <v>0</v>
      </c>
      <c r="I40" s="7">
        <v>68.311322000000004</v>
      </c>
      <c r="J40" s="7">
        <v>0.69300000000000139</v>
      </c>
      <c r="K40" s="7" t="s">
        <v>35</v>
      </c>
      <c r="L40" s="7" t="s">
        <v>35</v>
      </c>
      <c r="M40" s="7">
        <v>74.240846000000005</v>
      </c>
    </row>
    <row r="41" spans="1:13" x14ac:dyDescent="0.15">
      <c r="A41" s="7" t="s">
        <v>34</v>
      </c>
    </row>
    <row r="42" spans="1:13" x14ac:dyDescent="0.15">
      <c r="A42" s="17" t="s">
        <v>67</v>
      </c>
      <c r="B42" s="17">
        <v>63.516525000000001</v>
      </c>
      <c r="C42" s="17">
        <v>142.137047</v>
      </c>
      <c r="D42" s="17">
        <v>424.76011499999998</v>
      </c>
      <c r="E42" s="17">
        <v>1617.324085</v>
      </c>
      <c r="F42" s="17">
        <v>166.932163</v>
      </c>
      <c r="G42" s="17">
        <v>856.33191599999998</v>
      </c>
      <c r="H42" s="17">
        <v>33.563876</v>
      </c>
      <c r="I42" s="17" t="s">
        <v>35</v>
      </c>
      <c r="J42" s="17">
        <v>700.94299999999998</v>
      </c>
      <c r="K42" s="17" t="s">
        <v>35</v>
      </c>
      <c r="L42" s="17">
        <v>936.18700000000001</v>
      </c>
      <c r="M42" s="17">
        <v>4941.6957270000003</v>
      </c>
    </row>
    <row r="43" spans="1:13" x14ac:dyDescent="0.15">
      <c r="A43" s="7" t="s">
        <v>34</v>
      </c>
    </row>
    <row r="44" spans="1:13" x14ac:dyDescent="0.15">
      <c r="A44" s="8" t="s">
        <v>66</v>
      </c>
      <c r="B44" s="8" t="s">
        <v>35</v>
      </c>
      <c r="C44" s="8" t="s">
        <v>35</v>
      </c>
      <c r="D44" s="8">
        <v>312.75584600000002</v>
      </c>
      <c r="E44" s="8" t="s">
        <v>35</v>
      </c>
      <c r="F44" s="8">
        <v>1.9249890000000001</v>
      </c>
      <c r="G44" s="8">
        <v>1.9656899999999999</v>
      </c>
      <c r="H44" s="8" t="s">
        <v>35</v>
      </c>
      <c r="I44" s="8" t="s">
        <v>35</v>
      </c>
      <c r="J44" s="8">
        <v>51.834000000000003</v>
      </c>
      <c r="K44" s="8" t="s">
        <v>35</v>
      </c>
      <c r="L44" s="8">
        <v>329.87700000000007</v>
      </c>
      <c r="M44" s="8">
        <v>698.35780499999998</v>
      </c>
    </row>
    <row r="45" spans="1:13" x14ac:dyDescent="0.15">
      <c r="A45" s="7" t="s">
        <v>65</v>
      </c>
      <c r="B45" s="7" t="s">
        <v>35</v>
      </c>
      <c r="C45" s="7" t="s">
        <v>35</v>
      </c>
      <c r="D45" s="7">
        <v>247.54432199999999</v>
      </c>
      <c r="E45" s="7" t="s">
        <v>35</v>
      </c>
      <c r="F45" s="7">
        <v>1.9249890000000001</v>
      </c>
      <c r="G45" s="7">
        <v>1.9656899999999999</v>
      </c>
      <c r="H45" s="7" t="s">
        <v>35</v>
      </c>
      <c r="I45" s="7" t="s">
        <v>35</v>
      </c>
      <c r="J45" s="7">
        <v>37.450000000000003</v>
      </c>
      <c r="K45" s="7" t="s">
        <v>35</v>
      </c>
      <c r="L45" s="7">
        <v>212.27600000000001</v>
      </c>
      <c r="M45" s="7">
        <v>499.195311</v>
      </c>
    </row>
    <row r="46" spans="1:13" x14ac:dyDescent="0.15">
      <c r="A46" s="7" t="s">
        <v>64</v>
      </c>
      <c r="B46" s="7" t="s">
        <v>35</v>
      </c>
      <c r="C46" s="7" t="s">
        <v>35</v>
      </c>
      <c r="D46" s="7">
        <v>65.211523999999997</v>
      </c>
      <c r="E46" s="7" t="s">
        <v>35</v>
      </c>
      <c r="F46" s="7" t="s">
        <v>35</v>
      </c>
      <c r="G46" s="7" t="s">
        <v>35</v>
      </c>
      <c r="H46" s="7">
        <v>0</v>
      </c>
      <c r="I46" s="7" t="s">
        <v>35</v>
      </c>
      <c r="J46" s="7">
        <v>14.384</v>
      </c>
      <c r="K46" s="7" t="s">
        <v>35</v>
      </c>
      <c r="L46" s="7">
        <v>86.381</v>
      </c>
      <c r="M46" s="7">
        <v>167.94221399999998</v>
      </c>
    </row>
    <row r="47" spans="1:13" x14ac:dyDescent="0.15">
      <c r="A47" s="7" t="s">
        <v>63</v>
      </c>
      <c r="B47" s="7" t="s">
        <v>35</v>
      </c>
      <c r="C47" s="7" t="s">
        <v>35</v>
      </c>
      <c r="D47" s="7" t="s">
        <v>35</v>
      </c>
      <c r="E47" s="7" t="s">
        <v>35</v>
      </c>
      <c r="F47" s="7" t="s">
        <v>35</v>
      </c>
      <c r="G47" s="7" t="s">
        <v>35</v>
      </c>
      <c r="H47" s="7" t="s">
        <v>35</v>
      </c>
      <c r="I47" s="7" t="s">
        <v>35</v>
      </c>
      <c r="J47" s="7" t="s">
        <v>35</v>
      </c>
      <c r="K47" s="7" t="s">
        <v>35</v>
      </c>
      <c r="L47" s="7">
        <v>31.22</v>
      </c>
      <c r="M47" s="7">
        <v>31.22</v>
      </c>
    </row>
    <row r="48" spans="1:13" x14ac:dyDescent="0.15">
      <c r="A48" s="7" t="s">
        <v>34</v>
      </c>
    </row>
    <row r="49" spans="1:13" x14ac:dyDescent="0.15">
      <c r="A49" s="8" t="s">
        <v>62</v>
      </c>
      <c r="B49" s="8" t="s">
        <v>35</v>
      </c>
      <c r="C49" s="8" t="s">
        <v>35</v>
      </c>
      <c r="D49" s="8">
        <v>60.676175000000001</v>
      </c>
      <c r="E49" s="8">
        <v>1616.1766580000001</v>
      </c>
      <c r="F49" s="8">
        <v>164.98425700000001</v>
      </c>
      <c r="G49" s="8">
        <v>636.89207899999997</v>
      </c>
      <c r="H49" s="8">
        <v>0.994062</v>
      </c>
      <c r="I49" s="8" t="s">
        <v>35</v>
      </c>
      <c r="J49" s="8">
        <v>1.121</v>
      </c>
      <c r="K49" s="8" t="s">
        <v>35</v>
      </c>
      <c r="L49" s="8">
        <v>4.1040000000000001</v>
      </c>
      <c r="M49" s="8">
        <v>2484.9482310000003</v>
      </c>
    </row>
    <row r="50" spans="1:13" x14ac:dyDescent="0.15">
      <c r="A50" s="7" t="s">
        <v>61</v>
      </c>
      <c r="B50" s="7" t="s">
        <v>35</v>
      </c>
      <c r="C50" s="7" t="s">
        <v>35</v>
      </c>
      <c r="D50" s="7" t="s">
        <v>35</v>
      </c>
      <c r="E50" s="7">
        <v>0.88470899999999997</v>
      </c>
      <c r="F50" s="7">
        <v>164.98425700000001</v>
      </c>
      <c r="G50" s="7" t="s">
        <v>35</v>
      </c>
      <c r="H50" s="7" t="s">
        <v>35</v>
      </c>
      <c r="I50" s="7" t="s">
        <v>35</v>
      </c>
      <c r="J50" s="7" t="s">
        <v>35</v>
      </c>
      <c r="K50" s="7" t="s">
        <v>35</v>
      </c>
      <c r="L50" s="7" t="s">
        <v>35</v>
      </c>
      <c r="M50" s="7">
        <v>165.868966</v>
      </c>
    </row>
    <row r="51" spans="1:13" x14ac:dyDescent="0.15">
      <c r="A51" s="7" t="s">
        <v>60</v>
      </c>
      <c r="B51" s="7" t="s">
        <v>35</v>
      </c>
      <c r="C51" s="7" t="s">
        <v>35</v>
      </c>
      <c r="D51" s="7">
        <v>60.676175000000001</v>
      </c>
      <c r="E51" s="7">
        <v>1615.291948</v>
      </c>
      <c r="F51" s="7" t="s">
        <v>35</v>
      </c>
      <c r="G51" s="7">
        <v>575.38049699999999</v>
      </c>
      <c r="H51" s="7" t="s">
        <v>35</v>
      </c>
      <c r="I51" s="7" t="s">
        <v>35</v>
      </c>
      <c r="J51" s="7">
        <v>1.121</v>
      </c>
      <c r="K51" s="7" t="s">
        <v>35</v>
      </c>
      <c r="L51" s="7" t="s">
        <v>35</v>
      </c>
      <c r="M51" s="7">
        <v>2252.4696200000003</v>
      </c>
    </row>
    <row r="52" spans="1:13" x14ac:dyDescent="0.15">
      <c r="A52" s="7" t="s">
        <v>59</v>
      </c>
      <c r="B52" s="7" t="s">
        <v>35</v>
      </c>
      <c r="C52" s="7" t="s">
        <v>35</v>
      </c>
      <c r="D52" s="7" t="s">
        <v>35</v>
      </c>
      <c r="E52" s="7" t="s">
        <v>35</v>
      </c>
      <c r="F52" s="7" t="s">
        <v>35</v>
      </c>
      <c r="G52" s="7" t="s">
        <v>35</v>
      </c>
      <c r="H52" s="7" t="s">
        <v>35</v>
      </c>
      <c r="I52" s="7" t="s">
        <v>35</v>
      </c>
      <c r="J52" s="7" t="s">
        <v>35</v>
      </c>
      <c r="K52" s="7" t="s">
        <v>35</v>
      </c>
      <c r="L52" s="7">
        <v>3.9239999999999999</v>
      </c>
      <c r="M52" s="7">
        <v>3.9239999999999999</v>
      </c>
    </row>
    <row r="53" spans="1:13" x14ac:dyDescent="0.15">
      <c r="A53" s="7" t="s">
        <v>58</v>
      </c>
      <c r="B53" s="7" t="s">
        <v>35</v>
      </c>
      <c r="C53" s="7" t="s">
        <v>35</v>
      </c>
      <c r="D53" s="7">
        <v>0</v>
      </c>
      <c r="E53" s="7">
        <v>0</v>
      </c>
      <c r="F53" s="7" t="s">
        <v>35</v>
      </c>
      <c r="G53" s="7">
        <v>29.565252999999998</v>
      </c>
      <c r="H53" s="7" t="s">
        <v>35</v>
      </c>
      <c r="I53" s="7" t="s">
        <v>35</v>
      </c>
      <c r="J53" s="7" t="s">
        <v>35</v>
      </c>
      <c r="K53" s="7" t="s">
        <v>35</v>
      </c>
      <c r="L53" s="7">
        <v>0.18</v>
      </c>
      <c r="M53" s="7">
        <v>29.745252999999998</v>
      </c>
    </row>
    <row r="54" spans="1:13" x14ac:dyDescent="0.15">
      <c r="A54" s="7" t="s">
        <v>57</v>
      </c>
      <c r="B54" s="7" t="s">
        <v>35</v>
      </c>
      <c r="C54" s="7" t="s">
        <v>35</v>
      </c>
      <c r="D54" s="7" t="s">
        <v>35</v>
      </c>
      <c r="E54" s="7" t="s">
        <v>35</v>
      </c>
      <c r="F54" s="7" t="s">
        <v>35</v>
      </c>
      <c r="G54" s="7">
        <v>31.946328000000001</v>
      </c>
      <c r="H54" s="7">
        <v>0.994062</v>
      </c>
      <c r="I54" s="7" t="s">
        <v>35</v>
      </c>
      <c r="J54" s="7" t="s">
        <v>35</v>
      </c>
      <c r="K54" s="7" t="s">
        <v>35</v>
      </c>
      <c r="L54" s="7" t="s">
        <v>35</v>
      </c>
      <c r="M54" s="7">
        <v>32.940390000000001</v>
      </c>
    </row>
    <row r="55" spans="1:13" x14ac:dyDescent="0.15">
      <c r="A55" s="7" t="s">
        <v>34</v>
      </c>
    </row>
    <row r="56" spans="1:13" x14ac:dyDescent="0.15">
      <c r="A56" s="7" t="s">
        <v>56</v>
      </c>
      <c r="B56" s="7" t="s">
        <v>35</v>
      </c>
      <c r="C56" s="7" t="s">
        <v>35</v>
      </c>
      <c r="D56" s="7">
        <v>5.1169279999999997</v>
      </c>
      <c r="E56" s="7">
        <v>0</v>
      </c>
      <c r="F56" s="7">
        <v>2.2917E-2</v>
      </c>
      <c r="G56" s="7">
        <v>134.310384</v>
      </c>
      <c r="H56" s="7">
        <v>0</v>
      </c>
      <c r="I56" s="7" t="s">
        <v>35</v>
      </c>
      <c r="J56" s="7" t="s">
        <v>35</v>
      </c>
      <c r="K56" s="7" t="s">
        <v>35</v>
      </c>
      <c r="L56" s="7">
        <v>40.805999999999997</v>
      </c>
      <c r="M56" s="7">
        <v>180.25622900000002</v>
      </c>
    </row>
    <row r="57" spans="1:13" x14ac:dyDescent="0.15">
      <c r="A57" s="7" t="s">
        <v>34</v>
      </c>
    </row>
    <row r="58" spans="1:13" x14ac:dyDescent="0.15">
      <c r="A58" s="8" t="s">
        <v>55</v>
      </c>
      <c r="B58" s="8">
        <v>63.516525000000001</v>
      </c>
      <c r="C58" s="8">
        <v>142.137047</v>
      </c>
      <c r="D58" s="8">
        <v>46.211165999999999</v>
      </c>
      <c r="E58" s="8">
        <v>1.147427</v>
      </c>
      <c r="F58" s="8">
        <v>0</v>
      </c>
      <c r="G58" s="8">
        <v>83.163763000000003</v>
      </c>
      <c r="H58" s="8">
        <v>32.569814000000001</v>
      </c>
      <c r="I58" s="8" t="s">
        <v>35</v>
      </c>
      <c r="J58" s="8">
        <v>647.98800000000006</v>
      </c>
      <c r="K58" s="8" t="s">
        <v>35</v>
      </c>
      <c r="L58" s="8">
        <v>561.4</v>
      </c>
      <c r="M58" s="8">
        <v>1576.986316</v>
      </c>
    </row>
    <row r="59" spans="1:13" x14ac:dyDescent="0.15">
      <c r="A59" s="7" t="s">
        <v>54</v>
      </c>
      <c r="B59" s="7" t="s">
        <v>35</v>
      </c>
      <c r="C59" s="7" t="s">
        <v>35</v>
      </c>
      <c r="D59" s="7" t="s">
        <v>35</v>
      </c>
      <c r="E59" s="7">
        <v>0</v>
      </c>
      <c r="F59" s="7" t="s">
        <v>35</v>
      </c>
      <c r="G59" s="7">
        <v>0</v>
      </c>
      <c r="H59" s="7">
        <v>0</v>
      </c>
      <c r="I59" s="7" t="s">
        <v>35</v>
      </c>
      <c r="J59" s="7">
        <v>61.83</v>
      </c>
      <c r="K59" s="7" t="s">
        <v>35</v>
      </c>
      <c r="L59" s="7">
        <v>4.2910000000000004</v>
      </c>
      <c r="M59" s="7">
        <v>66.120999999999995</v>
      </c>
    </row>
    <row r="60" spans="1:13" x14ac:dyDescent="0.15">
      <c r="A60" s="8" t="s">
        <v>53</v>
      </c>
      <c r="B60" s="8">
        <v>63.516525000000001</v>
      </c>
      <c r="C60" s="8">
        <v>142.13704799999999</v>
      </c>
      <c r="D60" s="8">
        <v>46.211166000000006</v>
      </c>
      <c r="E60" s="8" t="s">
        <v>35</v>
      </c>
      <c r="F60" s="8">
        <v>0</v>
      </c>
      <c r="G60" s="8">
        <v>83.163764</v>
      </c>
      <c r="H60" s="8">
        <v>32.569813000000003</v>
      </c>
      <c r="I60" s="8" t="s">
        <v>35</v>
      </c>
      <c r="J60" s="8">
        <v>586.15699999999993</v>
      </c>
      <c r="K60" s="8" t="s">
        <v>35</v>
      </c>
      <c r="L60" s="8">
        <v>557.10799999999995</v>
      </c>
      <c r="M60" s="8">
        <v>1510.8633160000009</v>
      </c>
    </row>
    <row r="61" spans="1:13" x14ac:dyDescent="0.15">
      <c r="A61" s="7" t="s">
        <v>52</v>
      </c>
      <c r="B61" s="7">
        <v>63.516525000000001</v>
      </c>
      <c r="C61" s="7">
        <v>1.895248</v>
      </c>
      <c r="D61" s="7">
        <v>9.5449999999999997E-3</v>
      </c>
      <c r="E61" s="7" t="s">
        <v>35</v>
      </c>
      <c r="F61" s="7">
        <v>0</v>
      </c>
      <c r="G61" s="7">
        <v>1.087683</v>
      </c>
      <c r="H61" s="7">
        <v>1.8110729999999999</v>
      </c>
      <c r="I61" s="7" t="s">
        <v>35</v>
      </c>
      <c r="J61" s="7">
        <v>153.79400000000001</v>
      </c>
      <c r="K61" s="7" t="s">
        <v>35</v>
      </c>
      <c r="L61" s="7">
        <v>20.631</v>
      </c>
      <c r="M61" s="7">
        <v>242.74507400000002</v>
      </c>
    </row>
    <row r="62" spans="1:13" x14ac:dyDescent="0.15">
      <c r="A62" s="7" t="s">
        <v>51</v>
      </c>
      <c r="B62" s="7" t="s">
        <v>35</v>
      </c>
      <c r="C62" s="7">
        <v>7.724755</v>
      </c>
      <c r="D62" s="7">
        <v>0.78148600000000001</v>
      </c>
      <c r="E62" s="7" t="s">
        <v>35</v>
      </c>
      <c r="F62" s="7" t="s">
        <v>35</v>
      </c>
      <c r="G62" s="7">
        <v>3.910072</v>
      </c>
      <c r="H62" s="7">
        <v>2.4237690000000001</v>
      </c>
      <c r="I62" s="7" t="s">
        <v>35</v>
      </c>
      <c r="J62" s="7">
        <v>73.897999999999996</v>
      </c>
      <c r="K62" s="7" t="s">
        <v>35</v>
      </c>
      <c r="L62" s="7">
        <v>16.864000000000001</v>
      </c>
      <c r="M62" s="7">
        <v>105.602082</v>
      </c>
    </row>
    <row r="63" spans="1:13" x14ac:dyDescent="0.15">
      <c r="A63" s="7" t="s">
        <v>50</v>
      </c>
      <c r="B63" s="7" t="s">
        <v>35</v>
      </c>
      <c r="C63" s="7" t="s">
        <v>35</v>
      </c>
      <c r="D63" s="7">
        <v>2.8899999999999998E-4</v>
      </c>
      <c r="E63" s="7" t="s">
        <v>35</v>
      </c>
      <c r="F63" s="7" t="s">
        <v>35</v>
      </c>
      <c r="G63" s="7">
        <v>0.01</v>
      </c>
      <c r="H63" s="7">
        <v>1.2416720000000001</v>
      </c>
      <c r="I63" s="7" t="s">
        <v>35</v>
      </c>
      <c r="J63" s="7" t="s">
        <v>35</v>
      </c>
      <c r="K63" s="7" t="s">
        <v>35</v>
      </c>
      <c r="L63" s="7">
        <v>3.7930000000000001</v>
      </c>
      <c r="M63" s="7">
        <v>5.0449610000000007</v>
      </c>
    </row>
    <row r="64" spans="1:13" x14ac:dyDescent="0.15">
      <c r="A64" s="7" t="s">
        <v>49</v>
      </c>
      <c r="B64" s="7">
        <v>0</v>
      </c>
      <c r="C64" s="7">
        <v>126.964731</v>
      </c>
      <c r="D64" s="7">
        <v>1.08E-4</v>
      </c>
      <c r="E64" s="7" t="s">
        <v>35</v>
      </c>
      <c r="F64" s="7" t="s">
        <v>35</v>
      </c>
      <c r="G64" s="7">
        <v>9.9943000000000004E-2</v>
      </c>
      <c r="H64" s="7">
        <v>2.2793839999999999</v>
      </c>
      <c r="I64" s="7" t="s">
        <v>35</v>
      </c>
      <c r="J64" s="7">
        <v>10.117000000000001</v>
      </c>
      <c r="K64" s="7" t="s">
        <v>35</v>
      </c>
      <c r="L64" s="7">
        <v>37.279000000000003</v>
      </c>
      <c r="M64" s="7">
        <v>176.74016599999999</v>
      </c>
    </row>
    <row r="65" spans="1:13" x14ac:dyDescent="0.15">
      <c r="A65" s="7" t="s">
        <v>48</v>
      </c>
      <c r="B65" s="7">
        <v>0</v>
      </c>
      <c r="C65" s="7">
        <v>0</v>
      </c>
      <c r="D65" s="7">
        <v>7.4356270000000002</v>
      </c>
      <c r="E65" s="7" t="s">
        <v>35</v>
      </c>
      <c r="F65" s="7" t="s">
        <v>35</v>
      </c>
      <c r="G65" s="7">
        <v>5.649127</v>
      </c>
      <c r="H65" s="7">
        <v>2.0239449999999999</v>
      </c>
      <c r="I65" s="7" t="s">
        <v>35</v>
      </c>
      <c r="J65" s="7">
        <v>10.664</v>
      </c>
      <c r="K65" s="7" t="s">
        <v>35</v>
      </c>
      <c r="L65" s="7">
        <v>40.631</v>
      </c>
      <c r="M65" s="7">
        <v>66.403699000000003</v>
      </c>
    </row>
    <row r="66" spans="1:13" x14ac:dyDescent="0.15">
      <c r="A66" s="7" t="s">
        <v>47</v>
      </c>
      <c r="B66" s="7" t="s">
        <v>35</v>
      </c>
      <c r="C66" s="7" t="s">
        <v>35</v>
      </c>
      <c r="D66" s="7">
        <v>0.44731799999999999</v>
      </c>
      <c r="E66" s="7" t="s">
        <v>35</v>
      </c>
      <c r="F66" s="7" t="s">
        <v>35</v>
      </c>
      <c r="G66" s="7">
        <v>1.42561</v>
      </c>
      <c r="H66" s="7">
        <v>10.186215000000001</v>
      </c>
      <c r="I66" s="7" t="s">
        <v>35</v>
      </c>
      <c r="J66" s="7">
        <v>35.420999999999999</v>
      </c>
      <c r="K66" s="7" t="s">
        <v>35</v>
      </c>
      <c r="L66" s="7">
        <v>11.932</v>
      </c>
      <c r="M66" s="7">
        <v>59.412143</v>
      </c>
    </row>
    <row r="67" spans="1:13" x14ac:dyDescent="0.15">
      <c r="A67" s="7" t="s">
        <v>46</v>
      </c>
      <c r="B67" s="7" t="s">
        <v>35</v>
      </c>
      <c r="C67" s="7">
        <v>8.9040000000000005E-3</v>
      </c>
      <c r="D67" s="7">
        <v>0.16223499999999999</v>
      </c>
      <c r="E67" s="7" t="s">
        <v>35</v>
      </c>
      <c r="F67" s="7" t="s">
        <v>35</v>
      </c>
      <c r="G67" s="7">
        <v>0.1681</v>
      </c>
      <c r="H67" s="7">
        <v>0.70437499999999997</v>
      </c>
      <c r="I67" s="7" t="s">
        <v>35</v>
      </c>
      <c r="J67" s="7">
        <v>58.485999999999997</v>
      </c>
      <c r="K67" s="7" t="s">
        <v>35</v>
      </c>
      <c r="L67" s="7">
        <v>4.7969999999999997</v>
      </c>
      <c r="M67" s="7">
        <v>64.326613999999992</v>
      </c>
    </row>
    <row r="68" spans="1:13" x14ac:dyDescent="0.15">
      <c r="A68" s="7" t="s">
        <v>45</v>
      </c>
      <c r="B68" s="7" t="s">
        <v>35</v>
      </c>
      <c r="C68" s="7" t="s">
        <v>35</v>
      </c>
      <c r="D68" s="7">
        <v>0.91298000000000001</v>
      </c>
      <c r="E68" s="7" t="s">
        <v>35</v>
      </c>
      <c r="F68" s="7" t="s">
        <v>35</v>
      </c>
      <c r="G68" s="7">
        <v>0.15740000000000001</v>
      </c>
      <c r="H68" s="7">
        <v>0.64066000000000001</v>
      </c>
      <c r="I68" s="7" t="s">
        <v>35</v>
      </c>
      <c r="J68" s="7">
        <v>16.989000000000001</v>
      </c>
      <c r="K68" s="7" t="s">
        <v>35</v>
      </c>
      <c r="L68" s="7">
        <v>4.3360000000000003</v>
      </c>
      <c r="M68" s="7">
        <v>23.03604</v>
      </c>
    </row>
    <row r="69" spans="1:13" x14ac:dyDescent="0.15">
      <c r="A69" s="7" t="s">
        <v>44</v>
      </c>
      <c r="B69" s="7" t="s">
        <v>35</v>
      </c>
      <c r="C69" s="7" t="s">
        <v>35</v>
      </c>
      <c r="D69" s="7" t="s">
        <v>35</v>
      </c>
      <c r="E69" s="7" t="s">
        <v>35</v>
      </c>
      <c r="F69" s="7" t="s">
        <v>35</v>
      </c>
      <c r="G69" s="7">
        <v>0.15662799999999999</v>
      </c>
      <c r="H69" s="7">
        <v>0</v>
      </c>
      <c r="I69" s="7" t="s">
        <v>35</v>
      </c>
      <c r="J69" s="7">
        <v>0.39100000000000001</v>
      </c>
      <c r="K69" s="7" t="s">
        <v>35</v>
      </c>
      <c r="L69" s="7">
        <v>0.748</v>
      </c>
      <c r="M69" s="7">
        <v>1.295628</v>
      </c>
    </row>
    <row r="70" spans="1:13" x14ac:dyDescent="0.15">
      <c r="A70" s="7" t="s">
        <v>43</v>
      </c>
      <c r="B70" s="7" t="s">
        <v>35</v>
      </c>
      <c r="C70" s="7" t="s">
        <v>35</v>
      </c>
      <c r="D70" s="7">
        <v>0.66553099999999998</v>
      </c>
      <c r="E70" s="7" t="s">
        <v>35</v>
      </c>
      <c r="F70" s="7" t="s">
        <v>35</v>
      </c>
      <c r="G70" s="7">
        <v>0.99639</v>
      </c>
      <c r="H70" s="7">
        <v>0</v>
      </c>
      <c r="I70" s="7" t="s">
        <v>35</v>
      </c>
      <c r="J70" s="7">
        <v>6.1050000000000004</v>
      </c>
      <c r="K70" s="7" t="s">
        <v>35</v>
      </c>
      <c r="L70" s="7">
        <v>9.6229999999999993</v>
      </c>
      <c r="M70" s="7">
        <v>17.389921000000001</v>
      </c>
    </row>
    <row r="71" spans="1:13" x14ac:dyDescent="0.15">
      <c r="A71" s="7" t="s">
        <v>42</v>
      </c>
      <c r="B71" s="7" t="s">
        <v>35</v>
      </c>
      <c r="C71" s="7" t="s">
        <v>35</v>
      </c>
      <c r="D71" s="7">
        <v>1.6137440000000001</v>
      </c>
      <c r="E71" s="7" t="s">
        <v>35</v>
      </c>
      <c r="F71" s="7" t="s">
        <v>35</v>
      </c>
      <c r="G71" s="7">
        <v>3.9819819999999999</v>
      </c>
      <c r="H71" s="7">
        <v>0.206931</v>
      </c>
      <c r="I71" s="7" t="s">
        <v>35</v>
      </c>
      <c r="J71" s="7">
        <v>1.462</v>
      </c>
      <c r="K71" s="7" t="s">
        <v>35</v>
      </c>
      <c r="L71" s="7">
        <v>3.6070000000000002</v>
      </c>
      <c r="M71" s="7">
        <v>10.871656999999999</v>
      </c>
    </row>
    <row r="72" spans="1:13" x14ac:dyDescent="0.15">
      <c r="A72" s="7" t="s">
        <v>41</v>
      </c>
      <c r="B72" s="7" t="s">
        <v>35</v>
      </c>
      <c r="C72" s="7" t="s">
        <v>35</v>
      </c>
      <c r="D72" s="7" t="s">
        <v>35</v>
      </c>
      <c r="E72" s="7" t="s">
        <v>35</v>
      </c>
      <c r="F72" s="7" t="s">
        <v>35</v>
      </c>
      <c r="G72" s="7">
        <v>11.962975</v>
      </c>
      <c r="H72" s="7" t="s">
        <v>35</v>
      </c>
      <c r="I72" s="7" t="s">
        <v>35</v>
      </c>
      <c r="J72" s="7" t="s">
        <v>35</v>
      </c>
      <c r="K72" s="7" t="s">
        <v>35</v>
      </c>
      <c r="L72" s="7">
        <v>1.9990000000000001</v>
      </c>
      <c r="M72" s="7">
        <v>13.961975000000001</v>
      </c>
    </row>
    <row r="73" spans="1:13" x14ac:dyDescent="0.15">
      <c r="A73" s="7" t="s">
        <v>40</v>
      </c>
      <c r="B73" s="7" t="s">
        <v>35</v>
      </c>
      <c r="C73" s="7" t="s">
        <v>35</v>
      </c>
      <c r="D73" s="7">
        <v>2.0645E-2</v>
      </c>
      <c r="E73" s="7" t="s">
        <v>35</v>
      </c>
      <c r="F73" s="7" t="s">
        <v>35</v>
      </c>
      <c r="G73" s="7">
        <v>2.194655</v>
      </c>
      <c r="H73" s="7">
        <v>0.91142900000000004</v>
      </c>
      <c r="I73" s="7" t="s">
        <v>35</v>
      </c>
      <c r="J73" s="7">
        <v>6.1689999999999996</v>
      </c>
      <c r="K73" s="7" t="s">
        <v>35</v>
      </c>
      <c r="L73" s="7">
        <v>1.9530000000000001</v>
      </c>
      <c r="M73" s="7">
        <v>11.248728999999999</v>
      </c>
    </row>
    <row r="74" spans="1:13" x14ac:dyDescent="0.15">
      <c r="A74" s="7" t="s">
        <v>39</v>
      </c>
      <c r="B74" s="7" t="s">
        <v>35</v>
      </c>
      <c r="C74" s="7" t="s">
        <v>35</v>
      </c>
      <c r="D74" s="7">
        <v>0</v>
      </c>
      <c r="E74" s="7" t="s">
        <v>35</v>
      </c>
      <c r="F74" s="7">
        <v>0</v>
      </c>
      <c r="G74" s="7">
        <v>0</v>
      </c>
      <c r="H74" s="7">
        <v>0</v>
      </c>
      <c r="I74" s="7" t="s">
        <v>35</v>
      </c>
      <c r="J74" s="7" t="s">
        <v>38</v>
      </c>
      <c r="K74" s="7" t="s">
        <v>35</v>
      </c>
      <c r="L74" s="7" t="s">
        <v>38</v>
      </c>
      <c r="M74" s="7">
        <v>0</v>
      </c>
    </row>
    <row r="75" spans="1:13" x14ac:dyDescent="0.15">
      <c r="A75" s="7" t="s">
        <v>37</v>
      </c>
      <c r="B75" s="7" t="s">
        <v>35</v>
      </c>
      <c r="C75" s="7" t="s">
        <v>35</v>
      </c>
      <c r="D75" s="7">
        <v>0</v>
      </c>
      <c r="E75" s="7" t="s">
        <v>35</v>
      </c>
      <c r="F75" s="7" t="s">
        <v>35</v>
      </c>
      <c r="G75" s="7">
        <v>0</v>
      </c>
      <c r="H75" s="7">
        <v>9.8539999999999999E-3</v>
      </c>
      <c r="I75" s="7" t="s">
        <v>35</v>
      </c>
      <c r="J75" s="7">
        <v>0.316</v>
      </c>
      <c r="K75" s="7" t="s">
        <v>35</v>
      </c>
      <c r="L75" s="7">
        <v>0.28499999999999998</v>
      </c>
      <c r="M75" s="7">
        <v>0.61085400000000001</v>
      </c>
    </row>
    <row r="76" spans="1:13" x14ac:dyDescent="0.15">
      <c r="A76" s="7" t="s">
        <v>36</v>
      </c>
      <c r="B76" s="7" t="s">
        <v>35</v>
      </c>
      <c r="C76" s="7">
        <v>5.5434099999999997</v>
      </c>
      <c r="D76" s="7">
        <v>34.161658000000003</v>
      </c>
      <c r="E76" s="7" t="s">
        <v>35</v>
      </c>
      <c r="F76" s="7">
        <v>0</v>
      </c>
      <c r="G76" s="7">
        <v>51.363199000000002</v>
      </c>
      <c r="H76" s="7">
        <v>10.130506</v>
      </c>
      <c r="I76" s="7" t="s">
        <v>35</v>
      </c>
      <c r="J76" s="7">
        <v>212.345</v>
      </c>
      <c r="K76" s="7" t="s">
        <v>35</v>
      </c>
      <c r="L76" s="7">
        <v>398.63</v>
      </c>
      <c r="M76" s="7">
        <v>712.17377299999998</v>
      </c>
    </row>
    <row r="77" spans="1:13" x14ac:dyDescent="0.15">
      <c r="A77" s="7" t="s">
        <v>34</v>
      </c>
    </row>
    <row r="78" spans="1:13" x14ac:dyDescent="0.15">
      <c r="A78" s="8" t="s">
        <v>33</v>
      </c>
    </row>
    <row r="79" spans="1:13" x14ac:dyDescent="0.15">
      <c r="A79" s="7" t="s">
        <v>32</v>
      </c>
    </row>
    <row r="80" spans="1:13" x14ac:dyDescent="0.15">
      <c r="A80" s="7" t="s">
        <v>31</v>
      </c>
    </row>
    <row r="81" spans="1:1" x14ac:dyDescent="0.15">
      <c r="A81" s="7" t="s">
        <v>30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7"/>
  <sheetViews>
    <sheetView tabSelected="1" workbookViewId="0"/>
  </sheetViews>
  <sheetFormatPr baseColWidth="10" defaultColWidth="8.83203125" defaultRowHeight="15" x14ac:dyDescent="0.2"/>
  <cols>
    <col min="1" max="1" width="18.5" customWidth="1"/>
    <col min="2" max="2" width="13" customWidth="1"/>
  </cols>
  <sheetData>
    <row r="1" spans="1:2" x14ac:dyDescent="0.2">
      <c r="B1" s="1" t="s">
        <v>12</v>
      </c>
    </row>
    <row r="2" spans="1:2" x14ac:dyDescent="0.2">
      <c r="A2" s="1" t="s">
        <v>13</v>
      </c>
      <c r="B2">
        <f>Data!J18</f>
        <v>1</v>
      </c>
    </row>
    <row r="3" spans="1:2" x14ac:dyDescent="0.2">
      <c r="A3" s="1" t="s">
        <v>14</v>
      </c>
      <c r="B3">
        <f>Data!J8</f>
        <v>0.86045762165646156</v>
      </c>
    </row>
    <row r="4" spans="1:2" x14ac:dyDescent="0.2">
      <c r="A4" s="1" t="s">
        <v>15</v>
      </c>
      <c r="B4">
        <f>Data!J16</f>
        <v>0.96175083489200419</v>
      </c>
    </row>
    <row r="5" spans="1:2" x14ac:dyDescent="0.2">
      <c r="A5" s="1" t="s">
        <v>16</v>
      </c>
      <c r="B5">
        <v>1</v>
      </c>
    </row>
    <row r="6" spans="1:2" x14ac:dyDescent="0.2">
      <c r="A6" s="1" t="s">
        <v>17</v>
      </c>
      <c r="B6">
        <f>Data!J13</f>
        <v>1</v>
      </c>
    </row>
    <row r="7" spans="1:2" x14ac:dyDescent="0.2">
      <c r="A7" s="1" t="s">
        <v>11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Balance Energía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Fernando Olea</cp:lastModifiedBy>
  <dcterms:created xsi:type="dcterms:W3CDTF">2015-09-10T20:43:56Z</dcterms:created>
  <dcterms:modified xsi:type="dcterms:W3CDTF">2018-06-04T18:21:12Z</dcterms:modified>
</cp:coreProperties>
</file>