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Michigan\MI-EPS\InputData\trans\AVMC\"/>
    </mc:Choice>
  </mc:AlternateContent>
  <xr:revisionPtr revIDLastSave="0" documentId="8_{570B7CCC-A333-4275-9CD0-B596432C63F8}" xr6:coauthVersionLast="47" xr6:coauthVersionMax="47" xr10:uidLastSave="{00000000-0000-0000-0000-000000000000}"/>
  <bookViews>
    <workbookView xWindow="570" yWindow="1395" windowWidth="18000" windowHeight="14445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5" i="2" l="1"/>
  <c r="D12" i="24"/>
  <c r="D11" i="24"/>
  <c r="G8" i="24"/>
  <c r="B2" i="1"/>
  <c r="A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F10" i="24" l="1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<sst xmlns="http://schemas.openxmlformats.org/spreadsheetml/2006/main" count="67791" uniqueCount="6604">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</sst>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abSelected="1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143</v>
      </c>
      <c r="C1" s="25">
        <v>44944</v>
      </c>
      <c r="F1" s="85" t="s">
        <v>146</v>
      </c>
      <c r="G1" s="85" t="s">
        <v>146</v>
      </c>
    </row>
    <row r="2" spans="1:7">
      <c r="B2" t="str">
        <f>LOOKUP(About!B1,About!F2:G51,About!G2:G51)</f>
        <v>MI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MI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MI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MI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MI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MI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5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167286</v>
      </c>
      <c r="G6">
        <f>SUMIFS('APTA Expense Stats'!$O:$O,'APTA Expense Stats'!$C:$C,'Passenger Rail Calculations'!A6,'APTA Expense Stats'!$J:$J,'Passenger Rail Calculations'!B6)</f>
        <v>1502729</v>
      </c>
    </row>
    <row r="7" spans="1:7" ht="23.25">
      <c r="A7" t="str">
        <f>About!$B$2</f>
        <v>MI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MI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5</v>
      </c>
      <c r="E10">
        <f>IF(D10=0,0,ROUND($D$10*SUM(E$2:E$8)/SUM($E$2:$F$8),0))</f>
        <v>0</v>
      </c>
      <c r="F10">
        <f>IF(D10=0,0,ROUND($D$10*SUM(F$2:F$8)/SUM($E$2:$F$8),0))</f>
        <v>5</v>
      </c>
    </row>
    <row r="11" spans="1:7">
      <c r="A11" t="s">
        <v>6596</v>
      </c>
      <c r="D11" s="87">
        <f>G6/D10</f>
        <v>300545.8</v>
      </c>
    </row>
    <row r="12" spans="1:7">
      <c r="A12" t="s">
        <v>6597</v>
      </c>
      <c r="D12" s="88">
        <f>D11*About!A89</f>
        <v>270491.21999999997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270491.21999999997</v>
      </c>
      <c r="C5" s="5">
        <f>E5</f>
        <v>270491.21999999997</v>
      </c>
      <c r="D5" s="5">
        <f>E5</f>
        <v>270491.21999999997</v>
      </c>
      <c r="E5" s="5">
        <f>IFERROR('Passenger Rail Calculations'!D12,0)</f>
        <v>270491.21999999997</v>
      </c>
      <c r="F5" s="5">
        <f>E5</f>
        <v>270491.21999999997</v>
      </c>
      <c r="G5" s="5">
        <f>F5</f>
        <v>270491.21999999997</v>
      </c>
      <c r="H5" s="5">
        <f>E5</f>
        <v>270491.21999999997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2023-01-20T19:09:03Z</dcterms:modified>
</cp:coreProperties>
</file>