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elec\BGDPbES\"/>
    </mc:Choice>
  </mc:AlternateContent>
  <xr:revisionPtr revIDLastSave="0" documentId="8_{9AD62E25-2897-4DB5-B454-E397255B81FB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E4" i="4"/>
  <c r="F4" i="4" s="1"/>
  <c r="H2" i="2" s="1"/>
  <c r="C31" i="4"/>
  <c r="D27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32" i="4" l="1"/>
  <c r="E32" i="4" s="1"/>
  <c r="E5" i="4" s="1"/>
  <c r="F5" i="4" s="1"/>
  <c r="H3" i="2" s="1"/>
  <c r="D28" i="4"/>
  <c r="E28" i="4" s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<sst xmlns="http://schemas.openxmlformats.org/spreadsheetml/2006/main" count="4985" uniqueCount="142">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</sst>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101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MI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MI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0.38345757499999999</v>
      </c>
      <c r="D4" s="13">
        <f>MIN(C4/SUMIFS(PTCF!B:B,PTCF!A:A,calcs!B4),1)</f>
        <v>0.4260639722222222</v>
      </c>
      <c r="E4" s="12">
        <f>SUMIFS('all_csv_BECF-pre-ret'!$E:$E,'all_csv_BECF-pre-ret'!$B:$B,$B4,'all_csv_BECF-pre-ret'!$AI:$AI,$C$1)</f>
        <v>0.52678829900000002</v>
      </c>
      <c r="F4" s="13">
        <f>MIN(E4/SUMIFS(PTCF!B:B,PTCF!A:A,calcs!B4),1)</f>
        <v>0.58532033222222224</v>
      </c>
    </row>
    <row r="5" spans="1:6" x14ac:dyDescent="0.25">
      <c r="A5" t="s">
        <v>141</v>
      </c>
      <c r="B5" t="s">
        <v>10</v>
      </c>
      <c r="C5" s="12">
        <f>E28</f>
        <v>0.52428355705273022</v>
      </c>
      <c r="D5" s="13">
        <f>MIN(C5/SUMIFS(PTCF!B:B,PTCF!A:A,calcs!B5),1)</f>
        <v>0.58253728561414464</v>
      </c>
      <c r="E5" s="12">
        <f>E32</f>
        <v>0.51191112232040836</v>
      </c>
      <c r="F5" s="13">
        <f>MIN(E5/SUMIFS(PTCF!B:B,PTCF!A:A,calcs!B5),1)</f>
        <v>0.5687901359115648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0.847331312</v>
      </c>
      <c r="D6" s="13">
        <f>MIN(C6/SUMIFS(PTCF!B:B,PTCF!A:A,calcs!B6),1)</f>
        <v>0.94147923555555557</v>
      </c>
      <c r="E6" s="12">
        <f>SUMIFS('all_csv_BECF-pre-ret'!$E:$E,'all_csv_BECF-pre-ret'!$B:$B,$B6,'all_csv_BECF-pre-ret'!$AI:$AI,$C$1)</f>
        <v>0.95286582500000006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0.74137918999999997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0.58016405199999999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0.29185974199999998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0.27736601700000002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7.8721766999999998E-2</v>
      </c>
      <c r="D9" s="14">
        <f>MIN(C9/SUMIFS(PTCF!B:B,PTCF!A:A,calcs!B9),1)</f>
        <v>0.44250571669477234</v>
      </c>
      <c r="E9" s="12">
        <f>SUMIFS('all_csv_BECF-pre-ret'!$E:$E,'all_csv_BECF-pre-ret'!$B:$B,$B9,'all_csv_BECF-pre-ret'!$AI:$AI,$C$1)</f>
        <v>0.13728335799999999</v>
      </c>
      <c r="F9" s="14">
        <f>MIN(E9/SUMIFS(PTCF!B:B,PTCF!A:A,calcs!B9),1)</f>
        <v>0.77168835300730743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0.518561139</v>
      </c>
      <c r="D11" s="13">
        <f>MIN(C11/SUMIFS(PTCF!B:B,PTCF!A:A,calcs!B11),1)</f>
        <v>0.57617904333333336</v>
      </c>
      <c r="E11" s="12">
        <f>SUMIFS('all_csv_BECF-pre-ret'!$E:$E,'all_csv_BECF-pre-ret'!$B:$B,$B11,'all_csv_BECF-pre-ret'!$AI:$AI,$C$1)</f>
        <v>0.599350732</v>
      </c>
      <c r="F11" s="13">
        <f>MIN(E11/SUMIFS(PTCF!B:B,PTCF!A:A,calcs!B11),1)</f>
        <v>0.6659452577777778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0.22333887999999999</v>
      </c>
      <c r="D13" s="14">
        <f>MIN(C13/SUMIFS(PTCF!B:B,PTCF!A:A,calcs!B13),1)</f>
        <v>0.24815431111111108</v>
      </c>
      <c r="E13" s="12">
        <f>SUMIFS('all_csv_BECF-pre-ret'!$E:$E,'all_csv_BECF-pre-ret'!$B:$B,$B13,'all_csv_BECF-pre-ret'!$AI:$AI,$C$1)</f>
        <v>0.30427244199999998</v>
      </c>
      <c r="F13" s="14">
        <f>MIN(E13/SUMIFS(PTCF!B:B,PTCF!A:A,calcs!B13),1)</f>
        <v>0.3380804911111111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0.24389037299999999</v>
      </c>
      <c r="D14" s="13">
        <f>MIN(C14/SUMIFS(PTCF!B:B,PTCF!A:A,calcs!B14),1)</f>
        <v>0.27098930333333332</v>
      </c>
      <c r="E14" s="12">
        <f>SUMIFS('all_csv_BECF-pre-ret'!$E:$E,'all_csv_BECF-pre-ret'!$B:$B,$B14,'all_csv_BECF-pre-ret'!$AI:$AI,$C$1)</f>
        <v>0.18982886199999999</v>
      </c>
      <c r="F14" s="13">
        <f>MIN(E14/SUMIFS(PTCF!B:B,PTCF!A:A,calcs!B14),1)</f>
        <v>0.21092095777777775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1933</v>
      </c>
      <c r="D24">
        <f>SUMIFS('all_csv_SYC-SYEGC'!D:D,'all_csv_SYC-SYEGC'!$B:$B,calcs!$B$24,'all_csv_SYC-SYEGC'!$F:$F,calcs!$C$1)</f>
        <v>4401.0999999999904</v>
      </c>
      <c r="E24">
        <f>SUM(C24:D24)</f>
        <v>6334.0999999999904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0.11481092800000001</v>
      </c>
      <c r="D27">
        <f>SUMIFS('all_csv_BECF-pre-nonret'!$D:$D,'all_csv_BECF-pre-nonret'!B:B,calcs!B27,'all_csv_BECF-pre-nonret'!AI:AI,calcs!C1)</f>
        <v>0.704127367</v>
      </c>
    </row>
    <row r="28" spans="1:6" x14ac:dyDescent="0.25">
      <c r="C28">
        <f>$C$27*($C$24/$E$24)</f>
        <v>3.503726240886635E-2</v>
      </c>
      <c r="D28">
        <f>$D$27*($D$24/$E$24)</f>
        <v>0.48924629464386388</v>
      </c>
      <c r="E28" s="9">
        <f>SUM(C28:D28)</f>
        <v>0.52428355705273022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7.4268641999999996E-2</v>
      </c>
      <c r="D31">
        <f>SUMIFS('all_csv_BECF-pre-nonret'!$D:$D,'all_csv_BECF-pre-nonret'!B:B,calcs!B31,'all_csv_BECF-pre-nonret'!AI:AI,calcs!C1)</f>
        <v>0.704127367</v>
      </c>
    </row>
    <row r="32" spans="1:6" x14ac:dyDescent="0.25">
      <c r="C32">
        <f>$C$31*($C$24/$E$24)</f>
        <v>2.2664827676544451E-2</v>
      </c>
      <c r="D32">
        <f>$D$31*($D$24/$E$24)</f>
        <v>0.48924629464386388</v>
      </c>
      <c r="E32" s="9">
        <f>SUM(C32:D32)</f>
        <v>0.51191112232040836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0.4260639722222222</v>
      </c>
      <c r="H2" s="8">
        <f>SUMIFS(calcs!$F$4:$F$19,calcs!$B$4:$B$19,$A2)</f>
        <v>0.58532033222222224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0.58253728561414464</v>
      </c>
      <c r="H3" s="8">
        <f>SUMIFS(calcs!$F$4:$F$19,calcs!$B$4:$B$19,$A3)</f>
        <v>0.5687901359115648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0.94147923555555557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0.57617904333333336</v>
      </c>
      <c r="H9" s="8">
        <f>SUMIFS(calcs!$F$4:$F$19,calcs!$B$4:$B$19,$A9)</f>
        <v>0.6659452577777778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0.27098930333333332</v>
      </c>
      <c r="H12" s="8">
        <f>SUMIFS(calcs!$F$4:$F$19,calcs!$B$4:$B$19,$A12)</f>
        <v>0.21092095777777775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2022-11-30T00:43:42Z</dcterms:modified>
</cp:coreProperties>
</file>