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trans/AVPC/"/>
    </mc:Choice>
  </mc:AlternateContent>
  <xr:revisionPtr revIDLastSave="0" documentId="8_{ADAD7090-02E6-734B-B873-C9AE9260BCE5}" xr6:coauthVersionLast="47" xr6:coauthVersionMax="47" xr10:uidLastSave="{00000000-0000-0000-0000-000000000000}"/>
  <bookViews>
    <workbookView xWindow="10640" yWindow="500" windowWidth="18160" windowHeight="15980" activeTab="3" xr2:uid="{7A96142A-95FE-491D-9737-978D460925CE}"/>
  </bookViews>
  <sheets>
    <sheet name="About" sheetId="1" r:id="rId1"/>
    <sheet name="Data" sheetId="2" r:id="rId2"/>
    <sheet name="State Downscale" sheetId="4" r:id="rId3"/>
    <sheet name="AVP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4" l="1"/>
  <c r="B2" i="3" s="1"/>
  <c r="D52" i="4"/>
  <c r="E52" i="4" s="1"/>
  <c r="F52" i="4" s="1"/>
  <c r="D51" i="4"/>
  <c r="E51" i="4" s="1"/>
  <c r="F51" i="4" s="1"/>
  <c r="E50" i="4"/>
  <c r="F50" i="4" s="1"/>
  <c r="D50" i="4"/>
  <c r="D49" i="4"/>
  <c r="E49" i="4" s="1"/>
  <c r="F49" i="4" s="1"/>
  <c r="D48" i="4"/>
  <c r="E48" i="4" s="1"/>
  <c r="F48" i="4" s="1"/>
  <c r="D47" i="4"/>
  <c r="E47" i="4" s="1"/>
  <c r="F47" i="4" s="1"/>
  <c r="D46" i="4"/>
  <c r="E46" i="4" s="1"/>
  <c r="F46" i="4" s="1"/>
  <c r="D45" i="4"/>
  <c r="E45" i="4" s="1"/>
  <c r="F45" i="4" s="1"/>
  <c r="D44" i="4"/>
  <c r="E44" i="4" s="1"/>
  <c r="F44" i="4" s="1"/>
  <c r="D43" i="4"/>
  <c r="E43" i="4" s="1"/>
  <c r="F43" i="4" s="1"/>
  <c r="E42" i="4"/>
  <c r="F42" i="4" s="1"/>
  <c r="D42" i="4"/>
  <c r="D41" i="4"/>
  <c r="E41" i="4" s="1"/>
  <c r="F41" i="4" s="1"/>
  <c r="D40" i="4"/>
  <c r="E40" i="4" s="1"/>
  <c r="F40" i="4" s="1"/>
  <c r="D39" i="4"/>
  <c r="E39" i="4" s="1"/>
  <c r="F39" i="4" s="1"/>
  <c r="D38" i="4"/>
  <c r="E38" i="4" s="1"/>
  <c r="F38" i="4" s="1"/>
  <c r="D37" i="4"/>
  <c r="E37" i="4" s="1"/>
  <c r="F37" i="4" s="1"/>
  <c r="D36" i="4"/>
  <c r="E36" i="4" s="1"/>
  <c r="F36" i="4" s="1"/>
  <c r="D35" i="4"/>
  <c r="E35" i="4" s="1"/>
  <c r="F35" i="4" s="1"/>
  <c r="E34" i="4"/>
  <c r="F34" i="4" s="1"/>
  <c r="D34" i="4"/>
  <c r="D33" i="4"/>
  <c r="E33" i="4" s="1"/>
  <c r="F33" i="4" s="1"/>
  <c r="D32" i="4"/>
  <c r="E32" i="4" s="1"/>
  <c r="F32" i="4" s="1"/>
  <c r="D31" i="4"/>
  <c r="E31" i="4" s="1"/>
  <c r="F31" i="4" s="1"/>
  <c r="D30" i="4"/>
  <c r="E30" i="4" s="1"/>
  <c r="F30" i="4" s="1"/>
  <c r="D29" i="4"/>
  <c r="E29" i="4" s="1"/>
  <c r="F29" i="4" s="1"/>
  <c r="D28" i="4"/>
  <c r="E28" i="4" s="1"/>
  <c r="F28" i="4" s="1"/>
  <c r="D27" i="4"/>
  <c r="E27" i="4" s="1"/>
  <c r="F27" i="4" s="1"/>
  <c r="E26" i="4"/>
  <c r="F26" i="4" s="1"/>
  <c r="D26" i="4"/>
  <c r="D25" i="4"/>
  <c r="E25" i="4" s="1"/>
  <c r="F25" i="4" s="1"/>
  <c r="D24" i="4"/>
  <c r="E24" i="4" s="1"/>
  <c r="F24" i="4" s="1"/>
  <c r="D23" i="4"/>
  <c r="E23" i="4" s="1"/>
  <c r="F23" i="4" s="1"/>
  <c r="D22" i="4"/>
  <c r="E22" i="4" s="1"/>
  <c r="F22" i="4" s="1"/>
  <c r="D21" i="4"/>
  <c r="E21" i="4" s="1"/>
  <c r="F21" i="4" s="1"/>
  <c r="D20" i="4"/>
  <c r="E20" i="4" s="1"/>
  <c r="F20" i="4" s="1"/>
  <c r="D19" i="4"/>
  <c r="E19" i="4" s="1"/>
  <c r="F19" i="4" s="1"/>
  <c r="E18" i="4"/>
  <c r="F18" i="4" s="1"/>
  <c r="D18" i="4"/>
  <c r="D17" i="4"/>
  <c r="E17" i="4" s="1"/>
  <c r="F17" i="4" s="1"/>
  <c r="D16" i="4"/>
  <c r="E16" i="4" s="1"/>
  <c r="F16" i="4" s="1"/>
  <c r="D15" i="4"/>
  <c r="E15" i="4" s="1"/>
  <c r="F15" i="4" s="1"/>
  <c r="D14" i="4"/>
  <c r="E14" i="4" s="1"/>
  <c r="F14" i="4" s="1"/>
  <c r="D13" i="4"/>
  <c r="E13" i="4" s="1"/>
  <c r="F13" i="4" s="1"/>
  <c r="D12" i="4"/>
  <c r="E12" i="4" s="1"/>
  <c r="F12" i="4" s="1"/>
  <c r="D11" i="4"/>
  <c r="E11" i="4" s="1"/>
  <c r="F11" i="4" s="1"/>
  <c r="E10" i="4"/>
  <c r="F10" i="4" s="1"/>
  <c r="D10" i="4"/>
  <c r="D9" i="4"/>
  <c r="E9" i="4" s="1"/>
  <c r="F9" i="4" s="1"/>
  <c r="D8" i="4"/>
  <c r="E8" i="4" s="1"/>
  <c r="F8" i="4" s="1"/>
  <c r="D7" i="4"/>
  <c r="E7" i="4" s="1"/>
  <c r="F7" i="4" s="1"/>
  <c r="D6" i="4"/>
  <c r="E6" i="4" s="1"/>
  <c r="F6" i="4" s="1"/>
  <c r="D5" i="4"/>
  <c r="E5" i="4" s="1"/>
  <c r="F5" i="4" s="1"/>
  <c r="D4" i="4"/>
  <c r="E4" i="4" s="1"/>
  <c r="F4" i="4" s="1"/>
  <c r="D3" i="4"/>
  <c r="E3" i="4" s="1"/>
  <c r="F3" i="4" s="1"/>
  <c r="B12" i="2" l="1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<sst xmlns="http://schemas.openxmlformats.org/spreadsheetml/2006/main" count="227" uniqueCount="175">
  <si>
    <t>AVPC Annual Vehicle Parking Costs</t>
  </si>
  <si>
    <t>Source:</t>
  </si>
  <si>
    <t>INRIX</t>
  </si>
  <si>
    <t>Parking Costs in Major Cities</t>
  </si>
  <si>
    <t>https://inrix.com/press-releases/cod-us/</t>
  </si>
  <si>
    <t>New INRIX Study Finds Parking is the Largest Cost of Driving</t>
  </si>
  <si>
    <t>Time Spent Looking for Parking</t>
  </si>
  <si>
    <t>New York City</t>
  </si>
  <si>
    <t>Los Angeles</t>
  </si>
  <si>
    <t>San Francisco</t>
  </si>
  <si>
    <t>Washington DC</t>
  </si>
  <si>
    <t>Seattle</t>
  </si>
  <si>
    <t>Chicago</t>
  </si>
  <si>
    <t>Boston</t>
  </si>
  <si>
    <t>Atlanta</t>
  </si>
  <si>
    <t>Dallas</t>
  </si>
  <si>
    <t>U.S. Average</t>
  </si>
  <si>
    <t>Detroit</t>
  </si>
  <si>
    <t>Cost (2017 USD/yr)</t>
  </si>
  <si>
    <t>Cost to Time Ratio</t>
  </si>
  <si>
    <t>Time Spent (hr/yr)</t>
  </si>
  <si>
    <t>https://www.usatoday.com/story/money/2017/07/12/parking-pain-causes-financial-and-personal-strain/467637001/</t>
  </si>
  <si>
    <t>Drivers spend an average of 17 hours a year searching for parking spots</t>
  </si>
  <si>
    <t>Notes</t>
  </si>
  <si>
    <t>INRIX has annual parking costs (per driver) for 10 major U.S. cities.</t>
  </si>
  <si>
    <t>However, this does not reflect a nation-wide average, which includes</t>
  </si>
  <si>
    <t>many smaller cities, towns and rural areas.</t>
  </si>
  <si>
    <t>INRIX also has the annual amount of time spent looking for parking</t>
  </si>
  <si>
    <t>in the same 10 major U.S. cities, and a national average for the whole U.S.</t>
  </si>
  <si>
    <t>In order to estimate parking costs for the whole U.S., we assume that the</t>
  </si>
  <si>
    <t>amount of money paid for parking and the amount of time spent looking</t>
  </si>
  <si>
    <t>for parking in a given place are directly proportionate to each other</t>
  </si>
  <si>
    <t>outstrips supply, causing longer time spent looking for parking).</t>
  </si>
  <si>
    <t>We establish an average ratio of cost-to-time for the ten major cities</t>
  </si>
  <si>
    <t>and apply this ratio to the national average time spent looking for parking</t>
  </si>
  <si>
    <t>to obtain a national average parking cost.</t>
  </si>
  <si>
    <t>Conversion Factor</t>
  </si>
  <si>
    <t>2017 to 2012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</si>
  <si>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</si>
  <si>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</si>
  <si>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</si>
  <si>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</si>
  <si>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</si>
  <si>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</si>
  <si>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</si>
  <si>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</si>
  <si>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</si>
  <si>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(as non-free parking, and parking rates, would rise in situations where demand</t>
  </si>
  <si>
    <t>https://www.bea.gov/system/files/2019-04/qgdpstate0519_4.pdf</t>
  </si>
  <si>
    <t>https://fred.stlouisfed.org/series/A939RC0Q052SBEA</t>
  </si>
  <si>
    <t>State</t>
  </si>
  <si>
    <t>stateGDP</t>
  </si>
  <si>
    <t>stateGDPperc</t>
  </si>
  <si>
    <t>Population</t>
  </si>
  <si>
    <t>GDP Per Capita</t>
  </si>
  <si>
    <t>Ratio</t>
  </si>
  <si>
    <t>National GDP Per capita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</si>
  <si>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</si>
  <si>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</si>
  <si>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</si>
  <si>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</si>
  <si>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</si>
  <si>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</si>
  <si>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</si>
  <si>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</si>
  <si>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</si>
  <si>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</si>
  <si>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</si>
  <si>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</si>
  <si>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</si>
  <si>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</si>
  <si>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</si>
  <si>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</si>
  <si>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</si>
  <si>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</si>
  <si>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</si>
  <si>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</si>
  <si>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</si>
  <si>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</si>
  <si>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</si>
  <si>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</si>
  <si>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</si>
  <si>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</si>
  <si>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</si>
  <si>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</si>
  <si>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</si>
  <si>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</si>
  <si>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</si>
  <si>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</si>
  <si>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</si>
  <si>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</si>
  <si>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</si>
  <si>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</si>
  <si>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</si>
  <si>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</si>
  <si>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</si>
  <si>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</si>
  <si>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</si>
  <si>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</si>
  <si>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</si>
  <si>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</si>
  <si>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</si>
  <si>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</si>
  <si>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</si>
  <si>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</si>
  <si>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</si>
  <si>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</si>
  <si>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https://www.icip.iastate.edu/tables/population/states-estimates </t>
  </si>
  <si>
    <t>Annual Estimates of the Resident Population for the United States, Regions, States, and Puerto Rico: April 1, 2010 to July 1, 2019</t>
  </si>
  <si>
    <t>(see other worksheet tabs below for county and city estimates)</t>
  </si>
  <si>
    <t>U.S. Census Bureau</t>
  </si>
  <si>
    <t xml:space="preserve">Population Division </t>
  </si>
  <si>
    <t>December 2020 release (NST01)</t>
  </si>
  <si>
    <t>Fips</t>
  </si>
  <si>
    <t>Area</t>
  </si>
  <si>
    <t>00</t>
  </si>
  <si>
    <t>United States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</si>
  <si>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</si>
  <si>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</si>
  <si>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</si>
  <si>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</si>
  <si>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</si>
  <si>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</si>
  <si>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</si>
  <si>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</si>
  <si>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</si>
  <si>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</si>
  <si>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</si>
  <si>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</si>
  <si>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</si>
  <si>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</si>
  <si>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</si>
  <si>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</si>
  <si>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</si>
  <si>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</si>
  <si>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</si>
  <si>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</si>
  <si>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</si>
  <si>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</si>
  <si>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</si>
  <si>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</si>
  <si>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</si>
  <si>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</si>
  <si>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</si>
  <si>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</si>
  <si>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</si>
  <si>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</si>
  <si>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</si>
  <si>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</si>
  <si>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</si>
  <si>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</si>
  <si>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</si>
  <si>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</si>
  <si>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</si>
  <si>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</si>
  <si>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</si>
  <si>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</si>
  <si>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</si>
  <si>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</si>
  <si>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</si>
  <si>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</si>
  <si>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</si>
  <si>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</si>
  <si>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</si>
  <si>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</si>
  <si>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</si>
  <si>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</si>
  <si>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</si>
  <si>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Puerto Rico*</t>
  </si>
  <si>
    <t>Notes:</t>
  </si>
  <si>
    <t>Unless otherwise noted, estimates reflect the population size on July 1 of the given year.</t>
  </si>
  <si>
    <t>The resident population includes all persons who are "usually resident" in a specified geographic area.  It excludes U.S. Armed Forces overseas and civilian U.S. citizens whose usual place of residence is outside the United States.</t>
  </si>
  <si>
    <t>The April 1, 2010 estimates base may differ from the 2010 Census count due to legal boundary updates, Count Question Resolution actions or other changes.</t>
  </si>
  <si>
    <t xml:space="preserve">The annual estimates are subject to backward revision with each new data release. </t>
  </si>
  <si>
    <t>* Estimates for Puerto Rico were last updated in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</si>
</sst>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right" wrapText="1"/>
    </xf>
    <xf numFmtId="164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0" fontId="4" fillId="0" borderId="0" xfId="0" applyFont="1"/>
    <xf numFmtId="0" fontId="5" fillId="0" borderId="0" xfId="0" applyFont="1"/>
    <xf numFmtId="49" fontId="5" fillId="0" borderId="0" xfId="0" quotePrefix="1" applyNumberFormat="1" applyFont="1"/>
    <xf numFmtId="3" fontId="5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9526</xdr:rowOff>
    </xdr:from>
    <xdr:to>
      <xdr:col>12</xdr:col>
      <xdr:colOff>323850</xdr:colOff>
      <xdr:row>23</xdr:row>
      <xdr:rowOff>17146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CEBA2D-5F2E-4120-A31C-AED7F058C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5" y="390526"/>
          <a:ext cx="4572000" cy="419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satoday.com/story/money/2017/07/12/parking-pain-causes-financial-and-personal-strain/467637001/" TargetMode="External"/><Relationship Id="rId1" Type="http://schemas.openxmlformats.org/officeDocument/2006/relationships/hyperlink" Target="https://inrix.com/press-releases/cod-u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ip.iastate.edu/tables/population/states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C504-1517-4439-8CB6-64CD86FC1AAC}">
  <dimension ref="A1:C34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9.1640625" customWidth="1"/>
  </cols>
  <sheetData>
    <row r="1" spans="1:3" x14ac:dyDescent="0.2">
      <c r="A1" s="1" t="s">
        <v>0</v>
      </c>
      <c r="B1" t="s">
        <v>78</v>
      </c>
      <c r="C1" s="21">
        <v>44637</v>
      </c>
    </row>
    <row r="3" spans="1:3" x14ac:dyDescent="0.2">
      <c r="A3" s="1" t="s">
        <v>1</v>
      </c>
      <c r="B3" s="3" t="s">
        <v>3</v>
      </c>
    </row>
    <row r="4" spans="1:3" x14ac:dyDescent="0.2">
      <c r="B4" t="s">
        <v>2</v>
      </c>
    </row>
    <row r="5" spans="1:3" x14ac:dyDescent="0.2">
      <c r="B5" s="2">
        <v>2018</v>
      </c>
    </row>
    <row r="6" spans="1:3" x14ac:dyDescent="0.2">
      <c r="B6" t="s">
        <v>5</v>
      </c>
    </row>
    <row r="7" spans="1:3" x14ac:dyDescent="0.2">
      <c r="B7" s="4" t="s">
        <v>4</v>
      </c>
    </row>
    <row r="9" spans="1:3" x14ac:dyDescent="0.2">
      <c r="B9" s="3" t="s">
        <v>6</v>
      </c>
    </row>
    <row r="10" spans="1:3" x14ac:dyDescent="0.2">
      <c r="B10" t="s">
        <v>2</v>
      </c>
    </row>
    <row r="11" spans="1:3" x14ac:dyDescent="0.2">
      <c r="B11" s="2">
        <v>2017</v>
      </c>
    </row>
    <row r="12" spans="1:3" x14ac:dyDescent="0.2">
      <c r="B12" t="s">
        <v>22</v>
      </c>
    </row>
    <row r="13" spans="1:3" x14ac:dyDescent="0.2">
      <c r="B13" s="4" t="s">
        <v>21</v>
      </c>
    </row>
    <row r="15" spans="1:3" x14ac:dyDescent="0.2">
      <c r="A15" s="1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47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2" spans="1:1" x14ac:dyDescent="0.2">
      <c r="A32" s="1" t="s">
        <v>36</v>
      </c>
    </row>
    <row r="34" spans="1:2" x14ac:dyDescent="0.2">
      <c r="A34">
        <v>0.93700000000000006</v>
      </c>
      <c r="B34" t="s">
        <v>37</v>
      </c>
    </row>
  </sheetData>
  <hyperlinks>
    <hyperlink ref="B7" r:id="rId1" xr:uid="{95049637-93AE-4459-97A9-ED566F862A07}"/>
    <hyperlink ref="B13" r:id="rId2" xr:uid="{0B4DBBE0-E563-4FF9-9E60-2E166BC78E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AD45-8CD8-474E-BA40-724705BC176E}">
  <dimension ref="A1:D12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3.83203125" customWidth="1"/>
    <col min="4" max="4" width="12.1640625" customWidth="1"/>
  </cols>
  <sheetData>
    <row r="1" spans="1:4" ht="32" x14ac:dyDescent="0.2">
      <c r="B1" s="5" t="s">
        <v>18</v>
      </c>
      <c r="C1" s="5" t="s">
        <v>20</v>
      </c>
      <c r="D1" t="s">
        <v>19</v>
      </c>
    </row>
    <row r="2" spans="1:4" x14ac:dyDescent="0.2">
      <c r="A2" t="s">
        <v>7</v>
      </c>
      <c r="B2">
        <v>5395</v>
      </c>
      <c r="C2">
        <v>107</v>
      </c>
      <c r="D2" s="6">
        <f>B2/C2</f>
        <v>50.420560747663551</v>
      </c>
    </row>
    <row r="3" spans="1:4" x14ac:dyDescent="0.2">
      <c r="A3" t="s">
        <v>8</v>
      </c>
      <c r="B3">
        <v>2405</v>
      </c>
      <c r="C3">
        <v>85</v>
      </c>
      <c r="D3" s="6">
        <f t="shared" ref="D3:D11" si="0">B3/C3</f>
        <v>28.294117647058822</v>
      </c>
    </row>
    <row r="4" spans="1:4" x14ac:dyDescent="0.2">
      <c r="A4" t="s">
        <v>9</v>
      </c>
      <c r="B4">
        <v>2801</v>
      </c>
      <c r="C4">
        <v>83</v>
      </c>
      <c r="D4" s="6">
        <f t="shared" si="0"/>
        <v>33.746987951807228</v>
      </c>
    </row>
    <row r="5" spans="1:4" x14ac:dyDescent="0.2">
      <c r="A5" t="s">
        <v>10</v>
      </c>
      <c r="B5">
        <v>2170</v>
      </c>
      <c r="C5">
        <v>65</v>
      </c>
      <c r="D5" s="6">
        <f t="shared" si="0"/>
        <v>33.384615384615387</v>
      </c>
    </row>
    <row r="6" spans="1:4" x14ac:dyDescent="0.2">
      <c r="A6" t="s">
        <v>11</v>
      </c>
      <c r="B6">
        <v>1274</v>
      </c>
      <c r="C6">
        <v>58</v>
      </c>
      <c r="D6" s="6">
        <f t="shared" si="0"/>
        <v>21.96551724137931</v>
      </c>
    </row>
    <row r="7" spans="1:4" x14ac:dyDescent="0.2">
      <c r="A7" t="s">
        <v>12</v>
      </c>
      <c r="B7">
        <v>2096</v>
      </c>
      <c r="C7">
        <v>56</v>
      </c>
      <c r="D7" s="6">
        <f t="shared" si="0"/>
        <v>37.428571428571431</v>
      </c>
    </row>
    <row r="8" spans="1:4" x14ac:dyDescent="0.2">
      <c r="A8" t="s">
        <v>13</v>
      </c>
      <c r="B8">
        <v>2045</v>
      </c>
      <c r="C8">
        <v>53</v>
      </c>
      <c r="D8" s="6">
        <f t="shared" si="0"/>
        <v>38.584905660377359</v>
      </c>
    </row>
    <row r="9" spans="1:4" x14ac:dyDescent="0.2">
      <c r="A9" t="s">
        <v>14</v>
      </c>
      <c r="B9">
        <v>872</v>
      </c>
      <c r="C9">
        <v>50</v>
      </c>
      <c r="D9" s="6">
        <f t="shared" si="0"/>
        <v>17.440000000000001</v>
      </c>
    </row>
    <row r="10" spans="1:4" x14ac:dyDescent="0.2">
      <c r="A10" t="s">
        <v>15</v>
      </c>
      <c r="B10">
        <v>723</v>
      </c>
      <c r="C10">
        <v>48</v>
      </c>
      <c r="D10" s="6">
        <f t="shared" si="0"/>
        <v>15.0625</v>
      </c>
    </row>
    <row r="11" spans="1:4" x14ac:dyDescent="0.2">
      <c r="A11" t="s">
        <v>17</v>
      </c>
      <c r="B11">
        <v>815</v>
      </c>
      <c r="C11">
        <v>35</v>
      </c>
      <c r="D11" s="6">
        <f t="shared" si="0"/>
        <v>23.285714285714285</v>
      </c>
    </row>
    <row r="12" spans="1:4" x14ac:dyDescent="0.2">
      <c r="A12" t="s">
        <v>16</v>
      </c>
      <c r="B12" s="8">
        <f>C12*AVERAGE(D2:D11)</f>
        <v>509.34293359021859</v>
      </c>
      <c r="C12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2C7-C156-4648-AE19-5FF47280D380}">
  <dimension ref="A1:I124"/>
  <sheetViews>
    <sheetView workbookViewId="0">
      <selection activeCell="I14" sqref="I14"/>
    </sheetView>
  </sheetViews>
  <sheetFormatPr baseColWidth="10" defaultRowHeight="15" x14ac:dyDescent="0.2"/>
  <cols>
    <col min="1" max="1" width="15.1640625" customWidth="1"/>
    <col min="4" max="4" width="12.1640625" customWidth="1"/>
    <col min="5" max="5" width="13.6640625" customWidth="1"/>
  </cols>
  <sheetData>
    <row r="1" spans="1:9" x14ac:dyDescent="0.2">
      <c r="A1" t="s">
        <v>48</v>
      </c>
      <c r="H1" t="s">
        <v>49</v>
      </c>
    </row>
    <row r="2" spans="1:9" ht="16" x14ac:dyDescent="0.2">
      <c r="A2" s="11" t="s">
        <v>50</v>
      </c>
      <c r="B2" s="11" t="s">
        <v>51</v>
      </c>
      <c r="C2" s="11" t="s">
        <v>52</v>
      </c>
      <c r="D2" s="11" t="s">
        <v>53</v>
      </c>
      <c r="E2" s="11" t="s">
        <v>54</v>
      </c>
      <c r="F2" s="11" t="s">
        <v>55</v>
      </c>
      <c r="H2" t="s">
        <v>56</v>
      </c>
    </row>
    <row r="3" spans="1:9" x14ac:dyDescent="0.2">
      <c r="A3" t="s">
        <v>57</v>
      </c>
      <c r="B3">
        <v>228062</v>
      </c>
      <c r="C3">
        <v>1.0999999999999999E-2</v>
      </c>
      <c r="D3" s="12">
        <f>C65</f>
        <v>4907965</v>
      </c>
      <c r="E3">
        <f>B3/D3 * 10^6</f>
        <v>46467.731534352832</v>
      </c>
      <c r="F3" s="13">
        <f>E3/$H$3</f>
        <v>0.74494976568852034</v>
      </c>
      <c r="H3">
        <v>62377</v>
      </c>
    </row>
    <row r="4" spans="1:9" x14ac:dyDescent="0.2">
      <c r="A4" t="s">
        <v>58</v>
      </c>
      <c r="B4">
        <v>50413</v>
      </c>
      <c r="C4">
        <v>2E-3</v>
      </c>
      <c r="D4" s="12">
        <f t="shared" ref="D4:D52" si="0">C66</f>
        <v>733603</v>
      </c>
      <c r="E4">
        <f t="shared" ref="E4:E52" si="1">B4/D4 * 10^6</f>
        <v>68719.729881148247</v>
      </c>
      <c r="F4" s="13">
        <f t="shared" ref="F4:F52" si="2">E4/$H$3</f>
        <v>1.1016837918006357</v>
      </c>
    </row>
    <row r="5" spans="1:9" x14ac:dyDescent="0.2">
      <c r="A5" t="s">
        <v>59</v>
      </c>
      <c r="B5">
        <v>378297</v>
      </c>
      <c r="C5">
        <v>1.7999999999999999E-2</v>
      </c>
      <c r="D5" s="12">
        <f t="shared" si="0"/>
        <v>7291843</v>
      </c>
      <c r="E5">
        <f t="shared" si="1"/>
        <v>51879.47683459449</v>
      </c>
      <c r="F5" s="13">
        <f t="shared" si="2"/>
        <v>0.83170843154679597</v>
      </c>
    </row>
    <row r="6" spans="1:9" x14ac:dyDescent="0.2">
      <c r="A6" t="s">
        <v>60</v>
      </c>
      <c r="B6">
        <v>130709</v>
      </c>
      <c r="C6">
        <v>6.0000000000000001E-3</v>
      </c>
      <c r="D6" s="12">
        <f t="shared" si="0"/>
        <v>3020985</v>
      </c>
      <c r="E6">
        <f t="shared" si="1"/>
        <v>43267.01390440535</v>
      </c>
      <c r="F6" s="13">
        <f t="shared" si="2"/>
        <v>0.69363730067822038</v>
      </c>
    </row>
    <row r="7" spans="1:9" x14ac:dyDescent="0.2">
      <c r="A7" t="s">
        <v>61</v>
      </c>
      <c r="B7">
        <v>3120386</v>
      </c>
      <c r="C7">
        <v>0.14699999999999999</v>
      </c>
      <c r="D7" s="12">
        <f t="shared" si="0"/>
        <v>39437610</v>
      </c>
      <c r="E7">
        <f t="shared" si="1"/>
        <v>79122.086759314276</v>
      </c>
      <c r="F7" s="13">
        <f t="shared" si="2"/>
        <v>1.2684496971530255</v>
      </c>
    </row>
    <row r="8" spans="1:9" x14ac:dyDescent="0.2">
      <c r="A8" t="s">
        <v>62</v>
      </c>
      <c r="B8">
        <v>394271</v>
      </c>
      <c r="C8">
        <v>1.9E-2</v>
      </c>
      <c r="D8" s="12">
        <f t="shared" si="0"/>
        <v>5758486</v>
      </c>
      <c r="E8">
        <f t="shared" si="1"/>
        <v>68467.822965967091</v>
      </c>
      <c r="F8" s="13">
        <f t="shared" si="2"/>
        <v>1.0976453334717458</v>
      </c>
    </row>
    <row r="9" spans="1:9" x14ac:dyDescent="0.2">
      <c r="A9" t="s">
        <v>63</v>
      </c>
      <c r="B9">
        <v>283601</v>
      </c>
      <c r="C9">
        <v>1.2999999999999999E-2</v>
      </c>
      <c r="D9" s="12">
        <f t="shared" si="0"/>
        <v>3566022</v>
      </c>
      <c r="E9">
        <f t="shared" si="1"/>
        <v>79528.673687374903</v>
      </c>
      <c r="F9" s="13">
        <f t="shared" si="2"/>
        <v>1.2749679158564038</v>
      </c>
    </row>
    <row r="10" spans="1:9" x14ac:dyDescent="0.2">
      <c r="A10" t="s">
        <v>64</v>
      </c>
      <c r="B10">
        <v>76468</v>
      </c>
      <c r="C10">
        <v>4.0000000000000001E-3</v>
      </c>
      <c r="D10" s="12">
        <f t="shared" si="0"/>
        <v>976668</v>
      </c>
      <c r="E10">
        <f t="shared" si="1"/>
        <v>78294.773659012062</v>
      </c>
      <c r="F10" s="13">
        <f t="shared" si="2"/>
        <v>1.2551865857449391</v>
      </c>
    </row>
    <row r="11" spans="1:9" x14ac:dyDescent="0.2">
      <c r="A11" t="s">
        <v>65</v>
      </c>
      <c r="B11">
        <v>1111614</v>
      </c>
      <c r="C11">
        <v>5.2999999999999999E-2</v>
      </c>
      <c r="D11" s="12">
        <f t="shared" si="0"/>
        <v>21492056</v>
      </c>
      <c r="E11">
        <f>B11/D11 * 10^6</f>
        <v>51722.087454080713</v>
      </c>
      <c r="F11" s="13">
        <f t="shared" si="2"/>
        <v>0.82918523580936421</v>
      </c>
    </row>
    <row r="12" spans="1:9" x14ac:dyDescent="0.2">
      <c r="A12" t="s">
        <v>66</v>
      </c>
      <c r="B12">
        <v>627667</v>
      </c>
      <c r="C12">
        <v>0.03</v>
      </c>
      <c r="D12" s="12">
        <f t="shared" si="0"/>
        <v>10628020</v>
      </c>
      <c r="E12">
        <f t="shared" si="1"/>
        <v>59057.75487814287</v>
      </c>
      <c r="F12" s="13">
        <f t="shared" si="2"/>
        <v>0.94678735556603988</v>
      </c>
    </row>
    <row r="13" spans="1:9" x14ac:dyDescent="0.2">
      <c r="A13" t="s">
        <v>67</v>
      </c>
      <c r="B13">
        <v>89866</v>
      </c>
      <c r="C13">
        <v>4.0000000000000001E-3</v>
      </c>
      <c r="D13" s="12">
        <f t="shared" si="0"/>
        <v>1415615</v>
      </c>
      <c r="E13">
        <f t="shared" si="1"/>
        <v>63481.949541365408</v>
      </c>
      <c r="F13" s="13">
        <f t="shared" si="2"/>
        <v>1.0177140539199609</v>
      </c>
      <c r="I13">
        <f>SUMIFS(F:F,A:A,About!B1)</f>
        <v>0.84266190451962264</v>
      </c>
    </row>
    <row r="14" spans="1:9" x14ac:dyDescent="0.2">
      <c r="A14" t="s">
        <v>68</v>
      </c>
      <c r="B14">
        <v>85552</v>
      </c>
      <c r="C14">
        <v>4.0000000000000001E-3</v>
      </c>
      <c r="D14" s="12">
        <f t="shared" si="0"/>
        <v>1789060</v>
      </c>
      <c r="E14">
        <f t="shared" si="1"/>
        <v>47819.525337327977</v>
      </c>
      <c r="F14" s="13">
        <f t="shared" si="2"/>
        <v>0.76662111575304959</v>
      </c>
    </row>
    <row r="15" spans="1:9" x14ac:dyDescent="0.2">
      <c r="A15" t="s">
        <v>69</v>
      </c>
      <c r="B15">
        <v>875671</v>
      </c>
      <c r="C15">
        <v>4.1000000000000002E-2</v>
      </c>
      <c r="D15" s="12">
        <f t="shared" si="0"/>
        <v>12667017</v>
      </c>
      <c r="E15">
        <f t="shared" si="1"/>
        <v>69130.009062117781</v>
      </c>
      <c r="F15" s="13">
        <f t="shared" si="2"/>
        <v>1.10826120304147</v>
      </c>
    </row>
    <row r="16" spans="1:9" x14ac:dyDescent="0.2">
      <c r="A16" t="s">
        <v>70</v>
      </c>
      <c r="B16">
        <v>379293</v>
      </c>
      <c r="C16">
        <v>1.7999999999999999E-2</v>
      </c>
      <c r="D16" s="12">
        <f t="shared" si="0"/>
        <v>6731010</v>
      </c>
      <c r="E16">
        <f t="shared" si="1"/>
        <v>56350.087134025947</v>
      </c>
      <c r="F16" s="13">
        <f t="shared" si="2"/>
        <v>0.90337924449758644</v>
      </c>
    </row>
    <row r="17" spans="1:6" x14ac:dyDescent="0.2">
      <c r="A17" t="s">
        <v>71</v>
      </c>
      <c r="B17">
        <v>195353</v>
      </c>
      <c r="C17">
        <v>8.9999999999999993E-3</v>
      </c>
      <c r="D17" s="12">
        <f t="shared" si="0"/>
        <v>3159596</v>
      </c>
      <c r="E17">
        <f t="shared" si="1"/>
        <v>61828.47427329317</v>
      </c>
      <c r="F17" s="13">
        <f t="shared" si="2"/>
        <v>0.99120628233632857</v>
      </c>
    </row>
    <row r="18" spans="1:6" x14ac:dyDescent="0.2">
      <c r="A18" t="s">
        <v>72</v>
      </c>
      <c r="B18">
        <v>175465</v>
      </c>
      <c r="C18">
        <v>8.0000000000000002E-3</v>
      </c>
      <c r="D18" s="12">
        <f t="shared" si="0"/>
        <v>2912635</v>
      </c>
      <c r="E18">
        <f t="shared" si="1"/>
        <v>60242.701196682727</v>
      </c>
      <c r="F18" s="13">
        <f t="shared" si="2"/>
        <v>0.96578388182635788</v>
      </c>
    </row>
    <row r="19" spans="1:6" x14ac:dyDescent="0.2">
      <c r="A19" t="s">
        <v>73</v>
      </c>
      <c r="B19">
        <v>213169</v>
      </c>
      <c r="C19">
        <v>0.01</v>
      </c>
      <c r="D19" s="12">
        <f t="shared" si="0"/>
        <v>4472345</v>
      </c>
      <c r="E19">
        <f t="shared" si="1"/>
        <v>47663.809478025512</v>
      </c>
      <c r="F19" s="13">
        <f t="shared" si="2"/>
        <v>0.76412474915474471</v>
      </c>
    </row>
    <row r="20" spans="1:6" x14ac:dyDescent="0.2">
      <c r="A20" t="s">
        <v>74</v>
      </c>
      <c r="B20">
        <v>244577</v>
      </c>
      <c r="C20">
        <v>1.2E-2</v>
      </c>
      <c r="D20" s="12">
        <f t="shared" si="0"/>
        <v>4658285</v>
      </c>
      <c r="E20">
        <f t="shared" si="1"/>
        <v>52503.657461919996</v>
      </c>
      <c r="F20" s="13">
        <f t="shared" si="2"/>
        <v>0.84171501453933339</v>
      </c>
    </row>
    <row r="21" spans="1:6" x14ac:dyDescent="0.2">
      <c r="A21" t="s">
        <v>75</v>
      </c>
      <c r="B21">
        <v>67129</v>
      </c>
      <c r="C21">
        <v>3.0000000000000001E-3</v>
      </c>
      <c r="D21" s="12">
        <f t="shared" si="0"/>
        <v>1345770</v>
      </c>
      <c r="E21">
        <f t="shared" si="1"/>
        <v>49881.480490722781</v>
      </c>
      <c r="F21" s="13">
        <f t="shared" si="2"/>
        <v>0.79967745307922444</v>
      </c>
    </row>
    <row r="22" spans="1:6" x14ac:dyDescent="0.2">
      <c r="A22" t="s">
        <v>76</v>
      </c>
      <c r="B22">
        <v>427616</v>
      </c>
      <c r="C22">
        <v>0.02</v>
      </c>
      <c r="D22" s="12">
        <f t="shared" si="0"/>
        <v>6054954</v>
      </c>
      <c r="E22">
        <f t="shared" si="1"/>
        <v>70622.501838990021</v>
      </c>
      <c r="F22" s="13">
        <f t="shared" si="2"/>
        <v>1.1321881757537238</v>
      </c>
    </row>
    <row r="23" spans="1:6" x14ac:dyDescent="0.2">
      <c r="A23" t="s">
        <v>77</v>
      </c>
      <c r="B23">
        <v>590307</v>
      </c>
      <c r="C23">
        <v>2.8000000000000001E-2</v>
      </c>
      <c r="D23" s="12">
        <f t="shared" si="0"/>
        <v>6894883</v>
      </c>
      <c r="E23">
        <f t="shared" si="1"/>
        <v>85615.230889342143</v>
      </c>
      <c r="F23" s="13">
        <f t="shared" si="2"/>
        <v>1.3725448625189116</v>
      </c>
    </row>
    <row r="24" spans="1:6" x14ac:dyDescent="0.2">
      <c r="A24" t="s">
        <v>78</v>
      </c>
      <c r="B24">
        <v>524828</v>
      </c>
      <c r="C24">
        <v>2.5000000000000001E-2</v>
      </c>
      <c r="D24" s="12">
        <f t="shared" si="0"/>
        <v>9984795</v>
      </c>
      <c r="E24">
        <f t="shared" si="1"/>
        <v>52562.721618220501</v>
      </c>
      <c r="F24" s="13">
        <f t="shared" si="2"/>
        <v>0.84266190451962264</v>
      </c>
    </row>
    <row r="25" spans="1:6" x14ac:dyDescent="0.2">
      <c r="A25" t="s">
        <v>79</v>
      </c>
      <c r="B25">
        <v>379388</v>
      </c>
      <c r="C25">
        <v>1.7999999999999999E-2</v>
      </c>
      <c r="D25" s="12">
        <f t="shared" si="0"/>
        <v>5640053</v>
      </c>
      <c r="E25">
        <f t="shared" si="1"/>
        <v>67266.743769961031</v>
      </c>
      <c r="F25" s="13">
        <f t="shared" si="2"/>
        <v>1.0783901721782232</v>
      </c>
    </row>
    <row r="26" spans="1:6" x14ac:dyDescent="0.2">
      <c r="A26" t="s">
        <v>80</v>
      </c>
      <c r="B26">
        <v>115900</v>
      </c>
      <c r="C26">
        <v>5.0000000000000001E-3</v>
      </c>
      <c r="D26" s="12">
        <f t="shared" si="0"/>
        <v>2978227</v>
      </c>
      <c r="E26">
        <f t="shared" si="1"/>
        <v>38915.771027527451</v>
      </c>
      <c r="F26" s="13">
        <f t="shared" si="2"/>
        <v>0.6238801325412805</v>
      </c>
    </row>
    <row r="27" spans="1:6" x14ac:dyDescent="0.2">
      <c r="A27" t="s">
        <v>81</v>
      </c>
      <c r="B27">
        <v>325841</v>
      </c>
      <c r="C27">
        <v>1.4999999999999999E-2</v>
      </c>
      <c r="D27" s="12">
        <f t="shared" si="0"/>
        <v>6140475</v>
      </c>
      <c r="E27">
        <f t="shared" si="1"/>
        <v>53064.461625525713</v>
      </c>
      <c r="F27" s="13">
        <f t="shared" si="2"/>
        <v>0.85070557457918328</v>
      </c>
    </row>
    <row r="28" spans="1:6" x14ac:dyDescent="0.2">
      <c r="A28" t="s">
        <v>82</v>
      </c>
      <c r="B28">
        <v>51934</v>
      </c>
      <c r="C28">
        <v>2E-3</v>
      </c>
      <c r="D28" s="12">
        <f t="shared" si="0"/>
        <v>1070123</v>
      </c>
      <c r="E28">
        <f t="shared" si="1"/>
        <v>48530.869815899663</v>
      </c>
      <c r="F28" s="13">
        <f t="shared" si="2"/>
        <v>0.7780250703929279</v>
      </c>
    </row>
    <row r="29" spans="1:6" x14ac:dyDescent="0.2">
      <c r="A29" t="s">
        <v>83</v>
      </c>
      <c r="B29">
        <v>129761</v>
      </c>
      <c r="C29">
        <v>6.0000000000000001E-3</v>
      </c>
      <c r="D29" s="12">
        <f t="shared" si="0"/>
        <v>1932571</v>
      </c>
      <c r="E29">
        <f t="shared" si="1"/>
        <v>67144.234286864492</v>
      </c>
      <c r="F29" s="13">
        <f t="shared" si="2"/>
        <v>1.0764261552633902</v>
      </c>
    </row>
    <row r="30" spans="1:6" x14ac:dyDescent="0.2">
      <c r="A30" t="s">
        <v>84</v>
      </c>
      <c r="B30">
        <v>175509</v>
      </c>
      <c r="C30">
        <v>8.0000000000000002E-3</v>
      </c>
      <c r="D30" s="12">
        <f t="shared" si="0"/>
        <v>3090771</v>
      </c>
      <c r="E30">
        <f t="shared" si="1"/>
        <v>56784.860476560701</v>
      </c>
      <c r="F30" s="13">
        <f t="shared" si="2"/>
        <v>0.91034933511648042</v>
      </c>
    </row>
    <row r="31" spans="1:6" x14ac:dyDescent="0.2">
      <c r="A31" t="s">
        <v>85</v>
      </c>
      <c r="B31">
        <v>86319</v>
      </c>
      <c r="C31">
        <v>4.0000000000000001E-3</v>
      </c>
      <c r="D31" s="12">
        <f t="shared" si="0"/>
        <v>1360783</v>
      </c>
      <c r="E31">
        <f t="shared" si="1"/>
        <v>63433.332133043987</v>
      </c>
      <c r="F31" s="13">
        <f t="shared" si="2"/>
        <v>1.0169346415031821</v>
      </c>
    </row>
    <row r="32" spans="1:6" x14ac:dyDescent="0.2">
      <c r="A32" t="s">
        <v>86</v>
      </c>
      <c r="B32">
        <v>625659</v>
      </c>
      <c r="C32">
        <v>0.03</v>
      </c>
      <c r="D32" s="12">
        <f t="shared" si="0"/>
        <v>8891258</v>
      </c>
      <c r="E32">
        <f t="shared" si="1"/>
        <v>70367.882700063361</v>
      </c>
      <c r="F32" s="13">
        <f t="shared" si="2"/>
        <v>1.1281062362740011</v>
      </c>
    </row>
    <row r="33" spans="1:6" x14ac:dyDescent="0.2">
      <c r="A33" t="s">
        <v>87</v>
      </c>
      <c r="B33">
        <v>100777</v>
      </c>
      <c r="C33">
        <v>5.0000000000000001E-3</v>
      </c>
      <c r="D33" s="12">
        <f t="shared" si="0"/>
        <v>2099634</v>
      </c>
      <c r="E33">
        <f t="shared" si="1"/>
        <v>47997.412882435703</v>
      </c>
      <c r="F33" s="13">
        <f t="shared" si="2"/>
        <v>0.76947292884293417</v>
      </c>
    </row>
    <row r="34" spans="1:6" x14ac:dyDescent="0.2">
      <c r="A34" t="s">
        <v>88</v>
      </c>
      <c r="B34">
        <v>1705127</v>
      </c>
      <c r="C34">
        <v>8.1000000000000003E-2</v>
      </c>
      <c r="D34" s="12">
        <f t="shared" si="0"/>
        <v>19463131</v>
      </c>
      <c r="E34">
        <f t="shared" si="1"/>
        <v>87608.052373485029</v>
      </c>
      <c r="F34" s="13">
        <f t="shared" si="2"/>
        <v>1.4044928799635288</v>
      </c>
    </row>
    <row r="35" spans="1:6" x14ac:dyDescent="0.2">
      <c r="A35" t="s">
        <v>89</v>
      </c>
      <c r="B35">
        <v>594126</v>
      </c>
      <c r="C35">
        <v>2.8000000000000001E-2</v>
      </c>
      <c r="D35" s="12">
        <f t="shared" si="0"/>
        <v>10501384</v>
      </c>
      <c r="E35">
        <f t="shared" si="1"/>
        <v>56575.97131958988</v>
      </c>
      <c r="F35" s="13">
        <f t="shared" si="2"/>
        <v>0.9070005181331241</v>
      </c>
    </row>
    <row r="36" spans="1:6" x14ac:dyDescent="0.2">
      <c r="A36" t="s">
        <v>90</v>
      </c>
      <c r="B36">
        <v>54044</v>
      </c>
      <c r="C36">
        <v>3.0000000000000001E-3</v>
      </c>
      <c r="D36" s="12">
        <f t="shared" si="0"/>
        <v>763724</v>
      </c>
      <c r="E36">
        <f t="shared" si="1"/>
        <v>70763.783775290547</v>
      </c>
      <c r="F36" s="13">
        <f t="shared" si="2"/>
        <v>1.1344531441924195</v>
      </c>
    </row>
    <row r="37" spans="1:6" x14ac:dyDescent="0.2">
      <c r="A37" t="s">
        <v>91</v>
      </c>
      <c r="B37">
        <v>683460</v>
      </c>
      <c r="C37">
        <v>3.2000000000000001E-2</v>
      </c>
      <c r="D37" s="12">
        <f t="shared" si="0"/>
        <v>11696507</v>
      </c>
      <c r="E37">
        <f t="shared" si="1"/>
        <v>58432.829561851242</v>
      </c>
      <c r="F37" s="13">
        <f t="shared" si="2"/>
        <v>0.93676883405504019</v>
      </c>
    </row>
    <row r="38" spans="1:6" x14ac:dyDescent="0.2">
      <c r="A38" t="s">
        <v>92</v>
      </c>
      <c r="B38">
        <v>186883</v>
      </c>
      <c r="C38">
        <v>8.9999999999999993E-3</v>
      </c>
      <c r="D38" s="12">
        <f t="shared" si="0"/>
        <v>3960676</v>
      </c>
      <c r="E38">
        <f t="shared" si="1"/>
        <v>47184.622019069473</v>
      </c>
      <c r="F38" s="13">
        <f t="shared" si="2"/>
        <v>0.75644263140371404</v>
      </c>
    </row>
    <row r="39" spans="1:6" x14ac:dyDescent="0.2">
      <c r="A39" t="s">
        <v>93</v>
      </c>
      <c r="B39">
        <v>253849</v>
      </c>
      <c r="C39">
        <v>1.2E-2</v>
      </c>
      <c r="D39" s="12">
        <f t="shared" si="0"/>
        <v>4216116</v>
      </c>
      <c r="E39">
        <f t="shared" si="1"/>
        <v>60209.206767555726</v>
      </c>
      <c r="F39" s="13">
        <f t="shared" si="2"/>
        <v>0.96524691420805309</v>
      </c>
    </row>
    <row r="40" spans="1:6" x14ac:dyDescent="0.2">
      <c r="A40" t="s">
        <v>94</v>
      </c>
      <c r="B40">
        <v>788500</v>
      </c>
      <c r="C40">
        <v>3.6999999999999998E-2</v>
      </c>
      <c r="D40" s="12">
        <f t="shared" si="0"/>
        <v>12798883</v>
      </c>
      <c r="E40">
        <f t="shared" si="1"/>
        <v>61606.938668007198</v>
      </c>
      <c r="F40" s="13">
        <f t="shared" si="2"/>
        <v>0.98765472318334002</v>
      </c>
    </row>
    <row r="41" spans="1:6" x14ac:dyDescent="0.2">
      <c r="A41" t="s">
        <v>95</v>
      </c>
      <c r="B41">
        <v>61081</v>
      </c>
      <c r="C41">
        <v>3.0000000000000001E-3</v>
      </c>
      <c r="D41" s="12">
        <f t="shared" si="0"/>
        <v>1058158</v>
      </c>
      <c r="E41">
        <f t="shared" si="1"/>
        <v>57723.89378523812</v>
      </c>
      <c r="F41" s="13">
        <f t="shared" si="2"/>
        <v>0.92540349464126392</v>
      </c>
    </row>
    <row r="42" spans="1:6" x14ac:dyDescent="0.2">
      <c r="A42" t="s">
        <v>96</v>
      </c>
      <c r="B42">
        <v>245473</v>
      </c>
      <c r="C42">
        <v>1.2E-2</v>
      </c>
      <c r="D42" s="12">
        <f t="shared" si="0"/>
        <v>5157702</v>
      </c>
      <c r="E42">
        <f t="shared" si="1"/>
        <v>47593.482523806146</v>
      </c>
      <c r="F42" s="13">
        <f t="shared" si="2"/>
        <v>0.76299729906545921</v>
      </c>
    </row>
    <row r="43" spans="1:6" x14ac:dyDescent="0.2">
      <c r="A43" t="s">
        <v>97</v>
      </c>
      <c r="B43">
        <v>55243</v>
      </c>
      <c r="C43">
        <v>3.0000000000000001E-3</v>
      </c>
      <c r="D43" s="12">
        <f t="shared" si="0"/>
        <v>887127</v>
      </c>
      <c r="E43">
        <f t="shared" si="1"/>
        <v>62271.805502481606</v>
      </c>
      <c r="F43" s="13">
        <f t="shared" si="2"/>
        <v>0.99831356914378067</v>
      </c>
    </row>
    <row r="44" spans="1:6" x14ac:dyDescent="0.2">
      <c r="A44" t="s">
        <v>98</v>
      </c>
      <c r="B44">
        <v>369063</v>
      </c>
      <c r="C44">
        <v>1.7000000000000001E-2</v>
      </c>
      <c r="D44" s="12">
        <f t="shared" si="0"/>
        <v>6830325</v>
      </c>
      <c r="E44">
        <f t="shared" si="1"/>
        <v>54033.007214151592</v>
      </c>
      <c r="F44" s="13">
        <f t="shared" si="2"/>
        <v>0.86623286169824765</v>
      </c>
    </row>
    <row r="45" spans="1:6" x14ac:dyDescent="0.2">
      <c r="A45" t="s">
        <v>99</v>
      </c>
      <c r="B45">
        <v>1772132</v>
      </c>
      <c r="C45">
        <v>8.4000000000000005E-2</v>
      </c>
      <c r="D45" s="12">
        <f t="shared" si="0"/>
        <v>28986794</v>
      </c>
      <c r="E45">
        <f t="shared" si="1"/>
        <v>61135.839996655028</v>
      </c>
      <c r="F45" s="13">
        <f t="shared" si="2"/>
        <v>0.98010228123595278</v>
      </c>
    </row>
    <row r="46" spans="1:6" x14ac:dyDescent="0.2">
      <c r="A46" t="s">
        <v>100</v>
      </c>
      <c r="B46">
        <v>198630</v>
      </c>
      <c r="C46">
        <v>8.9999999999999993E-3</v>
      </c>
      <c r="D46" s="12">
        <f t="shared" si="0"/>
        <v>3203383</v>
      </c>
      <c r="E46">
        <f t="shared" si="1"/>
        <v>62006.322690730391</v>
      </c>
      <c r="F46" s="13">
        <f t="shared" si="2"/>
        <v>0.99405746814900353</v>
      </c>
    </row>
    <row r="47" spans="1:6" x14ac:dyDescent="0.2">
      <c r="A47" t="s">
        <v>101</v>
      </c>
      <c r="B47">
        <v>33278</v>
      </c>
      <c r="C47">
        <v>2E-3</v>
      </c>
      <c r="D47" s="12">
        <f t="shared" si="0"/>
        <v>624046</v>
      </c>
      <c r="E47">
        <f t="shared" si="1"/>
        <v>53326.197107264532</v>
      </c>
      <c r="F47" s="13">
        <f t="shared" si="2"/>
        <v>0.85490160006516069</v>
      </c>
    </row>
    <row r="48" spans="1:6" x14ac:dyDescent="0.2">
      <c r="A48" t="s">
        <v>102</v>
      </c>
      <c r="B48">
        <v>557986</v>
      </c>
      <c r="C48">
        <v>2.5999999999999999E-2</v>
      </c>
      <c r="D48" s="12">
        <f t="shared" si="0"/>
        <v>8556642</v>
      </c>
      <c r="E48">
        <f t="shared" si="1"/>
        <v>65210.861924572746</v>
      </c>
      <c r="F48" s="13">
        <f t="shared" si="2"/>
        <v>1.0454311993935705</v>
      </c>
    </row>
    <row r="49" spans="1:6" x14ac:dyDescent="0.2">
      <c r="A49" t="s">
        <v>103</v>
      </c>
      <c r="B49">
        <v>632013</v>
      </c>
      <c r="C49">
        <v>0.03</v>
      </c>
      <c r="D49" s="12">
        <f t="shared" si="0"/>
        <v>7614024</v>
      </c>
      <c r="E49">
        <f t="shared" si="1"/>
        <v>83006.43654393524</v>
      </c>
      <c r="F49" s="13">
        <f t="shared" si="2"/>
        <v>1.3307218452945033</v>
      </c>
    </row>
    <row r="50" spans="1:6" x14ac:dyDescent="0.2">
      <c r="A50" t="s">
        <v>104</v>
      </c>
      <c r="B50">
        <v>74511</v>
      </c>
      <c r="C50">
        <v>4.0000000000000001E-3</v>
      </c>
      <c r="D50" s="12">
        <f t="shared" si="0"/>
        <v>1795263</v>
      </c>
      <c r="E50">
        <f t="shared" si="1"/>
        <v>41504.225286211549</v>
      </c>
      <c r="F50" s="13">
        <f t="shared" si="2"/>
        <v>0.66537706664654517</v>
      </c>
    </row>
    <row r="51" spans="1:6" x14ac:dyDescent="0.2">
      <c r="A51" t="s">
        <v>105</v>
      </c>
      <c r="B51">
        <v>344500</v>
      </c>
      <c r="C51">
        <v>1.6E-2</v>
      </c>
      <c r="D51" s="12">
        <f t="shared" si="0"/>
        <v>5824581</v>
      </c>
      <c r="E51">
        <f t="shared" si="1"/>
        <v>59145.885343512266</v>
      </c>
      <c r="F51" s="13">
        <f t="shared" si="2"/>
        <v>0.94820022353611533</v>
      </c>
    </row>
    <row r="52" spans="1:6" x14ac:dyDescent="0.2">
      <c r="A52" t="s">
        <v>106</v>
      </c>
      <c r="B52">
        <v>36000</v>
      </c>
      <c r="C52">
        <v>2E-3</v>
      </c>
      <c r="D52" s="12">
        <f t="shared" si="0"/>
        <v>580116</v>
      </c>
      <c r="E52">
        <f t="shared" si="1"/>
        <v>62056.554206400098</v>
      </c>
      <c r="F52" s="13">
        <f t="shared" si="2"/>
        <v>0.99486275720858808</v>
      </c>
    </row>
    <row r="56" spans="1:6" x14ac:dyDescent="0.2">
      <c r="A56" s="4" t="s">
        <v>107</v>
      </c>
    </row>
    <row r="57" spans="1:6" x14ac:dyDescent="0.2">
      <c r="A57" s="14" t="s">
        <v>108</v>
      </c>
      <c r="B57" s="14"/>
      <c r="C57" s="15"/>
    </row>
    <row r="58" spans="1:6" x14ac:dyDescent="0.2">
      <c r="A58" s="15" t="s">
        <v>109</v>
      </c>
      <c r="B58" s="14"/>
      <c r="C58" s="15"/>
    </row>
    <row r="59" spans="1:6" x14ac:dyDescent="0.2">
      <c r="A59" s="15" t="s">
        <v>110</v>
      </c>
      <c r="B59" s="15"/>
      <c r="C59" s="15"/>
    </row>
    <row r="60" spans="1:6" x14ac:dyDescent="0.2">
      <c r="A60" s="15" t="s">
        <v>111</v>
      </c>
      <c r="B60" s="15"/>
      <c r="C60" s="15"/>
    </row>
    <row r="61" spans="1:6" x14ac:dyDescent="0.2">
      <c r="A61" s="15" t="s">
        <v>112</v>
      </c>
      <c r="B61" s="15"/>
      <c r="C61" s="15"/>
    </row>
    <row r="62" spans="1:6" x14ac:dyDescent="0.2">
      <c r="A62" s="15"/>
      <c r="B62" s="15"/>
      <c r="C62" s="15"/>
    </row>
    <row r="63" spans="1:6" x14ac:dyDescent="0.2">
      <c r="A63" s="14" t="s">
        <v>113</v>
      </c>
      <c r="B63" s="14" t="s">
        <v>114</v>
      </c>
      <c r="C63" s="14">
        <v>2019</v>
      </c>
    </row>
    <row r="64" spans="1:6" x14ac:dyDescent="0.2">
      <c r="A64" s="16" t="s">
        <v>115</v>
      </c>
      <c r="B64" s="15" t="s">
        <v>116</v>
      </c>
      <c r="C64" s="17">
        <v>328329953</v>
      </c>
    </row>
    <row r="65" spans="1:3" x14ac:dyDescent="0.2">
      <c r="A65" s="15" t="s">
        <v>117</v>
      </c>
      <c r="B65" s="15" t="s">
        <v>57</v>
      </c>
      <c r="C65" s="17">
        <v>4907965</v>
      </c>
    </row>
    <row r="66" spans="1:3" x14ac:dyDescent="0.2">
      <c r="A66" s="15" t="s">
        <v>118</v>
      </c>
      <c r="B66" s="15" t="s">
        <v>58</v>
      </c>
      <c r="C66" s="17">
        <v>733603</v>
      </c>
    </row>
    <row r="67" spans="1:3" x14ac:dyDescent="0.2">
      <c r="A67" s="15" t="s">
        <v>119</v>
      </c>
      <c r="B67" s="15" t="s">
        <v>59</v>
      </c>
      <c r="C67" s="17">
        <v>7291843</v>
      </c>
    </row>
    <row r="68" spans="1:3" x14ac:dyDescent="0.2">
      <c r="A68" s="15" t="s">
        <v>120</v>
      </c>
      <c r="B68" s="15" t="s">
        <v>60</v>
      </c>
      <c r="C68" s="17">
        <v>3020985</v>
      </c>
    </row>
    <row r="69" spans="1:3" x14ac:dyDescent="0.2">
      <c r="A69" s="15" t="s">
        <v>121</v>
      </c>
      <c r="B69" s="15" t="s">
        <v>61</v>
      </c>
      <c r="C69" s="17">
        <v>39437610</v>
      </c>
    </row>
    <row r="70" spans="1:3" x14ac:dyDescent="0.2">
      <c r="A70" s="15" t="s">
        <v>122</v>
      </c>
      <c r="B70" s="15" t="s">
        <v>62</v>
      </c>
      <c r="C70" s="17">
        <v>5758486</v>
      </c>
    </row>
    <row r="71" spans="1:3" x14ac:dyDescent="0.2">
      <c r="A71" s="15" t="s">
        <v>123</v>
      </c>
      <c r="B71" s="15" t="s">
        <v>63</v>
      </c>
      <c r="C71" s="17">
        <v>3566022</v>
      </c>
    </row>
    <row r="72" spans="1:3" x14ac:dyDescent="0.2">
      <c r="A72" s="15" t="s">
        <v>124</v>
      </c>
      <c r="B72" s="15" t="s">
        <v>64</v>
      </c>
      <c r="C72" s="17">
        <v>976668</v>
      </c>
    </row>
    <row r="73" spans="1:3" x14ac:dyDescent="0.2">
      <c r="A73" s="15" t="s">
        <v>125</v>
      </c>
      <c r="B73" s="15" t="s">
        <v>65</v>
      </c>
      <c r="C73" s="17">
        <v>21492056</v>
      </c>
    </row>
    <row r="74" spans="1:3" x14ac:dyDescent="0.2">
      <c r="A74" s="15" t="s">
        <v>126</v>
      </c>
      <c r="B74" s="15" t="s">
        <v>66</v>
      </c>
      <c r="C74" s="17">
        <v>10628020</v>
      </c>
    </row>
    <row r="75" spans="1:3" x14ac:dyDescent="0.2">
      <c r="A75" s="15" t="s">
        <v>127</v>
      </c>
      <c r="B75" s="15" t="s">
        <v>67</v>
      </c>
      <c r="C75" s="17">
        <v>1415615</v>
      </c>
    </row>
    <row r="76" spans="1:3" x14ac:dyDescent="0.2">
      <c r="A76" s="15" t="s">
        <v>128</v>
      </c>
      <c r="B76" s="15" t="s">
        <v>68</v>
      </c>
      <c r="C76" s="17">
        <v>1789060</v>
      </c>
    </row>
    <row r="77" spans="1:3" x14ac:dyDescent="0.2">
      <c r="A77" s="15" t="s">
        <v>129</v>
      </c>
      <c r="B77" s="15" t="s">
        <v>69</v>
      </c>
      <c r="C77" s="17">
        <v>12667017</v>
      </c>
    </row>
    <row r="78" spans="1:3" x14ac:dyDescent="0.2">
      <c r="A78" s="15" t="s">
        <v>130</v>
      </c>
      <c r="B78" s="15" t="s">
        <v>70</v>
      </c>
      <c r="C78" s="17">
        <v>6731010</v>
      </c>
    </row>
    <row r="79" spans="1:3" x14ac:dyDescent="0.2">
      <c r="A79" s="15" t="s">
        <v>131</v>
      </c>
      <c r="B79" s="15" t="s">
        <v>71</v>
      </c>
      <c r="C79" s="17">
        <v>3159596</v>
      </c>
    </row>
    <row r="80" spans="1:3" x14ac:dyDescent="0.2">
      <c r="A80" s="15" t="s">
        <v>132</v>
      </c>
      <c r="B80" s="15" t="s">
        <v>72</v>
      </c>
      <c r="C80" s="17">
        <v>2912635</v>
      </c>
    </row>
    <row r="81" spans="1:3" x14ac:dyDescent="0.2">
      <c r="A81" s="15" t="s">
        <v>133</v>
      </c>
      <c r="B81" s="15" t="s">
        <v>73</v>
      </c>
      <c r="C81" s="17">
        <v>4472345</v>
      </c>
    </row>
    <row r="82" spans="1:3" x14ac:dyDescent="0.2">
      <c r="A82" s="15" t="s">
        <v>134</v>
      </c>
      <c r="B82" s="15" t="s">
        <v>74</v>
      </c>
      <c r="C82" s="17">
        <v>4658285</v>
      </c>
    </row>
    <row r="83" spans="1:3" x14ac:dyDescent="0.2">
      <c r="A83" s="15" t="s">
        <v>135</v>
      </c>
      <c r="B83" s="15" t="s">
        <v>75</v>
      </c>
      <c r="C83" s="17">
        <v>1345770</v>
      </c>
    </row>
    <row r="84" spans="1:3" x14ac:dyDescent="0.2">
      <c r="A84" s="15" t="s">
        <v>136</v>
      </c>
      <c r="B84" s="15" t="s">
        <v>76</v>
      </c>
      <c r="C84" s="17">
        <v>6054954</v>
      </c>
    </row>
    <row r="85" spans="1:3" x14ac:dyDescent="0.2">
      <c r="A85" s="15" t="s">
        <v>137</v>
      </c>
      <c r="B85" s="15" t="s">
        <v>77</v>
      </c>
      <c r="C85" s="17">
        <v>6894883</v>
      </c>
    </row>
    <row r="86" spans="1:3" x14ac:dyDescent="0.2">
      <c r="A86" s="15" t="s">
        <v>138</v>
      </c>
      <c r="B86" s="15" t="s">
        <v>78</v>
      </c>
      <c r="C86" s="17">
        <v>9984795</v>
      </c>
    </row>
    <row r="87" spans="1:3" x14ac:dyDescent="0.2">
      <c r="A87" s="15" t="s">
        <v>139</v>
      </c>
      <c r="B87" s="15" t="s">
        <v>79</v>
      </c>
      <c r="C87" s="17">
        <v>5640053</v>
      </c>
    </row>
    <row r="88" spans="1:3" x14ac:dyDescent="0.2">
      <c r="A88" s="15" t="s">
        <v>140</v>
      </c>
      <c r="B88" s="15" t="s">
        <v>80</v>
      </c>
      <c r="C88" s="17">
        <v>2978227</v>
      </c>
    </row>
    <row r="89" spans="1:3" x14ac:dyDescent="0.2">
      <c r="A89" s="15" t="s">
        <v>141</v>
      </c>
      <c r="B89" s="15" t="s">
        <v>81</v>
      </c>
      <c r="C89" s="17">
        <v>6140475</v>
      </c>
    </row>
    <row r="90" spans="1:3" x14ac:dyDescent="0.2">
      <c r="A90" s="15" t="s">
        <v>142</v>
      </c>
      <c r="B90" s="15" t="s">
        <v>82</v>
      </c>
      <c r="C90" s="17">
        <v>1070123</v>
      </c>
    </row>
    <row r="91" spans="1:3" x14ac:dyDescent="0.2">
      <c r="A91" s="15" t="s">
        <v>143</v>
      </c>
      <c r="B91" s="15" t="s">
        <v>83</v>
      </c>
      <c r="C91" s="17">
        <v>1932571</v>
      </c>
    </row>
    <row r="92" spans="1:3" x14ac:dyDescent="0.2">
      <c r="A92" s="15" t="s">
        <v>144</v>
      </c>
      <c r="B92" s="15" t="s">
        <v>84</v>
      </c>
      <c r="C92" s="17">
        <v>3090771</v>
      </c>
    </row>
    <row r="93" spans="1:3" x14ac:dyDescent="0.2">
      <c r="A93" s="15" t="s">
        <v>145</v>
      </c>
      <c r="B93" s="15" t="s">
        <v>85</v>
      </c>
      <c r="C93" s="17">
        <v>1360783</v>
      </c>
    </row>
    <row r="94" spans="1:3" x14ac:dyDescent="0.2">
      <c r="A94" s="15" t="s">
        <v>146</v>
      </c>
      <c r="B94" s="15" t="s">
        <v>86</v>
      </c>
      <c r="C94" s="17">
        <v>8891258</v>
      </c>
    </row>
    <row r="95" spans="1:3" x14ac:dyDescent="0.2">
      <c r="A95" s="15" t="s">
        <v>147</v>
      </c>
      <c r="B95" s="15" t="s">
        <v>87</v>
      </c>
      <c r="C95" s="17">
        <v>2099634</v>
      </c>
    </row>
    <row r="96" spans="1:3" x14ac:dyDescent="0.2">
      <c r="A96" s="15" t="s">
        <v>148</v>
      </c>
      <c r="B96" s="15" t="s">
        <v>88</v>
      </c>
      <c r="C96" s="17">
        <v>19463131</v>
      </c>
    </row>
    <row r="97" spans="1:3" x14ac:dyDescent="0.2">
      <c r="A97" s="15" t="s">
        <v>149</v>
      </c>
      <c r="B97" s="15" t="s">
        <v>89</v>
      </c>
      <c r="C97" s="17">
        <v>10501384</v>
      </c>
    </row>
    <row r="98" spans="1:3" x14ac:dyDescent="0.2">
      <c r="A98" s="15" t="s">
        <v>150</v>
      </c>
      <c r="B98" s="15" t="s">
        <v>90</v>
      </c>
      <c r="C98" s="17">
        <v>763724</v>
      </c>
    </row>
    <row r="99" spans="1:3" x14ac:dyDescent="0.2">
      <c r="A99" s="15" t="s">
        <v>151</v>
      </c>
      <c r="B99" s="15" t="s">
        <v>91</v>
      </c>
      <c r="C99" s="17">
        <v>11696507</v>
      </c>
    </row>
    <row r="100" spans="1:3" x14ac:dyDescent="0.2">
      <c r="A100" s="15" t="s">
        <v>152</v>
      </c>
      <c r="B100" s="15" t="s">
        <v>92</v>
      </c>
      <c r="C100" s="17">
        <v>3960676</v>
      </c>
    </row>
    <row r="101" spans="1:3" x14ac:dyDescent="0.2">
      <c r="A101" s="15" t="s">
        <v>153</v>
      </c>
      <c r="B101" s="15" t="s">
        <v>93</v>
      </c>
      <c r="C101" s="17">
        <v>4216116</v>
      </c>
    </row>
    <row r="102" spans="1:3" x14ac:dyDescent="0.2">
      <c r="A102" s="15" t="s">
        <v>154</v>
      </c>
      <c r="B102" s="15" t="s">
        <v>94</v>
      </c>
      <c r="C102" s="17">
        <v>12798883</v>
      </c>
    </row>
    <row r="103" spans="1:3" x14ac:dyDescent="0.2">
      <c r="A103" s="15" t="s">
        <v>155</v>
      </c>
      <c r="B103" s="15" t="s">
        <v>95</v>
      </c>
      <c r="C103" s="17">
        <v>1058158</v>
      </c>
    </row>
    <row r="104" spans="1:3" x14ac:dyDescent="0.2">
      <c r="A104" s="15" t="s">
        <v>156</v>
      </c>
      <c r="B104" s="15" t="s">
        <v>96</v>
      </c>
      <c r="C104" s="17">
        <v>5157702</v>
      </c>
    </row>
    <row r="105" spans="1:3" x14ac:dyDescent="0.2">
      <c r="A105" s="15" t="s">
        <v>157</v>
      </c>
      <c r="B105" s="15" t="s">
        <v>97</v>
      </c>
      <c r="C105" s="17">
        <v>887127</v>
      </c>
    </row>
    <row r="106" spans="1:3" x14ac:dyDescent="0.2">
      <c r="A106" s="15" t="s">
        <v>158</v>
      </c>
      <c r="B106" s="15" t="s">
        <v>98</v>
      </c>
      <c r="C106" s="17">
        <v>6830325</v>
      </c>
    </row>
    <row r="107" spans="1:3" x14ac:dyDescent="0.2">
      <c r="A107" s="15" t="s">
        <v>159</v>
      </c>
      <c r="B107" s="15" t="s">
        <v>99</v>
      </c>
      <c r="C107" s="17">
        <v>28986794</v>
      </c>
    </row>
    <row r="108" spans="1:3" x14ac:dyDescent="0.2">
      <c r="A108" s="15" t="s">
        <v>160</v>
      </c>
      <c r="B108" s="15" t="s">
        <v>100</v>
      </c>
      <c r="C108" s="17">
        <v>3203383</v>
      </c>
    </row>
    <row r="109" spans="1:3" x14ac:dyDescent="0.2">
      <c r="A109" s="15" t="s">
        <v>161</v>
      </c>
      <c r="B109" s="15" t="s">
        <v>101</v>
      </c>
      <c r="C109" s="17">
        <v>624046</v>
      </c>
    </row>
    <row r="110" spans="1:3" x14ac:dyDescent="0.2">
      <c r="A110" s="15" t="s">
        <v>162</v>
      </c>
      <c r="B110" s="15" t="s">
        <v>102</v>
      </c>
      <c r="C110" s="17">
        <v>8556642</v>
      </c>
    </row>
    <row r="111" spans="1:3" x14ac:dyDescent="0.2">
      <c r="A111" s="15" t="s">
        <v>163</v>
      </c>
      <c r="B111" s="15" t="s">
        <v>103</v>
      </c>
      <c r="C111" s="17">
        <v>7614024</v>
      </c>
    </row>
    <row r="112" spans="1:3" x14ac:dyDescent="0.2">
      <c r="A112" s="15" t="s">
        <v>164</v>
      </c>
      <c r="B112" s="15" t="s">
        <v>104</v>
      </c>
      <c r="C112" s="17">
        <v>1795263</v>
      </c>
    </row>
    <row r="113" spans="1:3" x14ac:dyDescent="0.2">
      <c r="A113" s="15" t="s">
        <v>165</v>
      </c>
      <c r="B113" s="15" t="s">
        <v>105</v>
      </c>
      <c r="C113" s="17">
        <v>5824581</v>
      </c>
    </row>
    <row r="114" spans="1:3" x14ac:dyDescent="0.2">
      <c r="A114" s="15" t="s">
        <v>166</v>
      </c>
      <c r="B114" s="15" t="s">
        <v>106</v>
      </c>
      <c r="C114" s="17">
        <v>580116</v>
      </c>
    </row>
    <row r="115" spans="1:3" x14ac:dyDescent="0.2">
      <c r="A115" s="15"/>
      <c r="B115" s="15"/>
      <c r="C115" s="17"/>
    </row>
    <row r="116" spans="1:3" x14ac:dyDescent="0.2">
      <c r="A116" s="16" t="s">
        <v>167</v>
      </c>
      <c r="B116" s="15" t="s">
        <v>168</v>
      </c>
      <c r="C116" s="17">
        <v>3193694</v>
      </c>
    </row>
    <row r="117" spans="1:3" x14ac:dyDescent="0.2">
      <c r="A117" s="15"/>
      <c r="B117" s="15"/>
      <c r="C117" s="15"/>
    </row>
    <row r="118" spans="1:3" x14ac:dyDescent="0.2">
      <c r="A118" s="15"/>
      <c r="B118" s="15"/>
      <c r="C118" s="15"/>
    </row>
    <row r="119" spans="1:3" x14ac:dyDescent="0.2">
      <c r="A119" s="18" t="s">
        <v>169</v>
      </c>
      <c r="B119" s="15"/>
      <c r="C119" s="15"/>
    </row>
    <row r="120" spans="1:3" x14ac:dyDescent="0.2">
      <c r="A120" s="19" t="s">
        <v>170</v>
      </c>
      <c r="B120" s="15"/>
      <c r="C120" s="15"/>
    </row>
    <row r="121" spans="1:3" x14ac:dyDescent="0.2">
      <c r="A121" s="20" t="s">
        <v>171</v>
      </c>
      <c r="B121" s="15"/>
      <c r="C121" s="15"/>
    </row>
    <row r="122" spans="1:3" x14ac:dyDescent="0.2">
      <c r="A122" s="20" t="s">
        <v>172</v>
      </c>
      <c r="B122" s="15"/>
      <c r="C122" s="15"/>
    </row>
    <row r="123" spans="1:3" x14ac:dyDescent="0.2">
      <c r="A123" s="20" t="s">
        <v>173</v>
      </c>
      <c r="B123" s="15"/>
      <c r="C123" s="15"/>
    </row>
    <row r="124" spans="1:3" x14ac:dyDescent="0.2">
      <c r="A124" s="20" t="s">
        <v>174</v>
      </c>
      <c r="B124" s="15"/>
      <c r="C124" s="15"/>
    </row>
  </sheetData>
  <hyperlinks>
    <hyperlink ref="A56" r:id="rId1" xr:uid="{DBB1767C-D5EE-844D-B7C1-64CC8E40B4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9708-A25B-41AB-AA9C-1989F8E7A4A1}">
  <sheetPr>
    <tabColor theme="4" tint="-0.249977111117893"/>
  </sheetPr>
  <dimension ref="A1:C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8" customWidth="1"/>
    <col min="2" max="3" width="13.5" customWidth="1"/>
  </cols>
  <sheetData>
    <row r="1" spans="1:3" ht="16" x14ac:dyDescent="0.2">
      <c r="A1" s="9" t="s">
        <v>38</v>
      </c>
      <c r="B1" s="10" t="s">
        <v>39</v>
      </c>
      <c r="C1" s="10" t="s">
        <v>40</v>
      </c>
    </row>
    <row r="2" spans="1:3" x14ac:dyDescent="0.2">
      <c r="A2" s="1" t="s">
        <v>41</v>
      </c>
      <c r="B2" s="7">
        <f>Data!B12*About!A34*'State Downscale'!I13</f>
        <v>402.16404162496235</v>
      </c>
      <c r="C2" s="7">
        <v>0</v>
      </c>
    </row>
    <row r="3" spans="1:3" x14ac:dyDescent="0.2">
      <c r="A3" s="1" t="s">
        <v>42</v>
      </c>
      <c r="B3" s="7">
        <v>0</v>
      </c>
      <c r="C3" s="7">
        <v>0</v>
      </c>
    </row>
    <row r="4" spans="1:3" x14ac:dyDescent="0.2">
      <c r="A4" s="1" t="s">
        <v>43</v>
      </c>
      <c r="B4">
        <v>0</v>
      </c>
      <c r="C4">
        <v>0</v>
      </c>
    </row>
    <row r="5" spans="1:3" x14ac:dyDescent="0.2">
      <c r="A5" s="1" t="s">
        <v>44</v>
      </c>
      <c r="B5">
        <v>0</v>
      </c>
      <c r="C5">
        <v>0</v>
      </c>
    </row>
    <row r="6" spans="1:3" x14ac:dyDescent="0.2">
      <c r="A6" s="1" t="s">
        <v>45</v>
      </c>
      <c r="B6">
        <v>0</v>
      </c>
      <c r="C6">
        <v>0</v>
      </c>
    </row>
    <row r="7" spans="1:3" x14ac:dyDescent="0.2">
      <c r="A7" s="1" t="s">
        <v>46</v>
      </c>
      <c r="B7" s="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State Downscale</vt:lpstr>
      <vt:lpstr>AVPC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2021-12-15T01:50:54Z</dcterms:created>
  <dcterms:modified xsi:type="dcterms:W3CDTF">2022-03-17T17:37:35Z</dcterms:modified>
</cp:coreProperties>
</file>