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I\bldgs\BDESC\"/>
    </mc:Choice>
  </mc:AlternateContent>
  <xr:revisionPtr revIDLastSave="0" documentId="8_{54ADD03D-8BCC-47C3-9B65-08E707BCF7C9}"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<sst xmlns="http://schemas.openxmlformats.org/spreadsheetml/2006/main" count="50991" uniqueCount="1390">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</sst>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62</v>
      </c>
      <c r="C1" s="17">
        <v>45330</v>
      </c>
      <c r="D1" s="2"/>
      <c r="E1" s="2"/>
      <c r="F1" s="19" t="s">
        <v>146</v>
      </c>
      <c r="G1" s="19" t="s">
        <v>146</v>
      </c>
    </row>
    <row r="2" spans="1:7" ht="14.25" customHeight="1" x14ac:dyDescent="0.25">
      <c r="A2" s="1" t="s">
        <v>1</v>
      </c>
      <c r="B2" s="18" t="str">
        <f>LOOKUP(B1,F2:G51,G2:G51)</f>
        <v>MI</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b">
        <f>IF(A26=About!$B$1,SUM('BDESC-rural-residential'!$AF$8,'BDESC-urban-residential'!$AF$8,'BDESC-commercial'!$AF$8)='REEDS calc'!Q26,"NA")</f>
        <v>1</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MICHIGAN</v>
      </c>
    </row>
    <row r="3" spans="1:7" x14ac:dyDescent="0.2">
      <c r="A3" s="18" t="s">
        <v>95</v>
      </c>
      <c r="B3" s="18">
        <v>0.59</v>
      </c>
      <c r="C3" s="18">
        <v>0.41</v>
      </c>
      <c r="F3" s="14" t="s">
        <v>14</v>
      </c>
      <c r="G3">
        <f>SUMIFS(B:B,A:A,G2)</f>
        <v>0.746</v>
      </c>
    </row>
    <row r="4" spans="1:7" x14ac:dyDescent="0.2">
      <c r="A4" s="18" t="s">
        <v>96</v>
      </c>
      <c r="B4" s="18">
        <v>0.66</v>
      </c>
      <c r="C4" s="18">
        <v>0.33999999999999903</v>
      </c>
      <c r="F4" s="14" t="s">
        <v>15</v>
      </c>
      <c r="G4">
        <f>SUMIFS(C:C,A:A,G2)</f>
        <v>0.254</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15.884640225243366</v>
      </c>
      <c r="C8" s="71">
        <f>INDEX('REEDS calc'!$C$64:$AG$113,MATCH(About!$B$2,'REEDS calc'!$B$64:$B$113,0),MATCH(C$1,'REEDS calc'!$C$63:$AG$63,0))*SUMIFS('res v com'!$E$3:$E$52,'res v com'!$B$3:$B$52,About!$B$2)*SUMIFS('Urban and Rural'!$C$2:$C$53,'Urban and Rural'!$A$2:$A$53,About!$B$1)</f>
        <v>15.884640225243366</v>
      </c>
      <c r="D8" s="71">
        <f>INDEX('REEDS calc'!$C$64:$AG$113,MATCH(About!$B$2,'REEDS calc'!$B$64:$B$113,0),MATCH(D$1,'REEDS calc'!$C$63:$AG$63,0))*SUMIFS('res v com'!$E$3:$E$52,'res v com'!$B$3:$B$52,About!$B$2)*SUMIFS('Urban and Rural'!$C$2:$C$53,'Urban and Rural'!$A$2:$A$53,About!$B$1)</f>
        <v>15.884640225243366</v>
      </c>
      <c r="E8" s="71">
        <f>INDEX('REEDS calc'!$C$64:$AG$113,MATCH(About!$B$2,'REEDS calc'!$B$64:$B$113,0),MATCH(E$1,'REEDS calc'!$C$63:$AG$63,0))*SUMIFS('res v com'!$E$3:$E$52,'res v com'!$B$3:$B$52,About!$B$2)*SUMIFS('Urban and Rural'!$C$2:$C$53,'Urban and Rural'!$A$2:$A$53,About!$B$1)</f>
        <v>28.299242972710381</v>
      </c>
      <c r="F8" s="71">
        <f>INDEX('REEDS calc'!$C$64:$AG$113,MATCH(About!$B$2,'REEDS calc'!$B$64:$B$113,0),MATCH(F$1,'REEDS calc'!$C$63:$AG$63,0))*SUMIFS('res v com'!$E$3:$E$52,'res v com'!$B$3:$B$52,About!$B$2)*SUMIFS('Urban and Rural'!$C$2:$C$53,'Urban and Rural'!$A$2:$A$53,About!$B$1)</f>
        <v>40.713845720177396</v>
      </c>
      <c r="G8" s="71">
        <f>INDEX('REEDS calc'!$C$64:$AG$113,MATCH(About!$B$2,'REEDS calc'!$B$64:$B$113,0),MATCH(G$1,'REEDS calc'!$C$63:$AG$63,0))*SUMIFS('res v com'!$E$3:$E$52,'res v com'!$B$3:$B$52,About!$B$2)*SUMIFS('Urban and Rural'!$C$2:$C$53,'Urban and Rural'!$A$2:$A$53,About!$B$1)</f>
        <v>59.633586845601215</v>
      </c>
      <c r="H8" s="71">
        <f>INDEX('REEDS calc'!$C$64:$AG$113,MATCH(About!$B$2,'REEDS calc'!$B$64:$B$113,0),MATCH(H$1,'REEDS calc'!$C$63:$AG$63,0))*SUMIFS('res v com'!$E$3:$E$52,'res v com'!$B$3:$B$52,About!$B$2)*SUMIFS('Urban and Rural'!$C$2:$C$53,'Urban and Rural'!$A$2:$A$53,About!$B$1)</f>
        <v>78.553327971025027</v>
      </c>
      <c r="I8" s="71">
        <f>INDEX('REEDS calc'!$C$64:$AG$113,MATCH(About!$B$2,'REEDS calc'!$B$64:$B$113,0),MATCH(I$1,'REEDS calc'!$C$63:$AG$63,0))*SUMIFS('res v com'!$E$3:$E$52,'res v com'!$B$3:$B$52,About!$B$2)*SUMIFS('Urban and Rural'!$C$2:$C$53,'Urban and Rural'!$A$2:$A$53,About!$B$1)</f>
        <v>116.92229822938076</v>
      </c>
      <c r="J8" s="71">
        <f>INDEX('REEDS calc'!$C$64:$AG$113,MATCH(About!$B$2,'REEDS calc'!$B$64:$B$113,0),MATCH(J$1,'REEDS calc'!$C$63:$AG$63,0))*SUMIFS('res v com'!$E$3:$E$52,'res v com'!$B$3:$B$52,About!$B$2)*SUMIFS('Urban and Rural'!$C$2:$C$53,'Urban and Rural'!$A$2:$A$53,About!$B$1)</f>
        <v>155.29126848773652</v>
      </c>
      <c r="K8" s="71">
        <f>INDEX('REEDS calc'!$C$64:$AG$113,MATCH(About!$B$2,'REEDS calc'!$B$64:$B$113,0),MATCH(K$1,'REEDS calc'!$C$63:$AG$63,0))*SUMIFS('res v com'!$E$3:$E$52,'res v com'!$B$3:$B$52,About!$B$2)*SUMIFS('Urban and Rural'!$C$2:$C$53,'Urban and Rural'!$A$2:$A$53,About!$B$1)</f>
        <v>219.87935026073507</v>
      </c>
      <c r="L8" s="71">
        <f>INDEX('REEDS calc'!$C$64:$AG$113,MATCH(About!$B$2,'REEDS calc'!$B$64:$B$113,0),MATCH(L$1,'REEDS calc'!$C$63:$AG$63,0))*SUMIFS('res v com'!$E$3:$E$52,'res v com'!$B$3:$B$52,About!$B$2)*SUMIFS('Urban and Rural'!$C$2:$C$53,'Urban and Rural'!$A$2:$A$53,About!$B$1)</f>
        <v>284.46743203373359</v>
      </c>
      <c r="M8" s="71">
        <f>INDEX('REEDS calc'!$C$64:$AG$113,MATCH(About!$B$2,'REEDS calc'!$B$64:$B$113,0),MATCH(M$1,'REEDS calc'!$C$63:$AG$63,0))*SUMIFS('res v com'!$E$3:$E$52,'res v com'!$B$3:$B$52,About!$B$2)*SUMIFS('Urban and Rural'!$C$2:$C$53,'Urban and Rural'!$A$2:$A$53,About!$B$1)</f>
        <v>361.51739226915527</v>
      </c>
      <c r="N8" s="71">
        <f>INDEX('REEDS calc'!$C$64:$AG$113,MATCH(About!$B$2,'REEDS calc'!$B$64:$B$113,0),MATCH(N$1,'REEDS calc'!$C$63:$AG$63,0))*SUMIFS('res v com'!$E$3:$E$52,'res v com'!$B$3:$B$52,About!$B$2)*SUMIFS('Urban and Rural'!$C$2:$C$53,'Urban and Rural'!$A$2:$A$53,About!$B$1)</f>
        <v>438.56735250457689</v>
      </c>
      <c r="O8" s="71">
        <f>INDEX('REEDS calc'!$C$64:$AG$113,MATCH(About!$B$2,'REEDS calc'!$B$64:$B$113,0),MATCH(O$1,'REEDS calc'!$C$63:$AG$63,0))*SUMIFS('res v com'!$E$3:$E$52,'res v com'!$B$3:$B$52,About!$B$2)*SUMIFS('Urban and Rural'!$C$2:$C$53,'Urban and Rural'!$A$2:$A$53,About!$B$1)</f>
        <v>513.51827099594857</v>
      </c>
      <c r="P8" s="71">
        <f>INDEX('REEDS calc'!$C$64:$AG$113,MATCH(About!$B$2,'REEDS calc'!$B$64:$B$113,0),MATCH(P$1,'REEDS calc'!$C$63:$AG$63,0))*SUMIFS('res v com'!$E$3:$E$52,'res v com'!$B$3:$B$52,About!$B$2)*SUMIFS('Urban and Rural'!$C$2:$C$53,'Urban and Rural'!$A$2:$A$53,About!$B$1)</f>
        <v>588.46918948732014</v>
      </c>
      <c r="Q8" s="71">
        <f>INDEX('REEDS calc'!$C$64:$AG$113,MATCH(About!$B$2,'REEDS calc'!$B$64:$B$113,0),MATCH(Q$1,'REEDS calc'!$C$63:$AG$63,0))*SUMIFS('res v com'!$E$3:$E$52,'res v com'!$B$3:$B$52,About!$B$2)*SUMIFS('Urban and Rural'!$C$2:$C$53,'Urban and Rural'!$A$2:$A$53,About!$B$1)</f>
        <v>612.25832925322038</v>
      </c>
      <c r="R8" s="71">
        <f>INDEX('REEDS calc'!$C$64:$AG$113,MATCH(About!$B$2,'REEDS calc'!$B$64:$B$113,0),MATCH(R$1,'REEDS calc'!$C$63:$AG$63,0))*SUMIFS('res v com'!$E$3:$E$52,'res v com'!$B$3:$B$52,About!$B$2)*SUMIFS('Urban and Rural'!$C$2:$C$53,'Urban and Rural'!$A$2:$A$53,About!$B$1)</f>
        <v>636.04746901912051</v>
      </c>
      <c r="S8" s="71">
        <f>INDEX('REEDS calc'!$C$64:$AG$113,MATCH(About!$B$2,'REEDS calc'!$B$64:$B$113,0),MATCH(S$1,'REEDS calc'!$C$63:$AG$63,0))*SUMIFS('res v com'!$E$3:$E$52,'res v com'!$B$3:$B$52,About!$B$2)*SUMIFS('Urban and Rural'!$C$2:$C$53,'Urban and Rural'!$A$2:$A$53,About!$B$1)</f>
        <v>653.24637412014295</v>
      </c>
      <c r="T8" s="71">
        <f>INDEX('REEDS calc'!$C$64:$AG$113,MATCH(About!$B$2,'REEDS calc'!$B$64:$B$113,0),MATCH(T$1,'REEDS calc'!$C$63:$AG$63,0))*SUMIFS('res v com'!$E$3:$E$52,'res v com'!$B$3:$B$52,About!$B$2)*SUMIFS('Urban and Rural'!$C$2:$C$53,'Urban and Rural'!$A$2:$A$53,About!$B$1)</f>
        <v>670.44527922116549</v>
      </c>
      <c r="U8" s="71">
        <f>INDEX('REEDS calc'!$C$64:$AG$113,MATCH(About!$B$2,'REEDS calc'!$B$64:$B$113,0),MATCH(U$1,'REEDS calc'!$C$63:$AG$63,0))*SUMIFS('res v com'!$E$3:$E$52,'res v com'!$B$3:$B$52,About!$B$2)*SUMIFS('Urban and Rural'!$C$2:$C$53,'Urban and Rural'!$A$2:$A$53,About!$B$1)</f>
        <v>684.67526942294592</v>
      </c>
      <c r="V8" s="71">
        <f>INDEX('REEDS calc'!$C$64:$AG$113,MATCH(About!$B$2,'REEDS calc'!$B$64:$B$113,0),MATCH(V$1,'REEDS calc'!$C$63:$AG$63,0))*SUMIFS('res v com'!$E$3:$E$52,'res v com'!$B$3:$B$52,About!$B$2)*SUMIFS('Urban and Rural'!$C$2:$C$53,'Urban and Rural'!$A$2:$A$53,About!$B$1)</f>
        <v>698.90525962472657</v>
      </c>
      <c r="W8" s="71">
        <f>INDEX('REEDS calc'!$C$64:$AG$113,MATCH(About!$B$2,'REEDS calc'!$B$64:$B$113,0),MATCH(W$1,'REEDS calc'!$C$63:$AG$63,0))*SUMIFS('res v com'!$E$3:$E$52,'res v com'!$B$3:$B$52,About!$B$2)*SUMIFS('Urban and Rural'!$C$2:$C$53,'Urban and Rural'!$A$2:$A$53,About!$B$1)</f>
        <v>717.79663532117672</v>
      </c>
      <c r="X8" s="71">
        <f>INDEX('REEDS calc'!$C$64:$AG$113,MATCH(About!$B$2,'REEDS calc'!$B$64:$B$113,0),MATCH(X$1,'REEDS calc'!$C$63:$AG$63,0))*SUMIFS('res v com'!$E$3:$E$52,'res v com'!$B$3:$B$52,About!$B$2)*SUMIFS('Urban and Rural'!$C$2:$C$53,'Urban and Rural'!$A$2:$A$53,About!$B$1)</f>
        <v>736.68801101762676</v>
      </c>
      <c r="Y8" s="71">
        <f>INDEX('REEDS calc'!$C$64:$AG$113,MATCH(About!$B$2,'REEDS calc'!$B$64:$B$113,0),MATCH(Y$1,'REEDS calc'!$C$63:$AG$63,0))*SUMIFS('res v com'!$E$3:$E$52,'res v com'!$B$3:$B$52,About!$B$2)*SUMIFS('Urban and Rural'!$C$2:$C$53,'Urban and Rural'!$A$2:$A$53,About!$B$1)</f>
        <v>757.4325947403554</v>
      </c>
      <c r="Z8" s="71">
        <f>INDEX('REEDS calc'!$C$64:$AG$113,MATCH(About!$B$2,'REEDS calc'!$B$64:$B$113,0),MATCH(Z$1,'REEDS calc'!$C$63:$AG$63,0))*SUMIFS('res v com'!$E$3:$E$52,'res v com'!$B$3:$B$52,About!$B$2)*SUMIFS('Urban and Rural'!$C$2:$C$53,'Urban and Rural'!$A$2:$A$53,About!$B$1)</f>
        <v>778.17717846308403</v>
      </c>
      <c r="AA8" s="71">
        <f>INDEX('REEDS calc'!$C$64:$AG$113,MATCH(About!$B$2,'REEDS calc'!$B$64:$B$113,0),MATCH(AA$1,'REEDS calc'!$C$63:$AG$63,0))*SUMIFS('res v com'!$E$3:$E$52,'res v com'!$B$3:$B$52,About!$B$2)*SUMIFS('Urban and Rural'!$C$2:$C$53,'Urban and Rural'!$A$2:$A$53,About!$B$1)</f>
        <v>792.87047067143408</v>
      </c>
      <c r="AB8" s="71">
        <f>INDEX('REEDS calc'!$C$64:$AG$113,MATCH(About!$B$2,'REEDS calc'!$B$64:$B$113,0),MATCH(AB$1,'REEDS calc'!$C$63:$AG$63,0))*SUMIFS('res v com'!$E$3:$E$52,'res v com'!$B$3:$B$52,About!$B$2)*SUMIFS('Urban and Rural'!$C$2:$C$53,'Urban and Rural'!$A$2:$A$53,About!$B$1)</f>
        <v>807.56376287978424</v>
      </c>
      <c r="AC8" s="71">
        <f>INDEX('REEDS calc'!$C$64:$AG$113,MATCH(About!$B$2,'REEDS calc'!$B$64:$B$113,0),MATCH(AC$1,'REEDS calc'!$C$63:$AG$63,0))*SUMIFS('res v com'!$E$3:$E$52,'res v com'!$B$3:$B$52,About!$B$2)*SUMIFS('Urban and Rural'!$C$2:$C$53,'Urban and Rural'!$A$2:$A$53,About!$B$1)</f>
        <v>830.71940806527289</v>
      </c>
      <c r="AD8" s="71">
        <f>INDEX('REEDS calc'!$C$64:$AG$113,MATCH(About!$B$2,'REEDS calc'!$B$64:$B$113,0),MATCH(AD$1,'REEDS calc'!$C$63:$AG$63,0))*SUMIFS('res v com'!$E$3:$E$52,'res v com'!$B$3:$B$52,About!$B$2)*SUMIFS('Urban and Rural'!$C$2:$C$53,'Urban and Rural'!$A$2:$A$53,About!$B$1)</f>
        <v>853.87505325076154</v>
      </c>
      <c r="AE8" s="71">
        <f>INDEX('REEDS calc'!$C$64:$AG$113,MATCH(About!$B$2,'REEDS calc'!$B$64:$B$113,0),MATCH(AE$1,'REEDS calc'!$C$63:$AG$63,0))*SUMIFS('res v com'!$E$3:$E$52,'res v com'!$B$3:$B$52,About!$B$2)*SUMIFS('Urban and Rural'!$C$2:$C$53,'Urban and Rural'!$A$2:$A$53,About!$B$1)</f>
        <v>879.27156732516869</v>
      </c>
      <c r="AF8" s="71">
        <f>INDEX('REEDS calc'!$C$64:$AG$113,MATCH(About!$B$2,'REEDS calc'!$B$64:$B$113,0),MATCH(AF$1,'REEDS calc'!$C$63:$AG$63,0))*SUMIFS('res v com'!$E$3:$E$52,'res v com'!$B$3:$B$52,About!$B$2)*SUMIFS('Urban and Rural'!$C$2:$C$53,'Urban and Rural'!$A$2:$A$53,About!$B$1)</f>
        <v>904.66808139957561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46.653313417447052</v>
      </c>
      <c r="C8" s="71">
        <f>INDEX('REEDS calc'!$C$64:$AG$113,MATCH(About!$B$2,'REEDS calc'!$B$64:$B$113,0),MATCH(C$1,'REEDS calc'!$C$63:$AG$63,0))*SUMIFS('res v com'!$E$3:$E$52,'res v com'!$B$3:$B$52,About!$B$2)*SUMIFS('Urban and Rural'!$B$2:$B$53,'Urban and Rural'!$A$2:$A$53,About!$B$1)</f>
        <v>46.653313417447052</v>
      </c>
      <c r="D8" s="71">
        <f>INDEX('REEDS calc'!$C$64:$AG$113,MATCH(About!$B$2,'REEDS calc'!$B$64:$B$113,0),MATCH(D$1,'REEDS calc'!$C$63:$AG$63,0))*SUMIFS('res v com'!$E$3:$E$52,'res v com'!$B$3:$B$52,About!$B$2)*SUMIFS('Urban and Rural'!$B$2:$B$53,'Urban and Rural'!$A$2:$A$53,About!$B$1)</f>
        <v>46.653313417447052</v>
      </c>
      <c r="E8" s="71">
        <f>INDEX('REEDS calc'!$C$64:$AG$113,MATCH(About!$B$2,'REEDS calc'!$B$64:$B$113,0),MATCH(E$1,'REEDS calc'!$C$63:$AG$63,0))*SUMIFS('res v com'!$E$3:$E$52,'res v com'!$B$3:$B$52,About!$B$2)*SUMIFS('Urban and Rural'!$B$2:$B$53,'Urban and Rural'!$A$2:$A$53,About!$B$1)</f>
        <v>83.115099439535214</v>
      </c>
      <c r="F8" s="71">
        <f>INDEX('REEDS calc'!$C$64:$AG$113,MATCH(About!$B$2,'REEDS calc'!$B$64:$B$113,0),MATCH(F$1,'REEDS calc'!$C$63:$AG$63,0))*SUMIFS('res v com'!$E$3:$E$52,'res v com'!$B$3:$B$52,About!$B$2)*SUMIFS('Urban and Rural'!$B$2:$B$53,'Urban and Rural'!$A$2:$A$53,About!$B$1)</f>
        <v>119.57688546162338</v>
      </c>
      <c r="G8" s="71">
        <f>INDEX('REEDS calc'!$C$64:$AG$113,MATCH(About!$B$2,'REEDS calc'!$B$64:$B$113,0),MATCH(G$1,'REEDS calc'!$C$63:$AG$63,0))*SUMIFS('res v com'!$E$3:$E$52,'res v com'!$B$3:$B$52,About!$B$2)*SUMIFS('Urban and Rural'!$B$2:$B$53,'Urban and Rural'!$A$2:$A$53,About!$B$1)</f>
        <v>175.14431412133271</v>
      </c>
      <c r="H8" s="71">
        <f>INDEX('REEDS calc'!$C$64:$AG$113,MATCH(About!$B$2,'REEDS calc'!$B$64:$B$113,0),MATCH(H$1,'REEDS calc'!$C$63:$AG$63,0))*SUMIFS('res v com'!$E$3:$E$52,'res v com'!$B$3:$B$52,About!$B$2)*SUMIFS('Urban and Rural'!$B$2:$B$53,'Urban and Rural'!$A$2:$A$53,About!$B$1)</f>
        <v>230.71174278104198</v>
      </c>
      <c r="I8" s="71">
        <f>INDEX('REEDS calc'!$C$64:$AG$113,MATCH(About!$B$2,'REEDS calc'!$B$64:$B$113,0),MATCH(I$1,'REEDS calc'!$C$63:$AG$63,0))*SUMIFS('res v com'!$E$3:$E$52,'res v com'!$B$3:$B$52,About!$B$2)*SUMIFS('Urban and Rural'!$B$2:$B$53,'Urban and Rural'!$A$2:$A$53,About!$B$1)</f>
        <v>343.40171054770883</v>
      </c>
      <c r="J8" s="71">
        <f>INDEX('REEDS calc'!$C$64:$AG$113,MATCH(About!$B$2,'REEDS calc'!$B$64:$B$113,0),MATCH(J$1,'REEDS calc'!$C$63:$AG$63,0))*SUMIFS('res v com'!$E$3:$E$52,'res v com'!$B$3:$B$52,About!$B$2)*SUMIFS('Urban and Rural'!$B$2:$B$53,'Urban and Rural'!$A$2:$A$53,About!$B$1)</f>
        <v>456.09167831437577</v>
      </c>
      <c r="K8" s="71">
        <f>INDEX('REEDS calc'!$C$64:$AG$113,MATCH(About!$B$2,'REEDS calc'!$B$64:$B$113,0),MATCH(K$1,'REEDS calc'!$C$63:$AG$63,0))*SUMIFS('res v com'!$E$3:$E$52,'res v com'!$B$3:$B$52,About!$B$2)*SUMIFS('Urban and Rural'!$B$2:$B$53,'Urban and Rural'!$A$2:$A$53,About!$B$1)</f>
        <v>645.78738304924548</v>
      </c>
      <c r="L8" s="71">
        <f>INDEX('REEDS calc'!$C$64:$AG$113,MATCH(About!$B$2,'REEDS calc'!$B$64:$B$113,0),MATCH(L$1,'REEDS calc'!$C$63:$AG$63,0))*SUMIFS('res v com'!$E$3:$E$52,'res v com'!$B$3:$B$52,About!$B$2)*SUMIFS('Urban and Rural'!$B$2:$B$53,'Urban and Rural'!$A$2:$A$53,About!$B$1)</f>
        <v>835.48308778411513</v>
      </c>
      <c r="M8" s="71">
        <f>INDEX('REEDS calc'!$C$64:$AG$113,MATCH(About!$B$2,'REEDS calc'!$B$64:$B$113,0),MATCH(M$1,'REEDS calc'!$C$63:$AG$63,0))*SUMIFS('res v com'!$E$3:$E$52,'res v com'!$B$3:$B$52,About!$B$2)*SUMIFS('Urban and Rural'!$B$2:$B$53,'Urban and Rural'!$A$2:$A$53,About!$B$1)</f>
        <v>1061.7794276881489</v>
      </c>
      <c r="N8" s="71">
        <f>INDEX('REEDS calc'!$C$64:$AG$113,MATCH(About!$B$2,'REEDS calc'!$B$64:$B$113,0),MATCH(N$1,'REEDS calc'!$C$63:$AG$63,0))*SUMIFS('res v com'!$E$3:$E$52,'res v com'!$B$3:$B$52,About!$B$2)*SUMIFS('Urban and Rural'!$B$2:$B$53,'Urban and Rural'!$A$2:$A$53,About!$B$1)</f>
        <v>1288.0757675921825</v>
      </c>
      <c r="O8" s="71">
        <f>INDEX('REEDS calc'!$C$64:$AG$113,MATCH(About!$B$2,'REEDS calc'!$B$64:$B$113,0),MATCH(O$1,'REEDS calc'!$C$63:$AG$63,0))*SUMIFS('res v com'!$E$3:$E$52,'res v com'!$B$3:$B$52,About!$B$2)*SUMIFS('Urban and Rural'!$B$2:$B$53,'Urban and Rural'!$A$2:$A$53,About!$B$1)</f>
        <v>1508.2072053660536</v>
      </c>
      <c r="P8" s="71">
        <f>INDEX('REEDS calc'!$C$64:$AG$113,MATCH(About!$B$2,'REEDS calc'!$B$64:$B$113,0),MATCH(P$1,'REEDS calc'!$C$63:$AG$63,0))*SUMIFS('res v com'!$E$3:$E$52,'res v com'!$B$3:$B$52,About!$B$2)*SUMIFS('Urban and Rural'!$B$2:$B$53,'Urban and Rural'!$A$2:$A$53,About!$B$1)</f>
        <v>1728.3386431399247</v>
      </c>
      <c r="Q8" s="71">
        <f>INDEX('REEDS calc'!$C$64:$AG$113,MATCH(About!$B$2,'REEDS calc'!$B$64:$B$113,0),MATCH(Q$1,'REEDS calc'!$C$63:$AG$63,0))*SUMIFS('res v com'!$E$3:$E$52,'res v com'!$B$3:$B$52,About!$B$2)*SUMIFS('Urban and Rural'!$B$2:$B$53,'Urban and Rural'!$A$2:$A$53,About!$B$1)</f>
        <v>1798.2075339484345</v>
      </c>
      <c r="R8" s="71">
        <f>INDEX('REEDS calc'!$C$64:$AG$113,MATCH(About!$B$2,'REEDS calc'!$B$64:$B$113,0),MATCH(R$1,'REEDS calc'!$C$63:$AG$63,0))*SUMIFS('res v com'!$E$3:$E$52,'res v com'!$B$3:$B$52,About!$B$2)*SUMIFS('Urban and Rural'!$B$2:$B$53,'Urban and Rural'!$A$2:$A$53,About!$B$1)</f>
        <v>1868.0764247569446</v>
      </c>
      <c r="S8" s="71">
        <f>INDEX('REEDS calc'!$C$64:$AG$113,MATCH(About!$B$2,'REEDS calc'!$B$64:$B$113,0),MATCH(S$1,'REEDS calc'!$C$63:$AG$63,0))*SUMIFS('res v com'!$E$3:$E$52,'res v com'!$B$3:$B$52,About!$B$2)*SUMIFS('Urban and Rural'!$B$2:$B$53,'Urban and Rural'!$A$2:$A$53,About!$B$1)</f>
        <v>1918.5897444630971</v>
      </c>
      <c r="T8" s="71">
        <f>INDEX('REEDS calc'!$C$64:$AG$113,MATCH(About!$B$2,'REEDS calc'!$B$64:$B$113,0),MATCH(T$1,'REEDS calc'!$C$63:$AG$63,0))*SUMIFS('res v com'!$E$3:$E$52,'res v com'!$B$3:$B$52,About!$B$2)*SUMIFS('Urban and Rural'!$B$2:$B$53,'Urban and Rural'!$A$2:$A$53,About!$B$1)</f>
        <v>1969.1030641692496</v>
      </c>
      <c r="U8" s="71">
        <f>INDEX('REEDS calc'!$C$64:$AG$113,MATCH(About!$B$2,'REEDS calc'!$B$64:$B$113,0),MATCH(U$1,'REEDS calc'!$C$63:$AG$63,0))*SUMIFS('res v com'!$E$3:$E$52,'res v com'!$B$3:$B$52,About!$B$2)*SUMIFS('Urban and Rural'!$B$2:$B$53,'Urban and Rural'!$A$2:$A$53,About!$B$1)</f>
        <v>2010.8966574390458</v>
      </c>
      <c r="V8" s="71">
        <f>INDEX('REEDS calc'!$C$64:$AG$113,MATCH(About!$B$2,'REEDS calc'!$B$64:$B$113,0),MATCH(V$1,'REEDS calc'!$C$63:$AG$63,0))*SUMIFS('res v com'!$E$3:$E$52,'res v com'!$B$3:$B$52,About!$B$2)*SUMIFS('Urban and Rural'!$B$2:$B$53,'Urban and Rural'!$A$2:$A$53,About!$B$1)</f>
        <v>2052.6902507088425</v>
      </c>
      <c r="W8" s="71">
        <f>INDEX('REEDS calc'!$C$64:$AG$113,MATCH(About!$B$2,'REEDS calc'!$B$64:$B$113,0),MATCH(W$1,'REEDS calc'!$C$63:$AG$63,0))*SUMIFS('res v com'!$E$3:$E$52,'res v com'!$B$3:$B$52,About!$B$2)*SUMIFS('Urban and Rural'!$B$2:$B$53,'Urban and Rural'!$A$2:$A$53,About!$B$1)</f>
        <v>2108.1743698803061</v>
      </c>
      <c r="X8" s="71">
        <f>INDEX('REEDS calc'!$C$64:$AG$113,MATCH(About!$B$2,'REEDS calc'!$B$64:$B$113,0),MATCH(X$1,'REEDS calc'!$C$63:$AG$63,0))*SUMIFS('res v com'!$E$3:$E$52,'res v com'!$B$3:$B$52,About!$B$2)*SUMIFS('Urban and Rural'!$B$2:$B$53,'Urban and Rural'!$A$2:$A$53,About!$B$1)</f>
        <v>2163.6584890517702</v>
      </c>
      <c r="Y8" s="71">
        <f>INDEX('REEDS calc'!$C$64:$AG$113,MATCH(About!$B$2,'REEDS calc'!$B$64:$B$113,0),MATCH(Y$1,'REEDS calc'!$C$63:$AG$63,0))*SUMIFS('res v com'!$E$3:$E$52,'res v com'!$B$3:$B$52,About!$B$2)*SUMIFS('Urban and Rural'!$B$2:$B$53,'Urban and Rural'!$A$2:$A$53,About!$B$1)</f>
        <v>2224.5854947886028</v>
      </c>
      <c r="Z8" s="71">
        <f>INDEX('REEDS calc'!$C$64:$AG$113,MATCH(About!$B$2,'REEDS calc'!$B$64:$B$113,0),MATCH(Z$1,'REEDS calc'!$C$63:$AG$63,0))*SUMIFS('res v com'!$E$3:$E$52,'res v com'!$B$3:$B$52,About!$B$2)*SUMIFS('Urban and Rural'!$B$2:$B$53,'Urban and Rural'!$A$2:$A$53,About!$B$1)</f>
        <v>2285.5125005254358</v>
      </c>
      <c r="AA8" s="71">
        <f>INDEX('REEDS calc'!$C$64:$AG$113,MATCH(About!$B$2,'REEDS calc'!$B$64:$B$113,0),MATCH(AA$1,'REEDS calc'!$C$63:$AG$63,0))*SUMIFS('res v com'!$E$3:$E$52,'res v com'!$B$3:$B$52,About!$B$2)*SUMIFS('Urban and Rural'!$B$2:$B$53,'Urban and Rural'!$A$2:$A$53,About!$B$1)</f>
        <v>2328.6668154365739</v>
      </c>
      <c r="AB8" s="71">
        <f>INDEX('REEDS calc'!$C$64:$AG$113,MATCH(About!$B$2,'REEDS calc'!$B$64:$B$113,0),MATCH(AB$1,'REEDS calc'!$C$63:$AG$63,0))*SUMIFS('res v com'!$E$3:$E$52,'res v com'!$B$3:$B$52,About!$B$2)*SUMIFS('Urban and Rural'!$B$2:$B$53,'Urban and Rural'!$A$2:$A$53,About!$B$1)</f>
        <v>2371.8211303477128</v>
      </c>
      <c r="AC8" s="71">
        <f>INDEX('REEDS calc'!$C$64:$AG$113,MATCH(About!$B$2,'REEDS calc'!$B$64:$B$113,0),MATCH(AC$1,'REEDS calc'!$C$63:$AG$63,0))*SUMIFS('res v com'!$E$3:$E$52,'res v com'!$B$3:$B$52,About!$B$2)*SUMIFS('Urban and Rural'!$B$2:$B$53,'Urban and Rural'!$A$2:$A$53,About!$B$1)</f>
        <v>2439.8294425854078</v>
      </c>
      <c r="AD8" s="71">
        <f>INDEX('REEDS calc'!$C$64:$AG$113,MATCH(About!$B$2,'REEDS calc'!$B$64:$B$113,0),MATCH(AD$1,'REEDS calc'!$C$63:$AG$63,0))*SUMIFS('res v com'!$E$3:$E$52,'res v com'!$B$3:$B$52,About!$B$2)*SUMIFS('Urban and Rural'!$B$2:$B$53,'Urban and Rural'!$A$2:$A$53,About!$B$1)</f>
        <v>2507.8377548231028</v>
      </c>
      <c r="AE8" s="71">
        <f>INDEX('REEDS calc'!$C$64:$AG$113,MATCH(About!$B$2,'REEDS calc'!$B$64:$B$113,0),MATCH(AE$1,'REEDS calc'!$C$63:$AG$63,0))*SUMIFS('res v com'!$E$3:$E$52,'res v com'!$B$3:$B$52,About!$B$2)*SUMIFS('Urban and Rural'!$B$2:$B$53,'Urban and Rural'!$A$2:$A$53,About!$B$1)</f>
        <v>2582.4275166321881</v>
      </c>
      <c r="AF8" s="71">
        <f>INDEX('REEDS calc'!$C$64:$AG$113,MATCH(About!$B$2,'REEDS calc'!$B$64:$B$113,0),MATCH(AF$1,'REEDS calc'!$C$63:$AG$63,0))*SUMIFS('res v com'!$E$3:$E$52,'res v com'!$B$3:$B$52,About!$B$2)*SUMIFS('Urban and Rural'!$B$2:$B$53,'Urban and Rural'!$A$2:$A$53,About!$B$1)</f>
        <v>2657.017278441273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21.462046357309482</v>
      </c>
      <c r="C8" s="71">
        <f>INDEX('REEDS calc'!$C$64:$AG$113,MATCH(About!$B$2,'REEDS calc'!$B$64:$B$113,0),MATCH(C$1,'REEDS calc'!$C$63:$AG$63,0))*SUMIFS('res v com'!$F$3:$F$52,'res v com'!$B$3:$B$52,About!$B$2)</f>
        <v>21.462046357309482</v>
      </c>
      <c r="D8" s="71">
        <f>INDEX('REEDS calc'!$C$64:$AG$113,MATCH(About!$B$2,'REEDS calc'!$B$64:$B$113,0),MATCH(D$1,'REEDS calc'!$C$63:$AG$63,0))*SUMIFS('res v com'!$F$3:$F$52,'res v com'!$B$3:$B$52,About!$B$2)</f>
        <v>21.462046357309482</v>
      </c>
      <c r="E8" s="71">
        <f>INDEX('REEDS calc'!$C$64:$AG$113,MATCH(About!$B$2,'REEDS calc'!$B$64:$B$113,0),MATCH(E$1,'REEDS calc'!$C$63:$AG$63,0))*SUMIFS('res v com'!$F$3:$F$52,'res v com'!$B$3:$B$52,About!$B$2)</f>
        <v>38.235657587754368</v>
      </c>
      <c r="F8" s="71">
        <f>INDEX('REEDS calc'!$C$64:$AG$113,MATCH(About!$B$2,'REEDS calc'!$B$64:$B$113,0),MATCH(F$1,'REEDS calc'!$C$63:$AG$63,0))*SUMIFS('res v com'!$F$3:$F$52,'res v com'!$B$3:$B$52,About!$B$2)</f>
        <v>55.009268818199253</v>
      </c>
      <c r="G8" s="71">
        <f>INDEX('REEDS calc'!$C$64:$AG$113,MATCH(About!$B$2,'REEDS calc'!$B$64:$B$113,0),MATCH(G$1,'REEDS calc'!$C$63:$AG$63,0))*SUMIFS('res v com'!$F$3:$F$52,'res v com'!$B$3:$B$52,About!$B$2)</f>
        <v>80.572099033066124</v>
      </c>
      <c r="H8" s="71">
        <f>INDEX('REEDS calc'!$C$64:$AG$113,MATCH(About!$B$2,'REEDS calc'!$B$64:$B$113,0),MATCH(H$1,'REEDS calc'!$C$63:$AG$63,0))*SUMIFS('res v com'!$F$3:$F$52,'res v com'!$B$3:$B$52,About!$B$2)</f>
        <v>106.13492924793297</v>
      </c>
      <c r="I8" s="71">
        <f>INDEX('REEDS calc'!$C$64:$AG$113,MATCH(About!$B$2,'REEDS calc'!$B$64:$B$113,0),MATCH(I$1,'REEDS calc'!$C$63:$AG$63,0))*SUMIFS('res v com'!$F$3:$F$52,'res v com'!$B$3:$B$52,About!$B$2)</f>
        <v>157.97599122291032</v>
      </c>
      <c r="J8" s="71">
        <f>INDEX('REEDS calc'!$C$64:$AG$113,MATCH(About!$B$2,'REEDS calc'!$B$64:$B$113,0),MATCH(J$1,'REEDS calc'!$C$63:$AG$63,0))*SUMIFS('res v com'!$F$3:$F$52,'res v com'!$B$3:$B$52,About!$B$2)</f>
        <v>209.81705319788773</v>
      </c>
      <c r="K8" s="71">
        <f>INDEX('REEDS calc'!$C$64:$AG$113,MATCH(About!$B$2,'REEDS calc'!$B$64:$B$113,0),MATCH(K$1,'REEDS calc'!$C$63:$AG$63,0))*SUMIFS('res v com'!$F$3:$F$52,'res v com'!$B$3:$B$52,About!$B$2)</f>
        <v>297.0832666900194</v>
      </c>
      <c r="L8" s="71">
        <f>INDEX('REEDS calc'!$C$64:$AG$113,MATCH(About!$B$2,'REEDS calc'!$B$64:$B$113,0),MATCH(L$1,'REEDS calc'!$C$63:$AG$63,0))*SUMIFS('res v com'!$F$3:$F$52,'res v com'!$B$3:$B$52,About!$B$2)</f>
        <v>384.34948018215107</v>
      </c>
      <c r="M8" s="71">
        <f>INDEX('REEDS calc'!$C$64:$AG$113,MATCH(About!$B$2,'REEDS calc'!$B$64:$B$113,0),MATCH(M$1,'REEDS calc'!$C$63:$AG$63,0))*SUMIFS('res v com'!$F$3:$F$52,'res v com'!$B$3:$B$52,About!$B$2)</f>
        <v>488.45318004269586</v>
      </c>
      <c r="N8" s="71">
        <f>INDEX('REEDS calc'!$C$64:$AG$113,MATCH(About!$B$2,'REEDS calc'!$B$64:$B$113,0),MATCH(N$1,'REEDS calc'!$C$63:$AG$63,0))*SUMIFS('res v com'!$F$3:$F$52,'res v com'!$B$3:$B$52,About!$B$2)</f>
        <v>592.55687990324054</v>
      </c>
      <c r="O8" s="71">
        <f>INDEX('REEDS calc'!$C$64:$AG$113,MATCH(About!$B$2,'REEDS calc'!$B$64:$B$113,0),MATCH(O$1,'REEDS calc'!$C$63:$AG$63,0))*SUMIFS('res v com'!$F$3:$F$52,'res v com'!$B$3:$B$52,About!$B$2)</f>
        <v>693.82452363799803</v>
      </c>
      <c r="P8" s="71">
        <f>INDEX('REEDS calc'!$C$64:$AG$113,MATCH(About!$B$2,'REEDS calc'!$B$64:$B$113,0),MATCH(P$1,'REEDS calc'!$C$63:$AG$63,0))*SUMIFS('res v com'!$F$3:$F$52,'res v com'!$B$3:$B$52,About!$B$2)</f>
        <v>795.09216737275551</v>
      </c>
      <c r="Q8" s="71">
        <f>INDEX('REEDS calc'!$C$64:$AG$113,MATCH(About!$B$2,'REEDS calc'!$B$64:$B$113,0),MATCH(Q$1,'REEDS calc'!$C$63:$AG$63,0))*SUMIFS('res v com'!$F$3:$F$52,'res v com'!$B$3:$B$52,About!$B$2)</f>
        <v>827.23413679834516</v>
      </c>
      <c r="R8" s="71">
        <f>INDEX('REEDS calc'!$C$64:$AG$113,MATCH(About!$B$2,'REEDS calc'!$B$64:$B$113,0),MATCH(R$1,'REEDS calc'!$C$63:$AG$63,0))*SUMIFS('res v com'!$F$3:$F$52,'res v com'!$B$3:$B$52,About!$B$2)</f>
        <v>859.37610622393493</v>
      </c>
      <c r="S8" s="71">
        <f>INDEX('REEDS calc'!$C$64:$AG$113,MATCH(About!$B$2,'REEDS calc'!$B$64:$B$113,0),MATCH(S$1,'REEDS calc'!$C$63:$AG$63,0))*SUMIFS('res v com'!$F$3:$F$52,'res v com'!$B$3:$B$52,About!$B$2)</f>
        <v>882.6138814167598</v>
      </c>
      <c r="T8" s="71">
        <f>INDEX('REEDS calc'!$C$64:$AG$113,MATCH(About!$B$2,'REEDS calc'!$B$64:$B$113,0),MATCH(T$1,'REEDS calc'!$C$63:$AG$63,0))*SUMIFS('res v com'!$F$3:$F$52,'res v com'!$B$3:$B$52,About!$B$2)</f>
        <v>905.85165660958489</v>
      </c>
      <c r="U8" s="71">
        <f>INDEX('REEDS calc'!$C$64:$AG$113,MATCH(About!$B$2,'REEDS calc'!$B$64:$B$113,0),MATCH(U$1,'REEDS calc'!$C$63:$AG$63,0))*SUMIFS('res v com'!$F$3:$F$52,'res v com'!$B$3:$B$52,About!$B$2)</f>
        <v>925.07807313800799</v>
      </c>
      <c r="V8" s="71">
        <f>INDEX('REEDS calc'!$C$64:$AG$113,MATCH(About!$B$2,'REEDS calc'!$B$64:$B$113,0),MATCH(V$1,'REEDS calc'!$C$63:$AG$63,0))*SUMIFS('res v com'!$F$3:$F$52,'res v com'!$B$3:$B$52,About!$B$2)</f>
        <v>944.3044896664311</v>
      </c>
      <c r="W8" s="71">
        <f>INDEX('REEDS calc'!$C$64:$AG$113,MATCH(About!$B$2,'REEDS calc'!$B$64:$B$113,0),MATCH(W$1,'REEDS calc'!$C$63:$AG$63,0))*SUMIFS('res v com'!$F$3:$F$52,'res v com'!$B$3:$B$52,About!$B$2)</f>
        <v>969.8289947985171</v>
      </c>
      <c r="X8" s="71">
        <f>INDEX('REEDS calc'!$C$64:$AG$113,MATCH(About!$B$2,'REEDS calc'!$B$64:$B$113,0),MATCH(X$1,'REEDS calc'!$C$63:$AG$63,0))*SUMIFS('res v com'!$F$3:$F$52,'res v com'!$B$3:$B$52,About!$B$2)</f>
        <v>995.35349993060299</v>
      </c>
      <c r="Y8" s="71">
        <f>INDEX('REEDS calc'!$C$64:$AG$113,MATCH(About!$B$2,'REEDS calc'!$B$64:$B$113,0),MATCH(Y$1,'REEDS calc'!$C$63:$AG$63,0))*SUMIFS('res v com'!$F$3:$F$52,'res v com'!$B$3:$B$52,About!$B$2)</f>
        <v>1023.3819104710417</v>
      </c>
      <c r="Z8" s="71">
        <f>INDEX('REEDS calc'!$C$64:$AG$113,MATCH(About!$B$2,'REEDS calc'!$B$64:$B$113,0),MATCH(Z$1,'REEDS calc'!$C$63:$AG$63,0))*SUMIFS('res v com'!$F$3:$F$52,'res v com'!$B$3:$B$52,About!$B$2)</f>
        <v>1051.4103210114806</v>
      </c>
      <c r="AA8" s="71">
        <f>INDEX('REEDS calc'!$C$64:$AG$113,MATCH(About!$B$2,'REEDS calc'!$B$64:$B$113,0),MATCH(AA$1,'REEDS calc'!$C$63:$AG$63,0))*SUMIFS('res v com'!$F$3:$F$52,'res v com'!$B$3:$B$52,About!$B$2)</f>
        <v>1071.2627138919918</v>
      </c>
      <c r="AB8" s="71">
        <f>INDEX('REEDS calc'!$C$64:$AG$113,MATCH(About!$B$2,'REEDS calc'!$B$64:$B$113,0),MATCH(AB$1,'REEDS calc'!$C$63:$AG$63,0))*SUMIFS('res v com'!$F$3:$F$52,'res v com'!$B$3:$B$52,About!$B$2)</f>
        <v>1091.1151067725029</v>
      </c>
      <c r="AC8" s="71">
        <f>INDEX('REEDS calc'!$C$64:$AG$113,MATCH(About!$B$2,'REEDS calc'!$B$64:$B$113,0),MATCH(AC$1,'REEDS calc'!$C$63:$AG$63,0))*SUMIFS('res v com'!$F$3:$F$52,'res v com'!$B$3:$B$52,About!$B$2)</f>
        <v>1122.401149349319</v>
      </c>
      <c r="AD8" s="71">
        <f>INDEX('REEDS calc'!$C$64:$AG$113,MATCH(About!$B$2,'REEDS calc'!$B$64:$B$113,0),MATCH(AD$1,'REEDS calc'!$C$63:$AG$63,0))*SUMIFS('res v com'!$F$3:$F$52,'res v com'!$B$3:$B$52,About!$B$2)</f>
        <v>1153.687191926135</v>
      </c>
      <c r="AE8" s="71">
        <f>INDEX('REEDS calc'!$C$64:$AG$113,MATCH(About!$B$2,'REEDS calc'!$B$64:$B$113,0),MATCH(AE$1,'REEDS calc'!$C$63:$AG$63,0))*SUMIFS('res v com'!$F$3:$F$52,'res v com'!$B$3:$B$52,About!$B$2)</f>
        <v>1188.000916042643</v>
      </c>
      <c r="AF8" s="71">
        <f>INDEX('REEDS calc'!$C$64:$AG$113,MATCH(About!$B$2,'REEDS calc'!$B$64:$B$113,0),MATCH(AF$1,'REEDS calc'!$C$63:$AG$63,0))*SUMIFS('res v com'!$F$3:$F$52,'res v com'!$B$3:$B$52,About!$B$2)</f>
        <v>1222.3146401591509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2024-02-08T18:54:25Z</dcterms:modified>
</cp:coreProperties>
</file>