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chigan\MI-EPS\InputData\add-outputs\BDbDT\"/>
    </mc:Choice>
  </mc:AlternateContent>
  <xr:revisionPtr revIDLastSave="0" documentId="8_{DDBE5290-728D-4F63-A362-AB83071A6770}" xr6:coauthVersionLast="47" xr6:coauthVersionMax="47" xr10:uidLastSave="{00000000-0000-0000-0000-000000000000}"/>
  <bookViews>
    <workbookView xWindow="-110" yWindow="-110" windowWidth="25820" windowHeight="14020" activeTab="4" xr2:uid="{F5E9B4AF-40FF-4233-BE55-AC7A61E62213}"/>
  </bookViews>
  <sheets>
    <sheet name="About" sheetId="1" r:id="rId1"/>
    <sheet name="MI-poplulation-2021" sheetId="8" r:id="rId2"/>
    <sheet name="MI-population-forecast" sheetId="9" r:id="rId3"/>
    <sheet name="MI-Calculations" sheetId="10" r:id="rId4"/>
    <sheet name="BDbD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B3" i="3"/>
  <c r="B4" i="3"/>
  <c r="B5" i="3"/>
  <c r="B6" i="3"/>
  <c r="B7" i="3"/>
  <c r="B8" i="3"/>
  <c r="B9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B8" i="10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B27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B11" i="9"/>
  <c r="B10" i="10"/>
  <c r="B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B29" i="9"/>
  <c r="B28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B25" i="9"/>
  <c r="B24" i="9"/>
  <c r="B23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B22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B21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B20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B19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B3" i="9"/>
  <c r="B13" i="9"/>
  <c r="B12" i="9"/>
  <c r="E17" i="8"/>
  <c r="E16" i="8"/>
  <c r="B10" i="9"/>
  <c r="B9" i="9"/>
  <c r="B8" i="9"/>
  <c r="B7" i="9"/>
  <c r="B6" i="9"/>
  <c r="B5" i="9"/>
  <c r="B4" i="9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F5" i="9" s="1"/>
  <c r="E5" i="8"/>
  <c r="E6" i="8"/>
  <c r="E7" i="8"/>
  <c r="E8" i="8"/>
  <c r="E9" i="8"/>
  <c r="E10" i="8"/>
  <c r="E11" i="8"/>
  <c r="E12" i="8"/>
  <c r="E4" i="8"/>
  <c r="P13" i="9" l="1"/>
  <c r="S12" i="9"/>
  <c r="X13" i="9"/>
  <c r="Q13" i="9"/>
  <c r="K12" i="9"/>
  <c r="I13" i="9"/>
  <c r="AA12" i="9"/>
  <c r="I12" i="9"/>
  <c r="H13" i="9"/>
  <c r="T12" i="9"/>
  <c r="C12" i="9"/>
  <c r="Y13" i="9"/>
  <c r="R12" i="9"/>
  <c r="L12" i="9"/>
  <c r="J12" i="9"/>
  <c r="Z12" i="9"/>
  <c r="D12" i="9"/>
  <c r="G13" i="9"/>
  <c r="AB12" i="9"/>
  <c r="Z13" i="9"/>
  <c r="R13" i="9"/>
  <c r="J13" i="9"/>
  <c r="AF12" i="9"/>
  <c r="X12" i="9"/>
  <c r="H12" i="9"/>
  <c r="AD13" i="9"/>
  <c r="V13" i="9"/>
  <c r="N13" i="9"/>
  <c r="AE12" i="9"/>
  <c r="W12" i="9"/>
  <c r="O12" i="9"/>
  <c r="G12" i="9"/>
  <c r="AC13" i="9"/>
  <c r="U13" i="9"/>
  <c r="M13" i="9"/>
  <c r="E13" i="9"/>
  <c r="AF13" i="9"/>
  <c r="Y12" i="9"/>
  <c r="Q12" i="9"/>
  <c r="AE13" i="9"/>
  <c r="W13" i="9"/>
  <c r="O13" i="9"/>
  <c r="P12" i="9"/>
  <c r="F13" i="9"/>
  <c r="AD12" i="9"/>
  <c r="V12" i="9"/>
  <c r="N12" i="9"/>
  <c r="F12" i="9"/>
  <c r="AB13" i="9"/>
  <c r="T13" i="9"/>
  <c r="L13" i="9"/>
  <c r="D13" i="9"/>
  <c r="AC12" i="9"/>
  <c r="U12" i="9"/>
  <c r="M12" i="9"/>
  <c r="E12" i="9"/>
  <c r="AA13" i="9"/>
  <c r="S13" i="9"/>
  <c r="K13" i="9"/>
  <c r="C13" i="9"/>
  <c r="S5" i="9"/>
  <c r="Q8" i="9"/>
  <c r="Q3" i="9"/>
  <c r="Z6" i="9"/>
  <c r="P9" i="9"/>
  <c r="C9" i="9"/>
  <c r="R3" i="9"/>
  <c r="G4" i="9"/>
  <c r="F6" i="9"/>
  <c r="Q9" i="9"/>
  <c r="X4" i="9"/>
  <c r="O5" i="9"/>
  <c r="E7" i="9"/>
  <c r="W4" i="9"/>
  <c r="V6" i="9"/>
  <c r="G9" i="9"/>
  <c r="O3" i="9"/>
  <c r="F5" i="9"/>
  <c r="D8" i="9"/>
  <c r="AF3" i="9"/>
  <c r="AD5" i="9"/>
  <c r="M6" i="9"/>
  <c r="AE3" i="9"/>
  <c r="G3" i="9"/>
  <c r="AC5" i="9"/>
  <c r="D5" i="9"/>
  <c r="L6" i="9"/>
  <c r="S7" i="9"/>
  <c r="T8" i="9"/>
  <c r="Q10" i="9"/>
  <c r="AC7" i="9"/>
  <c r="H8" i="9"/>
  <c r="V4" i="9"/>
  <c r="AB7" i="9"/>
  <c r="N3" i="9"/>
  <c r="M4" i="9"/>
  <c r="AD3" i="9"/>
  <c r="F3" i="9"/>
  <c r="L4" i="9"/>
  <c r="AB5" i="9"/>
  <c r="C5" i="9"/>
  <c r="K6" i="9"/>
  <c r="R7" i="9"/>
  <c r="S8" i="9"/>
  <c r="X9" i="9"/>
  <c r="O10" i="9"/>
  <c r="AF4" i="9"/>
  <c r="AA6" i="9"/>
  <c r="M7" i="9"/>
  <c r="F4" i="9"/>
  <c r="I8" i="9"/>
  <c r="P3" i="9"/>
  <c r="N5" i="9"/>
  <c r="D7" i="9"/>
  <c r="AE5" i="9"/>
  <c r="U6" i="9"/>
  <c r="C7" i="9"/>
  <c r="U4" i="9"/>
  <c r="E5" i="9"/>
  <c r="AA7" i="9"/>
  <c r="C8" i="9"/>
  <c r="Z3" i="9"/>
  <c r="H4" i="9"/>
  <c r="T5" i="9"/>
  <c r="J6" i="9"/>
  <c r="Q7" i="9"/>
  <c r="R8" i="9"/>
  <c r="R9" i="9"/>
  <c r="N10" i="9"/>
  <c r="P10" i="9"/>
  <c r="AF10" i="9"/>
  <c r="Y3" i="9"/>
  <c r="AE4" i="9"/>
  <c r="T4" i="9"/>
  <c r="AA5" i="9"/>
  <c r="M5" i="9"/>
  <c r="T6" i="9"/>
  <c r="Z7" i="9"/>
  <c r="L7" i="9"/>
  <c r="AA8" i="9"/>
  <c r="P8" i="9"/>
  <c r="K9" i="9"/>
  <c r="AE10" i="9"/>
  <c r="I10" i="9"/>
  <c r="X3" i="9"/>
  <c r="P4" i="9"/>
  <c r="AD6" i="9"/>
  <c r="Y7" i="9"/>
  <c r="L8" i="9"/>
  <c r="AF9" i="9"/>
  <c r="J9" i="9"/>
  <c r="H10" i="9"/>
  <c r="W3" i="9"/>
  <c r="I3" i="9"/>
  <c r="AC4" i="9"/>
  <c r="O4" i="9"/>
  <c r="D4" i="9"/>
  <c r="V5" i="9"/>
  <c r="K5" i="9"/>
  <c r="AC6" i="9"/>
  <c r="R6" i="9"/>
  <c r="D6" i="9"/>
  <c r="U7" i="9"/>
  <c r="J7" i="9"/>
  <c r="Y8" i="9"/>
  <c r="K8" i="9"/>
  <c r="Z9" i="9"/>
  <c r="I9" i="9"/>
  <c r="X10" i="9"/>
  <c r="G10" i="9"/>
  <c r="J3" i="9"/>
  <c r="AD4" i="9"/>
  <c r="E4" i="9"/>
  <c r="W5" i="9"/>
  <c r="L5" i="9"/>
  <c r="S6" i="9"/>
  <c r="E6" i="9"/>
  <c r="K7" i="9"/>
  <c r="Z8" i="9"/>
  <c r="Y10" i="9"/>
  <c r="C3" i="9"/>
  <c r="V3" i="9"/>
  <c r="H3" i="9"/>
  <c r="AB4" i="9"/>
  <c r="N4" i="9"/>
  <c r="U5" i="9"/>
  <c r="G5" i="9"/>
  <c r="AB6" i="9"/>
  <c r="N6" i="9"/>
  <c r="C6" i="9"/>
  <c r="T7" i="9"/>
  <c r="I7" i="9"/>
  <c r="X8" i="9"/>
  <c r="J8" i="9"/>
  <c r="Y9" i="9"/>
  <c r="H9" i="9"/>
  <c r="W10" i="9"/>
  <c r="F10" i="9"/>
  <c r="AB8" i="9"/>
  <c r="AA9" i="9"/>
  <c r="S9" i="9"/>
  <c r="Z10" i="9"/>
  <c r="R10" i="9"/>
  <c r="J10" i="9"/>
  <c r="AF8" i="9"/>
  <c r="AE9" i="9"/>
  <c r="W9" i="9"/>
  <c r="O9" i="9"/>
  <c r="AD10" i="9"/>
  <c r="V10" i="9"/>
  <c r="AC3" i="9"/>
  <c r="U3" i="9"/>
  <c r="M3" i="9"/>
  <c r="AA4" i="9"/>
  <c r="S4" i="9"/>
  <c r="K4" i="9"/>
  <c r="C4" i="9"/>
  <c r="Z5" i="9"/>
  <c r="R5" i="9"/>
  <c r="J5" i="9"/>
  <c r="Y6" i="9"/>
  <c r="Q6" i="9"/>
  <c r="I6" i="9"/>
  <c r="AF7" i="9"/>
  <c r="X7" i="9"/>
  <c r="P7" i="9"/>
  <c r="H7" i="9"/>
  <c r="AE8" i="9"/>
  <c r="W8" i="9"/>
  <c r="O8" i="9"/>
  <c r="G8" i="9"/>
  <c r="AD9" i="9"/>
  <c r="V9" i="9"/>
  <c r="N9" i="9"/>
  <c r="F9" i="9"/>
  <c r="AC10" i="9"/>
  <c r="U10" i="9"/>
  <c r="M10" i="9"/>
  <c r="E10" i="9"/>
  <c r="E3" i="9"/>
  <c r="AB3" i="9"/>
  <c r="T3" i="9"/>
  <c r="L3" i="9"/>
  <c r="D3" i="9"/>
  <c r="Z4" i="9"/>
  <c r="R4" i="9"/>
  <c r="J4" i="9"/>
  <c r="Y5" i="9"/>
  <c r="Q5" i="9"/>
  <c r="I5" i="9"/>
  <c r="AF6" i="9"/>
  <c r="X6" i="9"/>
  <c r="P6" i="9"/>
  <c r="H6" i="9"/>
  <c r="AE7" i="9"/>
  <c r="W7" i="9"/>
  <c r="O7" i="9"/>
  <c r="G7" i="9"/>
  <c r="AD8" i="9"/>
  <c r="V8" i="9"/>
  <c r="N8" i="9"/>
  <c r="F8" i="9"/>
  <c r="AC9" i="9"/>
  <c r="U9" i="9"/>
  <c r="M9" i="9"/>
  <c r="E9" i="9"/>
  <c r="AB10" i="9"/>
  <c r="T10" i="9"/>
  <c r="L10" i="9"/>
  <c r="D10" i="9"/>
  <c r="AA3" i="9"/>
  <c r="S3" i="9"/>
  <c r="K3" i="9"/>
  <c r="Y4" i="9"/>
  <c r="Q4" i="9"/>
  <c r="I4" i="9"/>
  <c r="X5" i="9"/>
  <c r="P5" i="9"/>
  <c r="H5" i="9"/>
  <c r="AE6" i="9"/>
  <c r="W6" i="9"/>
  <c r="O6" i="9"/>
  <c r="G6" i="9"/>
  <c r="AD7" i="9"/>
  <c r="V7" i="9"/>
  <c r="N7" i="9"/>
  <c r="F7" i="9"/>
  <c r="AC8" i="9"/>
  <c r="U8" i="9"/>
  <c r="M8" i="9"/>
  <c r="E8" i="9"/>
  <c r="AB9" i="9"/>
  <c r="T9" i="9"/>
  <c r="L9" i="9"/>
  <c r="D9" i="9"/>
  <c r="AA10" i="9"/>
  <c r="S10" i="9"/>
  <c r="K10" i="9"/>
  <c r="C10" i="9"/>
</calcChain>
</file>

<file path=xl/sharedStrings.xml><?xml version="1.0" encoding="utf-8"?>
<sst xmlns="http://schemas.openxmlformats.org/spreadsheetml/2006/main" count="113" uniqueCount="40">
  <si>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</si>
  <si>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</si>
  <si>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</si>
  <si>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</si>
  <si>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</si>
  <si>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</si>
  <si>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</si>
  <si>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</si>
  <si>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</si>
  <si>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</si>
  <si>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</si>
  <si>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</si>
  <si>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</si>
  <si>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</si>
  <si>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</si>
  <si>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</si>
  <si>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</si>
  <si>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</si>
  <si>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</si>
  <si>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</si>
  <si>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</si>
  <si>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</si>
  <si>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</si>
  <si>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</si>
  <si>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</si>
  <si>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</si>
  <si>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</si>
  <si>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</si>
  <si>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</si>
  <si>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</si>
  <si>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Oregon specific data</t>
  </si>
  <si>
    <t>Archived Long-term county forecast</t>
  </si>
  <si>
    <t>Oregon's long-term county population forecast, 2010-2050</t>
  </si>
  <si>
    <t>https://www.oregon.gov/das/OEA/Pages/forecastdemographic.aspx</t>
  </si>
  <si>
    <t>Michigan</t>
  </si>
  <si>
    <t>MI</t>
  </si>
  <si>
    <t>Total population MI (2020)</t>
  </si>
  <si>
    <t>US</t>
  </si>
  <si>
    <t>BDbDT US</t>
  </si>
  <si>
    <t>BDbDT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</si>
</sst>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0"/>
      <name val="Arial"/>
      <family val="2"/>
    </font>
    <font>
      <sz val="11"/>
      <color rgb="FF000000"/>
      <name val="Calibri"/>
      <family val="2"/>
      <scheme val="minor"/>
    </font>
    <font>
      <sz val="12"/>
      <color rgb="FFFFFFFF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2" borderId="0" applyNumberFormat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3" fontId="0" fillId="0" borderId="0" xfId="0" applyNumberFormat="1"/>
    <xf numFmtId="3" fontId="12" fillId="0" borderId="0" xfId="0" applyNumberFormat="1" applyFont="1"/>
    <xf numFmtId="2" fontId="0" fillId="0" borderId="0" xfId="0" applyNumberFormat="1"/>
    <xf numFmtId="2" fontId="11" fillId="0" borderId="0" xfId="0" applyNumberFormat="1" applyFont="1"/>
    <xf numFmtId="3" fontId="11" fillId="0" borderId="0" xfId="0" applyNumberFormat="1" applyFont="1"/>
    <xf numFmtId="0" fontId="9" fillId="3" borderId="0" xfId="0" applyFont="1" applyFill="1"/>
  </cellXfs>
  <cellStyles count="11">
    <cellStyle name="Accent2 2" xfId="6" xr:uid="{57F908C4-E1E5-4B04-B5BE-156A0AEEC9B6}"/>
    <cellStyle name="Comma 2" xfId="4" xr:uid="{260B1E91-E9BF-492D-A205-E6EA10C97342}"/>
    <cellStyle name="Comma 3" xfId="9" xr:uid="{791406C4-086C-4006-8B0C-62CA8DBB20AA}"/>
    <cellStyle name="Hyperlink" xfId="1" builtinId="8"/>
    <cellStyle name="Normal" xfId="0" builtinId="0"/>
    <cellStyle name="Normal 10" xfId="3" xr:uid="{6E13E573-5867-4A33-BF7C-B18C1EE54205}"/>
    <cellStyle name="Normal 2" xfId="2" xr:uid="{DA1C9BD0-C84D-40BE-8FCF-70274ECDED9E}"/>
    <cellStyle name="Normal 2 2" xfId="10" xr:uid="{99FFA083-8E1A-4D2F-8C07-05D2D34C93F7}"/>
    <cellStyle name="Percent 2" xfId="5" xr:uid="{67A6A09A-589E-431F-89EB-855FF48462C1}"/>
    <cellStyle name="Percent 3" xfId="7" xr:uid="{5EE2D7E7-7557-4067-A5EA-36880A7B8968}"/>
    <cellStyle name="Percent 6" xfId="8" xr:uid="{C0A7AAA2-7E8B-4C9D-A731-3DF31C3A16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nsus.gov/data/datasets/2017/demo/popproj/2017-popproj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B35"/>
  <sheetViews>
    <sheetView workbookViewId="0">
      <selection activeCell="A20" sqref="A20:B35"/>
    </sheetView>
  </sheetViews>
  <sheetFormatPr defaultColWidth="8.81640625" defaultRowHeight="14.5" x14ac:dyDescent="0.35"/>
  <cols>
    <col min="2" max="2" width="81.453125" customWidth="1"/>
  </cols>
  <sheetData>
    <row r="1" spans="1:2" x14ac:dyDescent="0.35">
      <c r="A1" s="1" t="s">
        <v>0</v>
      </c>
    </row>
    <row r="3" spans="1:2" x14ac:dyDescent="0.35">
      <c r="A3" t="s">
        <v>1</v>
      </c>
      <c r="B3" t="s">
        <v>2</v>
      </c>
    </row>
    <row r="4" spans="1:2" x14ac:dyDescent="0.35">
      <c r="B4" s="2">
        <v>2017</v>
      </c>
    </row>
    <row r="5" spans="1:2" x14ac:dyDescent="0.35">
      <c r="B5" t="s">
        <v>3</v>
      </c>
    </row>
    <row r="6" spans="1:2" x14ac:dyDescent="0.35">
      <c r="B6" s="3" t="s">
        <v>4</v>
      </c>
    </row>
    <row r="7" spans="1:2" x14ac:dyDescent="0.35">
      <c r="B7" t="s">
        <v>5</v>
      </c>
    </row>
    <row r="8" spans="1:2" x14ac:dyDescent="0.35">
      <c r="B8" s="4" t="s">
        <v>6</v>
      </c>
    </row>
    <row r="9" spans="1:2" x14ac:dyDescent="0.35">
      <c r="B9" s="4"/>
    </row>
    <row r="10" spans="1:2" x14ac:dyDescent="0.35">
      <c r="B10" s="4" t="s">
        <v>30</v>
      </c>
    </row>
    <row r="11" spans="1:2" x14ac:dyDescent="0.35">
      <c r="B11" s="5" t="s">
        <v>31</v>
      </c>
    </row>
    <row r="12" spans="1:2" x14ac:dyDescent="0.35">
      <c r="B12" s="5" t="s">
        <v>32</v>
      </c>
    </row>
    <row r="13" spans="1:2" x14ac:dyDescent="0.35">
      <c r="B13" s="6">
        <v>2013</v>
      </c>
    </row>
    <row r="14" spans="1:2" x14ac:dyDescent="0.35">
      <c r="B14" s="4" t="s">
        <v>33</v>
      </c>
    </row>
    <row r="15" spans="1:2" x14ac:dyDescent="0.35">
      <c r="B15" s="4"/>
    </row>
    <row r="16" spans="1:2" x14ac:dyDescent="0.35">
      <c r="B16" s="4"/>
    </row>
    <row r="18" spans="1:2" x14ac:dyDescent="0.35">
      <c r="A18" s="1" t="s">
        <v>7</v>
      </c>
    </row>
    <row r="19" spans="1:2" x14ac:dyDescent="0.35">
      <c r="A19" t="s">
        <v>8</v>
      </c>
    </row>
    <row r="20" spans="1:2" x14ac:dyDescent="0.35">
      <c r="A20" t="s">
        <v>9</v>
      </c>
    </row>
    <row r="21" spans="1:2" x14ac:dyDescent="0.35">
      <c r="A21">
        <v>0</v>
      </c>
      <c r="B21" t="s">
        <v>10</v>
      </c>
    </row>
    <row r="22" spans="1:2" x14ac:dyDescent="0.35">
      <c r="A22">
        <v>1</v>
      </c>
      <c r="B22" t="s">
        <v>11</v>
      </c>
    </row>
    <row r="23" spans="1:2" x14ac:dyDescent="0.35">
      <c r="A23">
        <v>2</v>
      </c>
      <c r="B23" t="s">
        <v>12</v>
      </c>
    </row>
    <row r="24" spans="1:2" x14ac:dyDescent="0.35">
      <c r="A24">
        <v>3</v>
      </c>
      <c r="B24" t="s">
        <v>23</v>
      </c>
    </row>
    <row r="25" spans="1:2" x14ac:dyDescent="0.35">
      <c r="A25">
        <v>4</v>
      </c>
      <c r="B25" t="s">
        <v>13</v>
      </c>
    </row>
    <row r="26" spans="1:2" x14ac:dyDescent="0.35">
      <c r="A26">
        <v>5</v>
      </c>
      <c r="B26" t="s">
        <v>14</v>
      </c>
    </row>
    <row r="27" spans="1:2" x14ac:dyDescent="0.35">
      <c r="A27">
        <v>6</v>
      </c>
      <c r="B27" t="s">
        <v>15</v>
      </c>
    </row>
    <row r="28" spans="1:2" x14ac:dyDescent="0.35">
      <c r="A28">
        <v>7</v>
      </c>
      <c r="B28" t="s">
        <v>16</v>
      </c>
    </row>
    <row r="29" spans="1:2" x14ac:dyDescent="0.35">
      <c r="A29">
        <v>8</v>
      </c>
      <c r="B29" t="s">
        <v>17</v>
      </c>
    </row>
    <row r="30" spans="1:2" x14ac:dyDescent="0.35">
      <c r="A30">
        <v>9</v>
      </c>
      <c r="B30" t="s">
        <v>18</v>
      </c>
    </row>
    <row r="32" spans="1:2" x14ac:dyDescent="0.35">
      <c r="A32" t="s">
        <v>19</v>
      </c>
    </row>
    <row r="33" spans="1:2" x14ac:dyDescent="0.35">
      <c r="A33">
        <v>0</v>
      </c>
      <c r="B33" t="s">
        <v>20</v>
      </c>
    </row>
    <row r="34" spans="1:2" x14ac:dyDescent="0.35">
      <c r="A34">
        <v>1</v>
      </c>
      <c r="B34" t="s">
        <v>21</v>
      </c>
    </row>
    <row r="35" spans="1:2" x14ac:dyDescent="0.35">
      <c r="A35">
        <v>2</v>
      </c>
      <c r="B35" t="s">
        <v>22</v>
      </c>
    </row>
  </sheetData>
  <hyperlinks>
    <hyperlink ref="B6" r:id="rId1" xr:uid="{105D4F16-7659-B14C-B218-D2265678067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4AAC-2AB9-3545-AF70-CB9B2A5C581C}">
  <dimension ref="A1:F36"/>
  <sheetViews>
    <sheetView workbookViewId="0">
      <selection activeCell="D35" sqref="D35"/>
    </sheetView>
  </sheetViews>
  <sheetFormatPr defaultColWidth="10.90625" defaultRowHeight="14.5" x14ac:dyDescent="0.35"/>
  <cols>
    <col min="5" max="5" width="25.1796875" customWidth="1"/>
  </cols>
  <sheetData>
    <row r="1" spans="1:6" x14ac:dyDescent="0.35">
      <c r="A1" t="s">
        <v>35</v>
      </c>
    </row>
    <row r="2" spans="1:6" x14ac:dyDescent="0.35">
      <c r="A2" s="7" t="s">
        <v>9</v>
      </c>
      <c r="B2" s="7"/>
      <c r="E2" t="s">
        <v>36</v>
      </c>
    </row>
    <row r="3" spans="1:6" ht="15.5" x14ac:dyDescent="0.35">
      <c r="A3" s="7">
        <v>0</v>
      </c>
      <c r="B3" s="7" t="s">
        <v>10</v>
      </c>
      <c r="D3" s="8"/>
      <c r="E3" s="10">
        <v>10077331</v>
      </c>
    </row>
    <row r="4" spans="1:6" x14ac:dyDescent="0.35">
      <c r="A4" s="7">
        <v>1</v>
      </c>
      <c r="B4" s="7" t="s">
        <v>11</v>
      </c>
      <c r="C4" s="11">
        <v>0.79200000000000004</v>
      </c>
      <c r="E4">
        <f>C4*$E$3</f>
        <v>7981246.1520000007</v>
      </c>
      <c r="F4" s="9"/>
    </row>
    <row r="5" spans="1:6" x14ac:dyDescent="0.35">
      <c r="A5" s="7">
        <v>2</v>
      </c>
      <c r="B5" s="7" t="s">
        <v>12</v>
      </c>
      <c r="C5" s="11">
        <v>0.14099999999999999</v>
      </c>
      <c r="E5">
        <f t="shared" ref="E5:E12" si="0">C5*$E$3</f>
        <v>1420903.6709999999</v>
      </c>
    </row>
    <row r="6" spans="1:6" x14ac:dyDescent="0.35">
      <c r="A6" s="7">
        <v>3</v>
      </c>
      <c r="B6" s="7" t="s">
        <v>23</v>
      </c>
      <c r="C6" s="11">
        <v>7.0000000000000001E-3</v>
      </c>
      <c r="E6">
        <f t="shared" si="0"/>
        <v>70541.316999999995</v>
      </c>
    </row>
    <row r="7" spans="1:6" x14ac:dyDescent="0.35">
      <c r="A7" s="7">
        <v>4</v>
      </c>
      <c r="B7" s="7" t="s">
        <v>13</v>
      </c>
      <c r="C7" s="11">
        <v>3.4000000000000002E-2</v>
      </c>
      <c r="E7">
        <f t="shared" si="0"/>
        <v>342629.25400000002</v>
      </c>
    </row>
    <row r="8" spans="1:6" x14ac:dyDescent="0.35">
      <c r="A8" s="7">
        <v>5</v>
      </c>
      <c r="B8" s="7" t="s">
        <v>14</v>
      </c>
      <c r="C8" s="11">
        <v>5.0000000000000001E-3</v>
      </c>
      <c r="E8">
        <f t="shared" si="0"/>
        <v>50386.654999999999</v>
      </c>
    </row>
    <row r="9" spans="1:6" x14ac:dyDescent="0.35">
      <c r="A9" s="7">
        <v>6</v>
      </c>
      <c r="B9" s="7" t="s">
        <v>15</v>
      </c>
      <c r="C9" s="11">
        <v>2.5000000000000001E-2</v>
      </c>
      <c r="E9">
        <f t="shared" si="0"/>
        <v>251933.27500000002</v>
      </c>
    </row>
    <row r="10" spans="1:6" x14ac:dyDescent="0.35">
      <c r="A10" s="7">
        <v>7</v>
      </c>
      <c r="B10" s="7" t="s">
        <v>16</v>
      </c>
      <c r="C10" s="11">
        <v>0.94699999999999995</v>
      </c>
      <c r="E10">
        <f t="shared" si="0"/>
        <v>9543232.4570000004</v>
      </c>
    </row>
    <row r="11" spans="1:6" ht="15.5" x14ac:dyDescent="0.35">
      <c r="A11" s="7">
        <v>8</v>
      </c>
      <c r="B11" s="7" t="s">
        <v>17</v>
      </c>
      <c r="C11" s="12">
        <v>5.2999999999999999E-2</v>
      </c>
      <c r="E11">
        <f t="shared" si="0"/>
        <v>534098.54299999995</v>
      </c>
    </row>
    <row r="12" spans="1:6" x14ac:dyDescent="0.35">
      <c r="A12" s="7">
        <v>9</v>
      </c>
      <c r="B12" s="7" t="s">
        <v>18</v>
      </c>
      <c r="C12" s="11">
        <v>0.747</v>
      </c>
      <c r="E12">
        <f t="shared" si="0"/>
        <v>7527766.2570000002</v>
      </c>
    </row>
    <row r="13" spans="1:6" x14ac:dyDescent="0.35">
      <c r="A13" s="7"/>
      <c r="B13" s="7"/>
    </row>
    <row r="14" spans="1:6" x14ac:dyDescent="0.35">
      <c r="A14" s="7" t="s">
        <v>19</v>
      </c>
      <c r="B14" s="7"/>
    </row>
    <row r="15" spans="1:6" x14ac:dyDescent="0.35">
      <c r="A15" s="7">
        <v>0</v>
      </c>
      <c r="B15" s="7" t="s">
        <v>20</v>
      </c>
    </row>
    <row r="16" spans="1:6" x14ac:dyDescent="0.35">
      <c r="A16" s="7">
        <v>1</v>
      </c>
      <c r="B16" s="7" t="s">
        <v>21</v>
      </c>
      <c r="C16" s="11">
        <v>0.49299999999999999</v>
      </c>
      <c r="E16">
        <f>E3*C16</f>
        <v>4968124.1830000002</v>
      </c>
    </row>
    <row r="17" spans="1:5" ht="15.5" x14ac:dyDescent="0.35">
      <c r="A17" s="7">
        <v>2</v>
      </c>
      <c r="B17" s="7" t="s">
        <v>22</v>
      </c>
      <c r="C17" s="12">
        <v>0.50700000000000001</v>
      </c>
      <c r="E17">
        <f>E3*C17</f>
        <v>5109206.8169999998</v>
      </c>
    </row>
    <row r="20" spans="1:5" x14ac:dyDescent="0.35">
      <c r="A20" t="s">
        <v>37</v>
      </c>
    </row>
    <row r="21" spans="1:5" x14ac:dyDescent="0.35">
      <c r="A21" s="7" t="s">
        <v>9</v>
      </c>
      <c r="B21" s="7"/>
    </row>
    <row r="22" spans="1:5" ht="15.5" x14ac:dyDescent="0.35">
      <c r="A22" s="7">
        <v>0</v>
      </c>
      <c r="B22" s="7" t="s">
        <v>10</v>
      </c>
      <c r="D22" s="8"/>
      <c r="E22" s="10"/>
    </row>
    <row r="23" spans="1:5" x14ac:dyDescent="0.35">
      <c r="A23" s="7">
        <v>1</v>
      </c>
      <c r="B23" s="7" t="s">
        <v>11</v>
      </c>
      <c r="C23" s="11">
        <v>0.76300000000000001</v>
      </c>
    </row>
    <row r="24" spans="1:5" x14ac:dyDescent="0.35">
      <c r="A24" s="7">
        <v>2</v>
      </c>
      <c r="B24" s="7" t="s">
        <v>12</v>
      </c>
      <c r="C24" s="11">
        <v>0.13400000000000001</v>
      </c>
    </row>
    <row r="25" spans="1:5" x14ac:dyDescent="0.35">
      <c r="A25" s="7">
        <v>3</v>
      </c>
      <c r="B25" s="7" t="s">
        <v>23</v>
      </c>
      <c r="C25" s="11">
        <v>1.2999999999999999E-2</v>
      </c>
    </row>
    <row r="26" spans="1:5" x14ac:dyDescent="0.35">
      <c r="A26" s="7">
        <v>4</v>
      </c>
      <c r="B26" s="7" t="s">
        <v>13</v>
      </c>
      <c r="C26" s="11">
        <v>5.8999999999999997E-2</v>
      </c>
    </row>
    <row r="27" spans="1:5" x14ac:dyDescent="0.35">
      <c r="A27" s="7">
        <v>5</v>
      </c>
      <c r="B27" s="7" t="s">
        <v>14</v>
      </c>
      <c r="C27" s="11">
        <v>2E-3</v>
      </c>
    </row>
    <row r="28" spans="1:5" x14ac:dyDescent="0.35">
      <c r="A28" s="7">
        <v>6</v>
      </c>
      <c r="B28" s="7" t="s">
        <v>15</v>
      </c>
      <c r="C28" s="11">
        <v>2.8000000000000001E-2</v>
      </c>
    </row>
    <row r="29" spans="1:5" x14ac:dyDescent="0.35">
      <c r="A29" s="7">
        <v>7</v>
      </c>
      <c r="B29" s="7" t="s">
        <v>16</v>
      </c>
      <c r="C29" s="11">
        <v>0.81</v>
      </c>
    </row>
    <row r="30" spans="1:5" ht="15.5" x14ac:dyDescent="0.35">
      <c r="A30" s="7">
        <v>8</v>
      </c>
      <c r="B30" s="7" t="s">
        <v>17</v>
      </c>
      <c r="C30" s="12">
        <v>0.185</v>
      </c>
    </row>
    <row r="31" spans="1:5" x14ac:dyDescent="0.35">
      <c r="A31" s="7">
        <v>9</v>
      </c>
      <c r="B31" s="7" t="s">
        <v>18</v>
      </c>
      <c r="C31" s="11">
        <v>0.60099999999999998</v>
      </c>
    </row>
    <row r="32" spans="1:5" x14ac:dyDescent="0.35">
      <c r="A32" s="7"/>
      <c r="B32" s="7"/>
    </row>
    <row r="33" spans="1:3" x14ac:dyDescent="0.35">
      <c r="A33" s="7" t="s">
        <v>19</v>
      </c>
      <c r="B33" s="7"/>
    </row>
    <row r="34" spans="1:3" x14ac:dyDescent="0.35">
      <c r="A34" s="7">
        <v>0</v>
      </c>
      <c r="B34" s="7" t="s">
        <v>20</v>
      </c>
    </row>
    <row r="35" spans="1:3" x14ac:dyDescent="0.35">
      <c r="A35" s="7">
        <v>1</v>
      </c>
      <c r="B35" s="7" t="s">
        <v>21</v>
      </c>
      <c r="C35">
        <v>0.49199999999999999</v>
      </c>
    </row>
    <row r="36" spans="1:3" ht="15.5" x14ac:dyDescent="0.35">
      <c r="A36" s="7">
        <v>2</v>
      </c>
      <c r="B36" s="7" t="s">
        <v>22</v>
      </c>
      <c r="C36" s="12">
        <v>0.50800000000000001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4838-1D04-6D4D-B736-BB8B0E279470}">
  <dimension ref="A1:AF29"/>
  <sheetViews>
    <sheetView workbookViewId="0">
      <selection activeCell="A17" sqref="A17"/>
    </sheetView>
  </sheetViews>
  <sheetFormatPr defaultColWidth="10.90625" defaultRowHeight="14.5" x14ac:dyDescent="0.35"/>
  <cols>
    <col min="2" max="2" width="16.1796875" customWidth="1"/>
  </cols>
  <sheetData>
    <row r="1" spans="1:32" x14ac:dyDescent="0.3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ht="15.5" x14ac:dyDescent="0.35">
      <c r="A2" t="s">
        <v>34</v>
      </c>
      <c r="B2" s="10">
        <v>10077331</v>
      </c>
      <c r="C2">
        <f>B2+B2*0.002*(C1-$B$1)</f>
        <v>10097485.662</v>
      </c>
      <c r="D2">
        <f t="shared" ref="D2:AF2" si="0">C2+C2*0.002*(D1-$B$1)</f>
        <v>10137875.604648</v>
      </c>
      <c r="E2">
        <f t="shared" si="0"/>
        <v>10198702.858275888</v>
      </c>
      <c r="F2">
        <f t="shared" si="0"/>
        <v>10280292.481142096</v>
      </c>
      <c r="G2">
        <f t="shared" si="0"/>
        <v>10383095.405953517</v>
      </c>
      <c r="H2">
        <f t="shared" si="0"/>
        <v>10507692.550824959</v>
      </c>
      <c r="I2">
        <f t="shared" si="0"/>
        <v>10654800.246536508</v>
      </c>
      <c r="J2">
        <f t="shared" si="0"/>
        <v>10825277.050481092</v>
      </c>
      <c r="K2">
        <f t="shared" si="0"/>
        <v>11020132.037389752</v>
      </c>
      <c r="L2">
        <f t="shared" si="0"/>
        <v>11240534.678137546</v>
      </c>
      <c r="M2">
        <f t="shared" si="0"/>
        <v>11487826.441056572</v>
      </c>
      <c r="N2">
        <f t="shared" si="0"/>
        <v>11763534.275641929</v>
      </c>
      <c r="O2">
        <f t="shared" si="0"/>
        <v>12069386.16680862</v>
      </c>
      <c r="P2">
        <f t="shared" si="0"/>
        <v>12407328.979479261</v>
      </c>
      <c r="Q2">
        <f t="shared" si="0"/>
        <v>12779548.848863639</v>
      </c>
      <c r="R2">
        <f t="shared" si="0"/>
        <v>13188494.412027275</v>
      </c>
      <c r="S2">
        <f t="shared" si="0"/>
        <v>13636903.222036203</v>
      </c>
      <c r="T2">
        <f t="shared" si="0"/>
        <v>14127831.738029506</v>
      </c>
      <c r="U2">
        <f t="shared" si="0"/>
        <v>14664689.344074627</v>
      </c>
      <c r="V2">
        <f t="shared" si="0"/>
        <v>15251276.917837612</v>
      </c>
      <c r="W2">
        <f t="shared" si="0"/>
        <v>15891830.548386792</v>
      </c>
      <c r="X2">
        <f t="shared" si="0"/>
        <v>16591071.092515811</v>
      </c>
      <c r="Y2">
        <f t="shared" si="0"/>
        <v>17354260.362771537</v>
      </c>
      <c r="Z2">
        <f t="shared" si="0"/>
        <v>18187264.860184573</v>
      </c>
      <c r="AA2">
        <f t="shared" si="0"/>
        <v>19096628.103193801</v>
      </c>
      <c r="AB2">
        <f t="shared" si="0"/>
        <v>20089652.76455988</v>
      </c>
      <c r="AC2">
        <f t="shared" si="0"/>
        <v>21174494.013846114</v>
      </c>
      <c r="AD2">
        <f t="shared" si="0"/>
        <v>22360265.678621497</v>
      </c>
      <c r="AE2">
        <f t="shared" si="0"/>
        <v>23657161.087981544</v>
      </c>
      <c r="AF2">
        <f t="shared" si="0"/>
        <v>25076590.753260437</v>
      </c>
    </row>
    <row r="3" spans="1:32" ht="15.5" x14ac:dyDescent="0.35">
      <c r="A3" s="7" t="s">
        <v>11</v>
      </c>
      <c r="B3" s="10">
        <f>'MI-poplulation-2021'!$C$4*'MI-population-forecast'!B$2</f>
        <v>7981246.1520000007</v>
      </c>
      <c r="C3" s="10">
        <f>'MI-poplulation-2021'!$C$4*'MI-population-forecast'!C$2</f>
        <v>7997208.6443040008</v>
      </c>
      <c r="D3" s="10">
        <f>'MI-poplulation-2021'!$C$4*'MI-population-forecast'!D$2</f>
        <v>8029197.4788812157</v>
      </c>
      <c r="E3" s="10">
        <f>'MI-poplulation-2021'!$C$4*'MI-population-forecast'!E$2</f>
        <v>8077372.6637545042</v>
      </c>
      <c r="F3" s="10">
        <f>'MI-poplulation-2021'!$C$4*'MI-population-forecast'!F$2</f>
        <v>8141991.6450645402</v>
      </c>
      <c r="G3" s="10">
        <f>'MI-poplulation-2021'!$C$4*'MI-population-forecast'!G$2</f>
        <v>8223411.561515186</v>
      </c>
      <c r="H3" s="10">
        <f>'MI-poplulation-2021'!$C$4*'MI-population-forecast'!H$2</f>
        <v>8322092.5002533682</v>
      </c>
      <c r="I3" s="10">
        <f>'MI-poplulation-2021'!$C$4*'MI-population-forecast'!I$2</f>
        <v>8438601.7952569146</v>
      </c>
      <c r="J3" s="10">
        <f>'MI-poplulation-2021'!$C$4*'MI-population-forecast'!J$2</f>
        <v>8573619.4239810258</v>
      </c>
      <c r="K3" s="10">
        <f>'MI-poplulation-2021'!$C$4*'MI-population-forecast'!K$2</f>
        <v>8727944.5736126844</v>
      </c>
      <c r="L3" s="10">
        <f>'MI-poplulation-2021'!$C$4*'MI-population-forecast'!L$2</f>
        <v>8902503.4650849365</v>
      </c>
      <c r="M3" s="10">
        <f>'MI-poplulation-2021'!$C$4*'MI-population-forecast'!M$2</f>
        <v>9098358.5413168054</v>
      </c>
      <c r="N3" s="10">
        <f>'MI-poplulation-2021'!$C$4*'MI-population-forecast'!N$2</f>
        <v>9316719.1463084091</v>
      </c>
      <c r="O3" s="10">
        <f>'MI-poplulation-2021'!$C$4*'MI-population-forecast'!O$2</f>
        <v>9558953.8441124279</v>
      </c>
      <c r="P3" s="10">
        <f>'MI-poplulation-2021'!$C$4*'MI-population-forecast'!P$2</f>
        <v>9826604.5517475754</v>
      </c>
      <c r="Q3" s="10">
        <f>'MI-poplulation-2021'!$C$4*'MI-population-forecast'!Q$2</f>
        <v>10121402.688300002</v>
      </c>
      <c r="R3" s="10">
        <f>'MI-poplulation-2021'!$C$4*'MI-population-forecast'!R$2</f>
        <v>10445287.574325603</v>
      </c>
      <c r="S3" s="10">
        <f>'MI-poplulation-2021'!$C$4*'MI-population-forecast'!S$2</f>
        <v>10800427.351852674</v>
      </c>
      <c r="T3" s="10">
        <f>'MI-poplulation-2021'!$C$4*'MI-population-forecast'!T$2</f>
        <v>11189242.73651937</v>
      </c>
      <c r="U3" s="10">
        <f>'MI-poplulation-2021'!$C$4*'MI-population-forecast'!U$2</f>
        <v>11614433.960507106</v>
      </c>
      <c r="V3" s="10">
        <f>'MI-poplulation-2021'!$C$4*'MI-population-forecast'!V$2</f>
        <v>12079011.318927389</v>
      </c>
      <c r="W3" s="10">
        <f>'MI-poplulation-2021'!$C$4*'MI-population-forecast'!W$2</f>
        <v>12586329.79432234</v>
      </c>
      <c r="X3" s="10">
        <f>'MI-poplulation-2021'!$C$4*'MI-population-forecast'!X$2</f>
        <v>13140128.305272523</v>
      </c>
      <c r="Y3" s="10">
        <f>'MI-poplulation-2021'!$C$4*'MI-population-forecast'!Y$2</f>
        <v>13744574.207315058</v>
      </c>
      <c r="Z3" s="10">
        <f>'MI-poplulation-2021'!$C$4*'MI-population-forecast'!Z$2</f>
        <v>14404313.769266183</v>
      </c>
      <c r="AA3" s="10">
        <f>'MI-poplulation-2021'!$C$4*'MI-population-forecast'!AA$2</f>
        <v>15124529.45772949</v>
      </c>
      <c r="AB3" s="10">
        <f>'MI-poplulation-2021'!$C$4*'MI-population-forecast'!AB$2</f>
        <v>15911004.989531426</v>
      </c>
      <c r="AC3" s="10">
        <f>'MI-poplulation-2021'!$C$4*'MI-population-forecast'!AC$2</f>
        <v>16770199.258966124</v>
      </c>
      <c r="AD3" s="10">
        <f>'MI-poplulation-2021'!$C$4*'MI-population-forecast'!AD$2</f>
        <v>17709330.417468227</v>
      </c>
      <c r="AE3" s="10">
        <f>'MI-poplulation-2021'!$C$4*'MI-population-forecast'!AE$2</f>
        <v>18736471.581681386</v>
      </c>
      <c r="AF3" s="10">
        <f>'MI-poplulation-2021'!$C$4*'MI-population-forecast'!AF$2</f>
        <v>19860659.876582269</v>
      </c>
    </row>
    <row r="4" spans="1:32" ht="15.5" x14ac:dyDescent="0.35">
      <c r="A4" s="7" t="s">
        <v>12</v>
      </c>
      <c r="B4" s="10">
        <f>'MI-poplulation-2021'!$C$5*'MI-population-forecast'!B$2</f>
        <v>1420903.6709999999</v>
      </c>
      <c r="C4" s="10">
        <f>'MI-poplulation-2021'!$C$5*'MI-population-forecast'!C$2</f>
        <v>1423745.4783419999</v>
      </c>
      <c r="D4" s="10">
        <f>'MI-poplulation-2021'!$C$5*'MI-population-forecast'!D$2</f>
        <v>1429440.4602553679</v>
      </c>
      <c r="E4" s="10">
        <f>'MI-poplulation-2021'!$C$5*'MI-population-forecast'!E$2</f>
        <v>1438017.1030169001</v>
      </c>
      <c r="F4" s="10">
        <f>'MI-poplulation-2021'!$C$5*'MI-population-forecast'!F$2</f>
        <v>1449521.2398410353</v>
      </c>
      <c r="G4" s="10">
        <f>'MI-poplulation-2021'!$C$5*'MI-population-forecast'!G$2</f>
        <v>1464016.4522394459</v>
      </c>
      <c r="H4" s="10">
        <f>'MI-poplulation-2021'!$C$5*'MI-population-forecast'!H$2</f>
        <v>1481584.6496663191</v>
      </c>
      <c r="I4" s="10">
        <f>'MI-poplulation-2021'!$C$5*'MI-population-forecast'!I$2</f>
        <v>1502326.8347616475</v>
      </c>
      <c r="J4" s="10">
        <f>'MI-poplulation-2021'!$C$5*'MI-population-forecast'!J$2</f>
        <v>1526364.0641178337</v>
      </c>
      <c r="K4" s="10">
        <f>'MI-poplulation-2021'!$C$5*'MI-population-forecast'!K$2</f>
        <v>1553838.6172719549</v>
      </c>
      <c r="L4" s="10">
        <f>'MI-poplulation-2021'!$C$5*'MI-population-forecast'!L$2</f>
        <v>1584915.389617394</v>
      </c>
      <c r="M4" s="10">
        <f>'MI-poplulation-2021'!$C$5*'MI-population-forecast'!M$2</f>
        <v>1619783.5281889765</v>
      </c>
      <c r="N4" s="10">
        <f>'MI-poplulation-2021'!$C$5*'MI-population-forecast'!N$2</f>
        <v>1658658.3328655118</v>
      </c>
      <c r="O4" s="10">
        <f>'MI-poplulation-2021'!$C$5*'MI-population-forecast'!O$2</f>
        <v>1701783.4495200152</v>
      </c>
      <c r="P4" s="10">
        <f>'MI-poplulation-2021'!$C$5*'MI-population-forecast'!P$2</f>
        <v>1749433.3861065756</v>
      </c>
      <c r="Q4" s="10">
        <f>'MI-poplulation-2021'!$C$5*'MI-population-forecast'!Q$2</f>
        <v>1801916.387689773</v>
      </c>
      <c r="R4" s="10">
        <f>'MI-poplulation-2021'!$C$5*'MI-population-forecast'!R$2</f>
        <v>1859577.7120958457</v>
      </c>
      <c r="S4" s="10">
        <f>'MI-poplulation-2021'!$C$5*'MI-population-forecast'!S$2</f>
        <v>1922803.3543071046</v>
      </c>
      <c r="T4" s="10">
        <f>'MI-poplulation-2021'!$C$5*'MI-population-forecast'!T$2</f>
        <v>1992024.2750621601</v>
      </c>
      <c r="U4" s="10">
        <f>'MI-poplulation-2021'!$C$5*'MI-population-forecast'!U$2</f>
        <v>2067721.1975145224</v>
      </c>
      <c r="V4" s="10">
        <f>'MI-poplulation-2021'!$C$5*'MI-population-forecast'!V$2</f>
        <v>2150430.045415103</v>
      </c>
      <c r="W4" s="10">
        <f>'MI-poplulation-2021'!$C$5*'MI-population-forecast'!W$2</f>
        <v>2240748.1073225373</v>
      </c>
      <c r="X4" s="10">
        <f>'MI-poplulation-2021'!$C$5*'MI-population-forecast'!X$2</f>
        <v>2339341.0240447293</v>
      </c>
      <c r="Y4" s="10">
        <f>'MI-poplulation-2021'!$C$5*'MI-population-forecast'!Y$2</f>
        <v>2446950.7111507864</v>
      </c>
      <c r="Z4" s="10">
        <f>'MI-poplulation-2021'!$C$5*'MI-population-forecast'!Z$2</f>
        <v>2564404.3452860243</v>
      </c>
      <c r="AA4" s="10">
        <f>'MI-poplulation-2021'!$C$5*'MI-population-forecast'!AA$2</f>
        <v>2692624.5625503259</v>
      </c>
      <c r="AB4" s="10">
        <f>'MI-poplulation-2021'!$C$5*'MI-population-forecast'!AB$2</f>
        <v>2832641.0398029429</v>
      </c>
      <c r="AC4" s="10">
        <f>'MI-poplulation-2021'!$C$5*'MI-population-forecast'!AC$2</f>
        <v>2985603.6559523018</v>
      </c>
      <c r="AD4" s="10">
        <f>'MI-poplulation-2021'!$C$5*'MI-population-forecast'!AD$2</f>
        <v>3152797.4606856308</v>
      </c>
      <c r="AE4" s="10">
        <f>'MI-poplulation-2021'!$C$5*'MI-population-forecast'!AE$2</f>
        <v>3335659.7134053973</v>
      </c>
      <c r="AF4" s="10">
        <f>'MI-poplulation-2021'!$C$5*'MI-population-forecast'!AF$2</f>
        <v>3535799.2962097214</v>
      </c>
    </row>
    <row r="5" spans="1:32" ht="15.5" x14ac:dyDescent="0.35">
      <c r="A5" s="14" t="s">
        <v>23</v>
      </c>
      <c r="B5" s="10">
        <f>'MI-poplulation-2021'!$C$6*'MI-population-forecast'!B$2</f>
        <v>70541.316999999995</v>
      </c>
      <c r="C5" s="10">
        <f>'MI-poplulation-2021'!$C$6*'MI-population-forecast'!C$2</f>
        <v>70682.399634000001</v>
      </c>
      <c r="D5" s="10">
        <f>'MI-poplulation-2021'!$C$6*'MI-population-forecast'!D$2</f>
        <v>70965.129232535997</v>
      </c>
      <c r="E5" s="10">
        <f>'MI-poplulation-2021'!$C$6*'MI-population-forecast'!E$2</f>
        <v>71390.920007931214</v>
      </c>
      <c r="F5" s="10">
        <f>'MI-poplulation-2021'!$C$6*'MI-population-forecast'!F$2</f>
        <v>71962.047367994674</v>
      </c>
      <c r="G5" s="10">
        <f>'MI-poplulation-2021'!$C$6*'MI-population-forecast'!G$2</f>
        <v>72681.667841674629</v>
      </c>
      <c r="H5" s="10">
        <f>'MI-poplulation-2021'!$C$6*'MI-population-forecast'!H$2</f>
        <v>73553.847855774715</v>
      </c>
      <c r="I5" s="10">
        <f>'MI-poplulation-2021'!$C$6*'MI-population-forecast'!I$2</f>
        <v>74583.601725755565</v>
      </c>
      <c r="J5" s="10">
        <f>'MI-poplulation-2021'!$C$6*'MI-population-forecast'!J$2</f>
        <v>75776.939353367648</v>
      </c>
      <c r="K5" s="10">
        <f>'MI-poplulation-2021'!$C$6*'MI-population-forecast'!K$2</f>
        <v>77140.924261728258</v>
      </c>
      <c r="L5" s="10">
        <f>'MI-poplulation-2021'!$C$6*'MI-population-forecast'!L$2</f>
        <v>78683.742746962831</v>
      </c>
      <c r="M5" s="10">
        <f>'MI-poplulation-2021'!$C$6*'MI-population-forecast'!M$2</f>
        <v>80414.785087395998</v>
      </c>
      <c r="N5" s="10">
        <f>'MI-poplulation-2021'!$C$6*'MI-population-forecast'!N$2</f>
        <v>82344.739929493502</v>
      </c>
      <c r="O5" s="10">
        <f>'MI-poplulation-2021'!$C$6*'MI-population-forecast'!O$2</f>
        <v>84485.703167660336</v>
      </c>
      <c r="P5" s="10">
        <f>'MI-poplulation-2021'!$C$6*'MI-population-forecast'!P$2</f>
        <v>86851.302856354829</v>
      </c>
      <c r="Q5" s="10">
        <f>'MI-poplulation-2021'!$C$6*'MI-population-forecast'!Q$2</f>
        <v>89456.841942045474</v>
      </c>
      <c r="R5" s="10">
        <f>'MI-poplulation-2021'!$C$6*'MI-population-forecast'!R$2</f>
        <v>92319.460884190921</v>
      </c>
      <c r="S5" s="10">
        <f>'MI-poplulation-2021'!$C$6*'MI-population-forecast'!S$2</f>
        <v>95458.32255425342</v>
      </c>
      <c r="T5" s="10">
        <f>'MI-poplulation-2021'!$C$6*'MI-population-forecast'!T$2</f>
        <v>98894.822166206548</v>
      </c>
      <c r="U5" s="10">
        <f>'MI-poplulation-2021'!$C$6*'MI-population-forecast'!U$2</f>
        <v>102652.82540852239</v>
      </c>
      <c r="V5" s="10">
        <f>'MI-poplulation-2021'!$C$6*'MI-population-forecast'!V$2</f>
        <v>106758.93842486329</v>
      </c>
      <c r="W5" s="10">
        <f>'MI-poplulation-2021'!$C$6*'MI-population-forecast'!W$2</f>
        <v>111242.81383870755</v>
      </c>
      <c r="X5" s="10">
        <f>'MI-poplulation-2021'!$C$6*'MI-population-forecast'!X$2</f>
        <v>116137.49764761068</v>
      </c>
      <c r="Y5" s="10">
        <f>'MI-poplulation-2021'!$C$6*'MI-population-forecast'!Y$2</f>
        <v>121479.82253940076</v>
      </c>
      <c r="Z5" s="10">
        <f>'MI-poplulation-2021'!$C$6*'MI-population-forecast'!Z$2</f>
        <v>127310.85402129201</v>
      </c>
      <c r="AA5" s="10">
        <f>'MI-poplulation-2021'!$C$6*'MI-population-forecast'!AA$2</f>
        <v>133676.39672235661</v>
      </c>
      <c r="AB5" s="10">
        <f>'MI-poplulation-2021'!$C$6*'MI-population-forecast'!AB$2</f>
        <v>140627.56935191917</v>
      </c>
      <c r="AC5" s="10">
        <f>'MI-poplulation-2021'!$C$6*'MI-population-forecast'!AC$2</f>
        <v>148221.45809692281</v>
      </c>
      <c r="AD5" s="10">
        <f>'MI-poplulation-2021'!$C$6*'MI-population-forecast'!AD$2</f>
        <v>156521.85975035047</v>
      </c>
      <c r="AE5" s="10">
        <f>'MI-poplulation-2021'!$C$6*'MI-population-forecast'!AE$2</f>
        <v>165600.12761587082</v>
      </c>
      <c r="AF5" s="10">
        <f>'MI-poplulation-2021'!$C$6*'MI-population-forecast'!AF$2</f>
        <v>175536.13527282307</v>
      </c>
    </row>
    <row r="6" spans="1:32" ht="15.5" x14ac:dyDescent="0.35">
      <c r="A6" s="7" t="s">
        <v>13</v>
      </c>
      <c r="B6" s="10">
        <f>'MI-poplulation-2021'!$C$7*'MI-population-forecast'!B$2</f>
        <v>342629.25400000002</v>
      </c>
      <c r="C6" s="10">
        <f>'MI-poplulation-2021'!$C$7*'MI-population-forecast'!C$2</f>
        <v>343314.51250800001</v>
      </c>
      <c r="D6" s="10">
        <f>'MI-poplulation-2021'!$C$7*'MI-population-forecast'!D$2</f>
        <v>344687.77055803203</v>
      </c>
      <c r="E6" s="10">
        <f>'MI-poplulation-2021'!$C$7*'MI-population-forecast'!E$2</f>
        <v>346755.89718138025</v>
      </c>
      <c r="F6" s="10">
        <f>'MI-poplulation-2021'!$C$7*'MI-population-forecast'!F$2</f>
        <v>349529.94435883127</v>
      </c>
      <c r="G6" s="10">
        <f>'MI-poplulation-2021'!$C$7*'MI-population-forecast'!G$2</f>
        <v>353025.24380241963</v>
      </c>
      <c r="H6" s="10">
        <f>'MI-poplulation-2021'!$C$7*'MI-population-forecast'!H$2</f>
        <v>357261.54672804865</v>
      </c>
      <c r="I6" s="10">
        <f>'MI-poplulation-2021'!$C$7*'MI-population-forecast'!I$2</f>
        <v>362263.20838224131</v>
      </c>
      <c r="J6" s="10">
        <f>'MI-poplulation-2021'!$C$7*'MI-population-forecast'!J$2</f>
        <v>368059.41971635714</v>
      </c>
      <c r="K6" s="10">
        <f>'MI-poplulation-2021'!$C$7*'MI-population-forecast'!K$2</f>
        <v>374684.4892712516</v>
      </c>
      <c r="L6" s="10">
        <f>'MI-poplulation-2021'!$C$7*'MI-population-forecast'!L$2</f>
        <v>382178.17905667663</v>
      </c>
      <c r="M6" s="10">
        <f>'MI-poplulation-2021'!$C$7*'MI-population-forecast'!M$2</f>
        <v>390586.09899592347</v>
      </c>
      <c r="N6" s="10">
        <f>'MI-poplulation-2021'!$C$7*'MI-population-forecast'!N$2</f>
        <v>399960.16537182563</v>
      </c>
      <c r="O6" s="10">
        <f>'MI-poplulation-2021'!$C$7*'MI-population-forecast'!O$2</f>
        <v>410359.12967149314</v>
      </c>
      <c r="P6" s="10">
        <f>'MI-poplulation-2021'!$C$7*'MI-population-forecast'!P$2</f>
        <v>421849.18530229491</v>
      </c>
      <c r="Q6" s="10">
        <f>'MI-poplulation-2021'!$C$7*'MI-population-forecast'!Q$2</f>
        <v>434504.66086136375</v>
      </c>
      <c r="R6" s="10">
        <f>'MI-poplulation-2021'!$C$7*'MI-population-forecast'!R$2</f>
        <v>448408.81000892736</v>
      </c>
      <c r="S6" s="10">
        <f>'MI-poplulation-2021'!$C$7*'MI-population-forecast'!S$2</f>
        <v>463654.70954923093</v>
      </c>
      <c r="T6" s="10">
        <f>'MI-poplulation-2021'!$C$7*'MI-population-forecast'!T$2</f>
        <v>480346.27909300325</v>
      </c>
      <c r="U6" s="10">
        <f>'MI-poplulation-2021'!$C$7*'MI-population-forecast'!U$2</f>
        <v>498599.43769853737</v>
      </c>
      <c r="V6" s="10">
        <f>'MI-poplulation-2021'!$C$7*'MI-population-forecast'!V$2</f>
        <v>518543.41520647885</v>
      </c>
      <c r="W6" s="10">
        <f>'MI-poplulation-2021'!$C$7*'MI-population-forecast'!W$2</f>
        <v>540322.23864515091</v>
      </c>
      <c r="X6" s="10">
        <f>'MI-poplulation-2021'!$C$7*'MI-population-forecast'!X$2</f>
        <v>564096.41714553768</v>
      </c>
      <c r="Y6" s="10">
        <f>'MI-poplulation-2021'!$C$7*'MI-population-forecast'!Y$2</f>
        <v>590044.8523342323</v>
      </c>
      <c r="Z6" s="10">
        <f>'MI-poplulation-2021'!$C$7*'MI-population-forecast'!Z$2</f>
        <v>618367.00524627557</v>
      </c>
      <c r="AA6" s="10">
        <f>'MI-poplulation-2021'!$C$7*'MI-population-forecast'!AA$2</f>
        <v>649285.3555085893</v>
      </c>
      <c r="AB6" s="10">
        <f>'MI-poplulation-2021'!$C$7*'MI-population-forecast'!AB$2</f>
        <v>683048.19399503595</v>
      </c>
      <c r="AC6" s="10">
        <f>'MI-poplulation-2021'!$C$7*'MI-population-forecast'!AC$2</f>
        <v>719932.79647076793</v>
      </c>
      <c r="AD6" s="10">
        <f>'MI-poplulation-2021'!$C$7*'MI-population-forecast'!AD$2</f>
        <v>760249.033073131</v>
      </c>
      <c r="AE6" s="10">
        <f>'MI-poplulation-2021'!$C$7*'MI-population-forecast'!AE$2</f>
        <v>804343.47699137253</v>
      </c>
      <c r="AF6" s="10">
        <f>'MI-poplulation-2021'!$C$7*'MI-population-forecast'!AF$2</f>
        <v>852604.08561085491</v>
      </c>
    </row>
    <row r="7" spans="1:32" ht="15.5" x14ac:dyDescent="0.35">
      <c r="A7" s="14" t="s">
        <v>14</v>
      </c>
      <c r="B7" s="10">
        <f>'MI-poplulation-2021'!$C$8*'MI-population-forecast'!B$2</f>
        <v>50386.654999999999</v>
      </c>
      <c r="C7" s="10">
        <f>'MI-poplulation-2021'!$C$8*'MI-population-forecast'!C$2</f>
        <v>50487.428310000003</v>
      </c>
      <c r="D7" s="10">
        <f>'MI-poplulation-2021'!$C$8*'MI-population-forecast'!D$2</f>
        <v>50689.378023240002</v>
      </c>
      <c r="E7" s="10">
        <f>'MI-poplulation-2021'!$C$8*'MI-population-forecast'!E$2</f>
        <v>50993.514291379441</v>
      </c>
      <c r="F7" s="10">
        <f>'MI-poplulation-2021'!$C$8*'MI-population-forecast'!F$2</f>
        <v>51401.462405710481</v>
      </c>
      <c r="G7" s="10">
        <f>'MI-poplulation-2021'!$C$8*'MI-population-forecast'!G$2</f>
        <v>51915.477029767586</v>
      </c>
      <c r="H7" s="10">
        <f>'MI-poplulation-2021'!$C$8*'MI-population-forecast'!H$2</f>
        <v>52538.462754124797</v>
      </c>
      <c r="I7" s="10">
        <f>'MI-poplulation-2021'!$C$8*'MI-population-forecast'!I$2</f>
        <v>53274.001232682545</v>
      </c>
      <c r="J7" s="10">
        <f>'MI-poplulation-2021'!$C$8*'MI-population-forecast'!J$2</f>
        <v>54126.38525240546</v>
      </c>
      <c r="K7" s="10">
        <f>'MI-poplulation-2021'!$C$8*'MI-population-forecast'!K$2</f>
        <v>55100.660186948757</v>
      </c>
      <c r="L7" s="10">
        <f>'MI-poplulation-2021'!$C$8*'MI-population-forecast'!L$2</f>
        <v>56202.673390687734</v>
      </c>
      <c r="M7" s="10">
        <f>'MI-poplulation-2021'!$C$8*'MI-population-forecast'!M$2</f>
        <v>57439.132205282862</v>
      </c>
      <c r="N7" s="10">
        <f>'MI-poplulation-2021'!$C$8*'MI-population-forecast'!N$2</f>
        <v>58817.671378209649</v>
      </c>
      <c r="O7" s="10">
        <f>'MI-poplulation-2021'!$C$8*'MI-population-forecast'!O$2</f>
        <v>60346.930834043102</v>
      </c>
      <c r="P7" s="10">
        <f>'MI-poplulation-2021'!$C$8*'MI-population-forecast'!P$2</f>
        <v>62036.644897396305</v>
      </c>
      <c r="Q7" s="10">
        <f>'MI-poplulation-2021'!$C$8*'MI-population-forecast'!Q$2</f>
        <v>63897.744244318194</v>
      </c>
      <c r="R7" s="10">
        <f>'MI-poplulation-2021'!$C$8*'MI-population-forecast'!R$2</f>
        <v>65942.472060136381</v>
      </c>
      <c r="S7" s="10">
        <f>'MI-poplulation-2021'!$C$8*'MI-population-forecast'!S$2</f>
        <v>68184.516110181023</v>
      </c>
      <c r="T7" s="10">
        <f>'MI-poplulation-2021'!$C$8*'MI-population-forecast'!T$2</f>
        <v>70639.158690147538</v>
      </c>
      <c r="U7" s="10">
        <f>'MI-poplulation-2021'!$C$8*'MI-population-forecast'!U$2</f>
        <v>73323.446720373133</v>
      </c>
      <c r="V7" s="10">
        <f>'MI-poplulation-2021'!$C$8*'MI-population-forecast'!V$2</f>
        <v>76256.384589188063</v>
      </c>
      <c r="W7" s="10">
        <f>'MI-poplulation-2021'!$C$8*'MI-population-forecast'!W$2</f>
        <v>79459.152741933955</v>
      </c>
      <c r="X7" s="10">
        <f>'MI-poplulation-2021'!$C$8*'MI-population-forecast'!X$2</f>
        <v>82955.355462579057</v>
      </c>
      <c r="Y7" s="10">
        <f>'MI-poplulation-2021'!$C$8*'MI-population-forecast'!Y$2</f>
        <v>86771.301813857688</v>
      </c>
      <c r="Z7" s="10">
        <f>'MI-poplulation-2021'!$C$8*'MI-population-forecast'!Z$2</f>
        <v>90936.324300922861</v>
      </c>
      <c r="AA7" s="10">
        <f>'MI-poplulation-2021'!$C$8*'MI-population-forecast'!AA$2</f>
        <v>95483.140515969004</v>
      </c>
      <c r="AB7" s="10">
        <f>'MI-poplulation-2021'!$C$8*'MI-population-forecast'!AB$2</f>
        <v>100448.2638227994</v>
      </c>
      <c r="AC7" s="10">
        <f>'MI-poplulation-2021'!$C$8*'MI-population-forecast'!AC$2</f>
        <v>105872.47006923058</v>
      </c>
      <c r="AD7" s="10">
        <f>'MI-poplulation-2021'!$C$8*'MI-population-forecast'!AD$2</f>
        <v>111801.32839310748</v>
      </c>
      <c r="AE7" s="10">
        <f>'MI-poplulation-2021'!$C$8*'MI-population-forecast'!AE$2</f>
        <v>118285.80543990772</v>
      </c>
      <c r="AF7" s="10">
        <f>'MI-poplulation-2021'!$C$8*'MI-population-forecast'!AF$2</f>
        <v>125382.95376630219</v>
      </c>
    </row>
    <row r="8" spans="1:32" ht="15.5" x14ac:dyDescent="0.35">
      <c r="A8" s="14" t="s">
        <v>15</v>
      </c>
      <c r="B8" s="10">
        <f>'MI-poplulation-2021'!$C$9*'MI-population-forecast'!B$2</f>
        <v>251933.27500000002</v>
      </c>
      <c r="C8" s="10">
        <f>'MI-poplulation-2021'!$C$9*'MI-population-forecast'!C$2</f>
        <v>252437.14155000003</v>
      </c>
      <c r="D8" s="10">
        <f>'MI-poplulation-2021'!$C$9*'MI-population-forecast'!D$2</f>
        <v>253446.8901162</v>
      </c>
      <c r="E8" s="10">
        <f>'MI-poplulation-2021'!$C$9*'MI-population-forecast'!E$2</f>
        <v>254967.57145689722</v>
      </c>
      <c r="F8" s="10">
        <f>'MI-poplulation-2021'!$C$9*'MI-population-forecast'!F$2</f>
        <v>257007.31202855241</v>
      </c>
      <c r="G8" s="10">
        <f>'MI-poplulation-2021'!$C$9*'MI-population-forecast'!G$2</f>
        <v>259577.38514883793</v>
      </c>
      <c r="H8" s="10">
        <f>'MI-poplulation-2021'!$C$9*'MI-population-forecast'!H$2</f>
        <v>262692.31377062399</v>
      </c>
      <c r="I8" s="10">
        <f>'MI-poplulation-2021'!$C$9*'MI-population-forecast'!I$2</f>
        <v>266370.00616341271</v>
      </c>
      <c r="J8" s="10">
        <f>'MI-poplulation-2021'!$C$9*'MI-population-forecast'!J$2</f>
        <v>270631.92626202729</v>
      </c>
      <c r="K8" s="10">
        <f>'MI-poplulation-2021'!$C$9*'MI-population-forecast'!K$2</f>
        <v>275503.30093474378</v>
      </c>
      <c r="L8" s="10">
        <f>'MI-poplulation-2021'!$C$9*'MI-population-forecast'!L$2</f>
        <v>281013.36695343867</v>
      </c>
      <c r="M8" s="10">
        <f>'MI-poplulation-2021'!$C$9*'MI-population-forecast'!M$2</f>
        <v>287195.66102641431</v>
      </c>
      <c r="N8" s="10">
        <f>'MI-poplulation-2021'!$C$9*'MI-population-forecast'!N$2</f>
        <v>294088.35689104826</v>
      </c>
      <c r="O8" s="10">
        <f>'MI-poplulation-2021'!$C$9*'MI-population-forecast'!O$2</f>
        <v>301734.65417021554</v>
      </c>
      <c r="P8" s="10">
        <f>'MI-poplulation-2021'!$C$9*'MI-population-forecast'!P$2</f>
        <v>310183.22448698152</v>
      </c>
      <c r="Q8" s="10">
        <f>'MI-poplulation-2021'!$C$9*'MI-population-forecast'!Q$2</f>
        <v>319488.721221591</v>
      </c>
      <c r="R8" s="10">
        <f>'MI-poplulation-2021'!$C$9*'MI-population-forecast'!R$2</f>
        <v>329712.3603006819</v>
      </c>
      <c r="S8" s="10">
        <f>'MI-poplulation-2021'!$C$9*'MI-population-forecast'!S$2</f>
        <v>340922.58055090508</v>
      </c>
      <c r="T8" s="10">
        <f>'MI-poplulation-2021'!$C$9*'MI-population-forecast'!T$2</f>
        <v>353195.79345073766</v>
      </c>
      <c r="U8" s="10">
        <f>'MI-poplulation-2021'!$C$9*'MI-population-forecast'!U$2</f>
        <v>366617.23360186571</v>
      </c>
      <c r="V8" s="10">
        <f>'MI-poplulation-2021'!$C$9*'MI-population-forecast'!V$2</f>
        <v>381281.92294594034</v>
      </c>
      <c r="W8" s="10">
        <f>'MI-poplulation-2021'!$C$9*'MI-population-forecast'!W$2</f>
        <v>397295.76370966982</v>
      </c>
      <c r="X8" s="10">
        <f>'MI-poplulation-2021'!$C$9*'MI-population-forecast'!X$2</f>
        <v>414776.77731289528</v>
      </c>
      <c r="Y8" s="10">
        <f>'MI-poplulation-2021'!$C$9*'MI-population-forecast'!Y$2</f>
        <v>433856.50906928844</v>
      </c>
      <c r="Z8" s="10">
        <f>'MI-poplulation-2021'!$C$9*'MI-population-forecast'!Z$2</f>
        <v>454681.62150461436</v>
      </c>
      <c r="AA8" s="10">
        <f>'MI-poplulation-2021'!$C$9*'MI-population-forecast'!AA$2</f>
        <v>477415.70257984503</v>
      </c>
      <c r="AB8" s="10">
        <f>'MI-poplulation-2021'!$C$9*'MI-population-forecast'!AB$2</f>
        <v>502241.31911399704</v>
      </c>
      <c r="AC8" s="10">
        <f>'MI-poplulation-2021'!$C$9*'MI-population-forecast'!AC$2</f>
        <v>529362.3503461529</v>
      </c>
      <c r="AD8" s="10">
        <f>'MI-poplulation-2021'!$C$9*'MI-population-forecast'!AD$2</f>
        <v>559006.64196553745</v>
      </c>
      <c r="AE8" s="10">
        <f>'MI-poplulation-2021'!$C$9*'MI-population-forecast'!AE$2</f>
        <v>591429.02719953866</v>
      </c>
      <c r="AF8" s="10">
        <f>'MI-poplulation-2021'!$C$9*'MI-population-forecast'!AF$2</f>
        <v>626914.76883151091</v>
      </c>
    </row>
    <row r="9" spans="1:32" ht="15.5" x14ac:dyDescent="0.35">
      <c r="A9" s="7" t="s">
        <v>16</v>
      </c>
      <c r="B9" s="10">
        <f>'MI-poplulation-2021'!$C$10*'MI-population-forecast'!B$2</f>
        <v>9543232.4570000004</v>
      </c>
      <c r="C9" s="10">
        <f>'MI-poplulation-2021'!$C$10*'MI-population-forecast'!C$2</f>
        <v>9562318.9219140001</v>
      </c>
      <c r="D9" s="10">
        <f>'MI-poplulation-2021'!$C$10*'MI-population-forecast'!D$2</f>
        <v>9600568.1976016555</v>
      </c>
      <c r="E9" s="10">
        <f>'MI-poplulation-2021'!$C$10*'MI-population-forecast'!E$2</f>
        <v>9658171.6067872662</v>
      </c>
      <c r="F9" s="10">
        <f>'MI-poplulation-2021'!$C$10*'MI-population-forecast'!F$2</f>
        <v>9735436.9796415642</v>
      </c>
      <c r="G9" s="10">
        <f>'MI-poplulation-2021'!$C$10*'MI-population-forecast'!G$2</f>
        <v>9832791.34943798</v>
      </c>
      <c r="H9" s="10">
        <f>'MI-poplulation-2021'!$C$10*'MI-population-forecast'!H$2</f>
        <v>9950784.8456312362</v>
      </c>
      <c r="I9" s="10">
        <f>'MI-poplulation-2021'!$C$10*'MI-population-forecast'!I$2</f>
        <v>10090095.833470073</v>
      </c>
      <c r="J9" s="10">
        <f>'MI-poplulation-2021'!$C$10*'MI-population-forecast'!J$2</f>
        <v>10251537.366805594</v>
      </c>
      <c r="K9" s="10">
        <f>'MI-poplulation-2021'!$C$10*'MI-population-forecast'!K$2</f>
        <v>10436065.039408093</v>
      </c>
      <c r="L9" s="10">
        <f>'MI-poplulation-2021'!$C$10*'MI-population-forecast'!L$2</f>
        <v>10644786.340196256</v>
      </c>
      <c r="M9" s="10">
        <f>'MI-poplulation-2021'!$C$10*'MI-population-forecast'!M$2</f>
        <v>10878971.639680574</v>
      </c>
      <c r="N9" s="10">
        <f>'MI-poplulation-2021'!$C$10*'MI-population-forecast'!N$2</f>
        <v>11140066.959032906</v>
      </c>
      <c r="O9" s="10">
        <f>'MI-poplulation-2021'!$C$10*'MI-population-forecast'!O$2</f>
        <v>11429708.699967762</v>
      </c>
      <c r="P9" s="10">
        <f>'MI-poplulation-2021'!$C$10*'MI-population-forecast'!P$2</f>
        <v>11749740.54356686</v>
      </c>
      <c r="Q9" s="10">
        <f>'MI-poplulation-2021'!$C$10*'MI-population-forecast'!Q$2</f>
        <v>12102232.759873865</v>
      </c>
      <c r="R9" s="10">
        <f>'MI-poplulation-2021'!$C$10*'MI-population-forecast'!R$2</f>
        <v>12489504.208189828</v>
      </c>
      <c r="S9" s="10">
        <f>'MI-poplulation-2021'!$C$10*'MI-population-forecast'!S$2</f>
        <v>12914147.351268284</v>
      </c>
      <c r="T9" s="10">
        <f>'MI-poplulation-2021'!$C$10*'MI-population-forecast'!T$2</f>
        <v>13379056.655913942</v>
      </c>
      <c r="U9" s="10">
        <f>'MI-poplulation-2021'!$C$10*'MI-population-forecast'!U$2</f>
        <v>13887460.808838671</v>
      </c>
      <c r="V9" s="10">
        <f>'MI-poplulation-2021'!$C$10*'MI-population-forecast'!V$2</f>
        <v>14442959.241192218</v>
      </c>
      <c r="W9" s="10">
        <f>'MI-poplulation-2021'!$C$10*'MI-population-forecast'!W$2</f>
        <v>15049563.529322291</v>
      </c>
      <c r="X9" s="10">
        <f>'MI-poplulation-2021'!$C$10*'MI-population-forecast'!X$2</f>
        <v>15711744.324612472</v>
      </c>
      <c r="Y9" s="10">
        <f>'MI-poplulation-2021'!$C$10*'MI-population-forecast'!Y$2</f>
        <v>16434484.563544644</v>
      </c>
      <c r="Z9" s="10">
        <f>'MI-poplulation-2021'!$C$10*'MI-population-forecast'!Z$2</f>
        <v>17223339.822594788</v>
      </c>
      <c r="AA9" s="10">
        <f>'MI-poplulation-2021'!$C$10*'MI-population-forecast'!AA$2</f>
        <v>18084506.813724529</v>
      </c>
      <c r="AB9" s="10">
        <f>'MI-poplulation-2021'!$C$10*'MI-population-forecast'!AB$2</f>
        <v>19024901.168038204</v>
      </c>
      <c r="AC9" s="10">
        <f>'MI-poplulation-2021'!$C$10*'MI-population-forecast'!AC$2</f>
        <v>20052245.831112269</v>
      </c>
      <c r="AD9" s="10">
        <f>'MI-poplulation-2021'!$C$10*'MI-population-forecast'!AD$2</f>
        <v>21175171.597654555</v>
      </c>
      <c r="AE9" s="10">
        <f>'MI-poplulation-2021'!$C$10*'MI-population-forecast'!AE$2</f>
        <v>22403331.550318521</v>
      </c>
      <c r="AF9" s="10">
        <f>'MI-poplulation-2021'!$C$10*'MI-population-forecast'!AF$2</f>
        <v>23747531.443337634</v>
      </c>
    </row>
    <row r="10" spans="1:32" ht="15.5" x14ac:dyDescent="0.35">
      <c r="A10" s="7" t="s">
        <v>17</v>
      </c>
      <c r="B10" s="10">
        <f>'MI-poplulation-2021'!$C$11*'MI-population-forecast'!B$2</f>
        <v>534098.54299999995</v>
      </c>
      <c r="C10" s="10">
        <f>'MI-poplulation-2021'!$C$11*'MI-population-forecast'!C$2</f>
        <v>535166.74008600006</v>
      </c>
      <c r="D10" s="10">
        <f>'MI-poplulation-2021'!$C$11*'MI-population-forecast'!D$2</f>
        <v>537307.40704634401</v>
      </c>
      <c r="E10" s="10">
        <f>'MI-poplulation-2021'!$C$11*'MI-population-forecast'!E$2</f>
        <v>540531.25148862205</v>
      </c>
      <c r="F10" s="10">
        <f>'MI-poplulation-2021'!$C$11*'MI-population-forecast'!F$2</f>
        <v>544855.5015005311</v>
      </c>
      <c r="G10" s="10">
        <f>'MI-poplulation-2021'!$C$11*'MI-population-forecast'!G$2</f>
        <v>550304.05651553639</v>
      </c>
      <c r="H10" s="10">
        <f>'MI-poplulation-2021'!$C$11*'MI-population-forecast'!H$2</f>
        <v>556907.70519372285</v>
      </c>
      <c r="I10" s="10">
        <f>'MI-poplulation-2021'!$C$11*'MI-population-forecast'!I$2</f>
        <v>564704.41306643491</v>
      </c>
      <c r="J10" s="10">
        <f>'MI-poplulation-2021'!$C$11*'MI-population-forecast'!J$2</f>
        <v>573739.68367549789</v>
      </c>
      <c r="K10" s="10">
        <f>'MI-poplulation-2021'!$C$11*'MI-population-forecast'!K$2</f>
        <v>584066.99798165681</v>
      </c>
      <c r="L10" s="10">
        <f>'MI-poplulation-2021'!$C$11*'MI-population-forecast'!L$2</f>
        <v>595748.33794129</v>
      </c>
      <c r="M10" s="10">
        <f>'MI-poplulation-2021'!$C$11*'MI-population-forecast'!M$2</f>
        <v>608854.8013759983</v>
      </c>
      <c r="N10" s="10">
        <f>'MI-poplulation-2021'!$C$11*'MI-population-forecast'!N$2</f>
        <v>623467.31660902221</v>
      </c>
      <c r="O10" s="10">
        <f>'MI-poplulation-2021'!$C$11*'MI-population-forecast'!O$2</f>
        <v>639677.46684085683</v>
      </c>
      <c r="P10" s="10">
        <f>'MI-poplulation-2021'!$C$11*'MI-population-forecast'!P$2</f>
        <v>657588.43591240083</v>
      </c>
      <c r="Q10" s="10">
        <f>'MI-poplulation-2021'!$C$11*'MI-population-forecast'!Q$2</f>
        <v>677316.08898977283</v>
      </c>
      <c r="R10" s="10">
        <f>'MI-poplulation-2021'!$C$11*'MI-population-forecast'!R$2</f>
        <v>698990.20383744559</v>
      </c>
      <c r="S10" s="10">
        <f>'MI-poplulation-2021'!$C$11*'MI-population-forecast'!S$2</f>
        <v>722755.87076791876</v>
      </c>
      <c r="T10" s="10">
        <f>'MI-poplulation-2021'!$C$11*'MI-population-forecast'!T$2</f>
        <v>748775.0821155638</v>
      </c>
      <c r="U10" s="10">
        <f>'MI-poplulation-2021'!$C$11*'MI-population-forecast'!U$2</f>
        <v>777228.53523595526</v>
      </c>
      <c r="V10" s="10">
        <f>'MI-poplulation-2021'!$C$11*'MI-population-forecast'!V$2</f>
        <v>808317.67664539348</v>
      </c>
      <c r="W10" s="10">
        <f>'MI-poplulation-2021'!$C$11*'MI-population-forecast'!W$2</f>
        <v>842267.01906449988</v>
      </c>
      <c r="X10" s="10">
        <f>'MI-poplulation-2021'!$C$11*'MI-population-forecast'!X$2</f>
        <v>879326.76790333795</v>
      </c>
      <c r="Y10" s="10">
        <f>'MI-poplulation-2021'!$C$11*'MI-population-forecast'!Y$2</f>
        <v>919775.79922689148</v>
      </c>
      <c r="Z10" s="10">
        <f>'MI-poplulation-2021'!$C$11*'MI-population-forecast'!Z$2</f>
        <v>963925.03758978227</v>
      </c>
      <c r="AA10" s="10">
        <f>'MI-poplulation-2021'!$C$11*'MI-population-forecast'!AA$2</f>
        <v>1012121.2894692714</v>
      </c>
      <c r="AB10" s="10">
        <f>'MI-poplulation-2021'!$C$11*'MI-population-forecast'!AB$2</f>
        <v>1064751.5965216735</v>
      </c>
      <c r="AC10" s="10">
        <f>'MI-poplulation-2021'!$C$11*'MI-population-forecast'!AC$2</f>
        <v>1122248.182733844</v>
      </c>
      <c r="AD10" s="10">
        <f>'MI-poplulation-2021'!$C$11*'MI-population-forecast'!AD$2</f>
        <v>1185094.0809669392</v>
      </c>
      <c r="AE10" s="10">
        <f>'MI-poplulation-2021'!$C$11*'MI-population-forecast'!AE$2</f>
        <v>1253829.5376630218</v>
      </c>
      <c r="AF10" s="10">
        <f>'MI-poplulation-2021'!$C$11*'MI-population-forecast'!AF$2</f>
        <v>1329059.3099228032</v>
      </c>
    </row>
    <row r="11" spans="1:32" ht="15.5" x14ac:dyDescent="0.35">
      <c r="A11" s="7" t="s">
        <v>27</v>
      </c>
      <c r="B11" s="10">
        <f>B5+B7+B8</f>
        <v>372861.24700000003</v>
      </c>
      <c r="C11" s="10">
        <f>C5+C7+C8</f>
        <v>373606.96949400002</v>
      </c>
      <c r="D11" s="10">
        <f t="shared" ref="D11:AF11" si="1">D5+D7+D8</f>
        <v>375101.397371976</v>
      </c>
      <c r="E11" s="10">
        <f t="shared" si="1"/>
        <v>377352.00575620786</v>
      </c>
      <c r="F11" s="10">
        <f t="shared" si="1"/>
        <v>380370.82180225756</v>
      </c>
      <c r="G11" s="10">
        <f t="shared" si="1"/>
        <v>384174.53002028016</v>
      </c>
      <c r="H11" s="10">
        <f t="shared" si="1"/>
        <v>388784.62438052351</v>
      </c>
      <c r="I11" s="10">
        <f t="shared" si="1"/>
        <v>394227.60912185081</v>
      </c>
      <c r="J11" s="10">
        <f t="shared" si="1"/>
        <v>400535.25086780044</v>
      </c>
      <c r="K11" s="10">
        <f t="shared" si="1"/>
        <v>407744.8853834208</v>
      </c>
      <c r="L11" s="10">
        <f t="shared" si="1"/>
        <v>415899.78309108922</v>
      </c>
      <c r="M11" s="10">
        <f t="shared" si="1"/>
        <v>425049.57831909315</v>
      </c>
      <c r="N11" s="10">
        <f t="shared" si="1"/>
        <v>435250.76819875138</v>
      </c>
      <c r="O11" s="10">
        <f t="shared" si="1"/>
        <v>446567.28817191895</v>
      </c>
      <c r="P11" s="10">
        <f t="shared" si="1"/>
        <v>459071.17224073265</v>
      </c>
      <c r="Q11" s="10">
        <f t="shared" si="1"/>
        <v>472843.30740795465</v>
      </c>
      <c r="R11" s="10">
        <f t="shared" si="1"/>
        <v>487974.2932450092</v>
      </c>
      <c r="S11" s="10">
        <f t="shared" si="1"/>
        <v>504565.41921533953</v>
      </c>
      <c r="T11" s="10">
        <f t="shared" si="1"/>
        <v>522729.77430709172</v>
      </c>
      <c r="U11" s="10">
        <f t="shared" si="1"/>
        <v>542593.50573076122</v>
      </c>
      <c r="V11" s="10">
        <f t="shared" si="1"/>
        <v>564297.24595999171</v>
      </c>
      <c r="W11" s="10">
        <f t="shared" si="1"/>
        <v>587997.73029031139</v>
      </c>
      <c r="X11" s="10">
        <f t="shared" si="1"/>
        <v>613869.63042308507</v>
      </c>
      <c r="Y11" s="10">
        <f t="shared" si="1"/>
        <v>642107.6334225469</v>
      </c>
      <c r="Z11" s="10">
        <f t="shared" si="1"/>
        <v>672928.79982682923</v>
      </c>
      <c r="AA11" s="10">
        <f t="shared" si="1"/>
        <v>706575.23981817067</v>
      </c>
      <c r="AB11" s="10">
        <f t="shared" si="1"/>
        <v>743317.15228871559</v>
      </c>
      <c r="AC11" s="10">
        <f t="shared" si="1"/>
        <v>783456.27851230628</v>
      </c>
      <c r="AD11" s="10">
        <f t="shared" si="1"/>
        <v>827329.83010899543</v>
      </c>
      <c r="AE11" s="10">
        <f t="shared" si="1"/>
        <v>875314.96025531716</v>
      </c>
      <c r="AF11" s="10">
        <f t="shared" si="1"/>
        <v>927833.85787063616</v>
      </c>
    </row>
    <row r="12" spans="1:32" ht="15.5" x14ac:dyDescent="0.35">
      <c r="A12" s="7" t="s">
        <v>21</v>
      </c>
      <c r="B12" s="10">
        <f>'MI-poplulation-2021'!$C$16*'MI-population-forecast'!B$2</f>
        <v>4968124.1830000002</v>
      </c>
      <c r="C12" s="10">
        <f>'MI-poplulation-2021'!$C$16*'MI-population-forecast'!C$2</f>
        <v>4978060.4313660003</v>
      </c>
      <c r="D12" s="10">
        <f>'MI-poplulation-2021'!$C$16*'MI-population-forecast'!D$2</f>
        <v>4997972.6730914637</v>
      </c>
      <c r="E12" s="10">
        <f>'MI-poplulation-2021'!$C$16*'MI-population-forecast'!E$2</f>
        <v>5027960.5091300132</v>
      </c>
      <c r="F12" s="10">
        <f>'MI-poplulation-2021'!$C$16*'MI-population-forecast'!F$2</f>
        <v>5068184.1932030534</v>
      </c>
      <c r="G12" s="10">
        <f>'MI-poplulation-2021'!$C$16*'MI-population-forecast'!G$2</f>
        <v>5118866.0351350838</v>
      </c>
      <c r="H12" s="10">
        <f>'MI-poplulation-2021'!$C$16*'MI-population-forecast'!H$2</f>
        <v>5180292.4275567047</v>
      </c>
      <c r="I12" s="10">
        <f>'MI-poplulation-2021'!$C$16*'MI-population-forecast'!I$2</f>
        <v>5252816.5215424988</v>
      </c>
      <c r="J12" s="10">
        <f>'MI-poplulation-2021'!$C$16*'MI-population-forecast'!J$2</f>
        <v>5336861.5858871788</v>
      </c>
      <c r="K12" s="10">
        <f>'MI-poplulation-2021'!$C$16*'MI-population-forecast'!K$2</f>
        <v>5432925.0944331475</v>
      </c>
      <c r="L12" s="10">
        <f>'MI-poplulation-2021'!$C$16*'MI-population-forecast'!L$2</f>
        <v>5541583.59632181</v>
      </c>
      <c r="M12" s="10">
        <f>'MI-poplulation-2021'!$C$16*'MI-population-forecast'!M$2</f>
        <v>5663498.4354408896</v>
      </c>
      <c r="N12" s="10">
        <f>'MI-poplulation-2021'!$C$16*'MI-population-forecast'!N$2</f>
        <v>5799422.3978914712</v>
      </c>
      <c r="O12" s="10">
        <f>'MI-poplulation-2021'!$C$16*'MI-population-forecast'!O$2</f>
        <v>5950207.3802366499</v>
      </c>
      <c r="P12" s="10">
        <f>'MI-poplulation-2021'!$C$16*'MI-population-forecast'!P$2</f>
        <v>6116813.1868832754</v>
      </c>
      <c r="Q12" s="10">
        <f>'MI-poplulation-2021'!$C$16*'MI-population-forecast'!Q$2</f>
        <v>6300317.5824897736</v>
      </c>
      <c r="R12" s="10">
        <f>'MI-poplulation-2021'!$C$16*'MI-population-forecast'!R$2</f>
        <v>6501927.7451294465</v>
      </c>
      <c r="S12" s="10">
        <f>'MI-poplulation-2021'!$C$16*'MI-population-forecast'!S$2</f>
        <v>6722993.2884638477</v>
      </c>
      <c r="T12" s="10">
        <f>'MI-poplulation-2021'!$C$16*'MI-population-forecast'!T$2</f>
        <v>6965021.0468485467</v>
      </c>
      <c r="U12" s="10">
        <f>'MI-poplulation-2021'!$C$16*'MI-population-forecast'!U$2</f>
        <v>7229691.8466287917</v>
      </c>
      <c r="V12" s="10">
        <f>'MI-poplulation-2021'!$C$16*'MI-population-forecast'!V$2</f>
        <v>7518879.5204939432</v>
      </c>
      <c r="W12" s="10">
        <f>'MI-poplulation-2021'!$C$16*'MI-population-forecast'!W$2</f>
        <v>7834672.4603546886</v>
      </c>
      <c r="X12" s="10">
        <f>'MI-poplulation-2021'!$C$16*'MI-population-forecast'!X$2</f>
        <v>8179398.0486102952</v>
      </c>
      <c r="Y12" s="10">
        <f>'MI-poplulation-2021'!$C$16*'MI-population-forecast'!Y$2</f>
        <v>8555650.3588463683</v>
      </c>
      <c r="Z12" s="10">
        <f>'MI-poplulation-2021'!$C$16*'MI-population-forecast'!Z$2</f>
        <v>8966321.5760709941</v>
      </c>
      <c r="AA12" s="10">
        <f>'MI-poplulation-2021'!$C$16*'MI-population-forecast'!AA$2</f>
        <v>9414637.6548745446</v>
      </c>
      <c r="AB12" s="10">
        <f>'MI-poplulation-2021'!$C$16*'MI-population-forecast'!AB$2</f>
        <v>9904198.812928021</v>
      </c>
      <c r="AC12" s="10">
        <f>'MI-poplulation-2021'!$C$16*'MI-population-forecast'!AC$2</f>
        <v>10439025.548826134</v>
      </c>
      <c r="AD12" s="10">
        <f>'MI-poplulation-2021'!$C$16*'MI-population-forecast'!AD$2</f>
        <v>11023610.979560398</v>
      </c>
      <c r="AE12" s="10">
        <f>'MI-poplulation-2021'!$C$16*'MI-population-forecast'!AE$2</f>
        <v>11662980.416374901</v>
      </c>
      <c r="AF12" s="10">
        <f>'MI-poplulation-2021'!$C$16*'MI-population-forecast'!AF$2</f>
        <v>12362759.241357395</v>
      </c>
    </row>
    <row r="13" spans="1:32" ht="15.5" x14ac:dyDescent="0.35">
      <c r="A13" s="7" t="s">
        <v>22</v>
      </c>
      <c r="B13" s="10">
        <f>'MI-poplulation-2021'!$C$17*'MI-population-forecast'!B$2</f>
        <v>5109206.8169999998</v>
      </c>
      <c r="C13" s="10">
        <f>'MI-poplulation-2021'!$C$17*'MI-population-forecast'!C$2</f>
        <v>5119425.2306340002</v>
      </c>
      <c r="D13" s="10">
        <f>'MI-poplulation-2021'!$C$17*'MI-population-forecast'!D$2</f>
        <v>5139902.9315565359</v>
      </c>
      <c r="E13" s="10">
        <f>'MI-poplulation-2021'!$C$17*'MI-population-forecast'!E$2</f>
        <v>5170742.3491458753</v>
      </c>
      <c r="F13" s="10">
        <f>'MI-poplulation-2021'!$C$17*'MI-population-forecast'!F$2</f>
        <v>5212108.2879390428</v>
      </c>
      <c r="G13" s="10">
        <f>'MI-poplulation-2021'!$C$17*'MI-population-forecast'!G$2</f>
        <v>5264229.3708184334</v>
      </c>
      <c r="H13" s="10">
        <f>'MI-poplulation-2021'!$C$17*'MI-population-forecast'!H$2</f>
        <v>5327400.1232682541</v>
      </c>
      <c r="I13" s="10">
        <f>'MI-poplulation-2021'!$C$17*'MI-population-forecast'!I$2</f>
        <v>5401983.7249940094</v>
      </c>
      <c r="J13" s="10">
        <f>'MI-poplulation-2021'!$C$17*'MI-population-forecast'!J$2</f>
        <v>5488415.4645939134</v>
      </c>
      <c r="K13" s="10">
        <f>'MI-poplulation-2021'!$C$17*'MI-population-forecast'!K$2</f>
        <v>5587206.9429566041</v>
      </c>
      <c r="L13" s="10">
        <f>'MI-poplulation-2021'!$C$17*'MI-population-forecast'!L$2</f>
        <v>5698951.0818157364</v>
      </c>
      <c r="M13" s="10">
        <f>'MI-poplulation-2021'!$C$17*'MI-population-forecast'!M$2</f>
        <v>5824328.0056156823</v>
      </c>
      <c r="N13" s="10">
        <f>'MI-poplulation-2021'!$C$17*'MI-population-forecast'!N$2</f>
        <v>5964111.8777504582</v>
      </c>
      <c r="O13" s="10">
        <f>'MI-poplulation-2021'!$C$17*'MI-population-forecast'!O$2</f>
        <v>6119178.7865719702</v>
      </c>
      <c r="P13" s="10">
        <f>'MI-poplulation-2021'!$C$17*'MI-population-forecast'!P$2</f>
        <v>6290515.7925959853</v>
      </c>
      <c r="Q13" s="10">
        <f>'MI-poplulation-2021'!$C$17*'MI-population-forecast'!Q$2</f>
        <v>6479231.2663738653</v>
      </c>
      <c r="R13" s="10">
        <f>'MI-poplulation-2021'!$C$17*'MI-population-forecast'!R$2</f>
        <v>6686566.6668978287</v>
      </c>
      <c r="S13" s="10">
        <f>'MI-poplulation-2021'!$C$17*'MI-population-forecast'!S$2</f>
        <v>6913909.9335723557</v>
      </c>
      <c r="T13" s="10">
        <f>'MI-poplulation-2021'!$C$17*'MI-population-forecast'!T$2</f>
        <v>7162810.6911809593</v>
      </c>
      <c r="U13" s="10">
        <f>'MI-poplulation-2021'!$C$17*'MI-population-forecast'!U$2</f>
        <v>7434997.4974458357</v>
      </c>
      <c r="V13" s="10">
        <f>'MI-poplulation-2021'!$C$17*'MI-population-forecast'!V$2</f>
        <v>7732397.3973436691</v>
      </c>
      <c r="W13" s="10">
        <f>'MI-poplulation-2021'!$C$17*'MI-population-forecast'!W$2</f>
        <v>8057158.0880321031</v>
      </c>
      <c r="X13" s="10">
        <f>'MI-poplulation-2021'!$C$17*'MI-population-forecast'!X$2</f>
        <v>8411673.0439055171</v>
      </c>
      <c r="Y13" s="10">
        <f>'MI-poplulation-2021'!$C$17*'MI-population-forecast'!Y$2</f>
        <v>8798610.0039251689</v>
      </c>
      <c r="Z13" s="10">
        <f>'MI-poplulation-2021'!$C$17*'MI-population-forecast'!Z$2</f>
        <v>9220943.2841135785</v>
      </c>
      <c r="AA13" s="10">
        <f>'MI-poplulation-2021'!$C$17*'MI-population-forecast'!AA$2</f>
        <v>9681990.4483192563</v>
      </c>
      <c r="AB13" s="10">
        <f>'MI-poplulation-2021'!$C$17*'MI-population-forecast'!AB$2</f>
        <v>10185453.951631859</v>
      </c>
      <c r="AC13" s="10">
        <f>'MI-poplulation-2021'!$C$17*'MI-population-forecast'!AC$2</f>
        <v>10735468.46501998</v>
      </c>
      <c r="AD13" s="10">
        <f>'MI-poplulation-2021'!$C$17*'MI-population-forecast'!AD$2</f>
        <v>11336654.699061099</v>
      </c>
      <c r="AE13" s="10">
        <f>'MI-poplulation-2021'!$C$17*'MI-population-forecast'!AE$2</f>
        <v>11994180.671606643</v>
      </c>
      <c r="AF13" s="10">
        <f>'MI-poplulation-2021'!$C$17*'MI-population-forecast'!AF$2</f>
        <v>12713831.511903042</v>
      </c>
    </row>
    <row r="14" spans="1:32" x14ac:dyDescent="0.35">
      <c r="A14" s="7"/>
    </row>
    <row r="15" spans="1:32" ht="15.5" x14ac:dyDescent="0.35">
      <c r="A15" s="7" t="s">
        <v>18</v>
      </c>
      <c r="B15" s="13"/>
    </row>
    <row r="16" spans="1:32" ht="15.5" x14ac:dyDescent="0.35">
      <c r="A16" s="7"/>
      <c r="B16" s="13"/>
    </row>
    <row r="17" spans="1:32" x14ac:dyDescent="0.35">
      <c r="A17" s="7" t="s">
        <v>10</v>
      </c>
      <c r="B17">
        <v>332639102</v>
      </c>
      <c r="C17">
        <v>334998398</v>
      </c>
      <c r="D17">
        <v>337341954</v>
      </c>
      <c r="E17">
        <v>339665118</v>
      </c>
      <c r="F17">
        <v>341963408</v>
      </c>
      <c r="G17">
        <v>344234377</v>
      </c>
      <c r="H17">
        <v>346481182</v>
      </c>
      <c r="I17">
        <v>348695115</v>
      </c>
      <c r="J17">
        <v>350872007</v>
      </c>
      <c r="K17">
        <v>353008224</v>
      </c>
      <c r="L17">
        <v>355100730</v>
      </c>
      <c r="M17">
        <v>357147329</v>
      </c>
      <c r="N17">
        <v>359146709</v>
      </c>
      <c r="O17">
        <v>361098559</v>
      </c>
      <c r="P17">
        <v>363003410</v>
      </c>
      <c r="Q17">
        <v>364862145</v>
      </c>
      <c r="R17">
        <v>366676312</v>
      </c>
      <c r="S17">
        <v>368447857</v>
      </c>
      <c r="T17">
        <v>370178704</v>
      </c>
      <c r="U17">
        <v>371871238</v>
      </c>
      <c r="V17">
        <v>373527973</v>
      </c>
      <c r="W17">
        <v>375151805</v>
      </c>
      <c r="X17">
        <v>376746115</v>
      </c>
      <c r="Y17">
        <v>378314343</v>
      </c>
      <c r="Z17">
        <v>379860859</v>
      </c>
      <c r="AA17">
        <v>381390297</v>
      </c>
      <c r="AB17">
        <v>382907447</v>
      </c>
      <c r="AC17">
        <v>384415207</v>
      </c>
      <c r="AD17">
        <v>385917628</v>
      </c>
      <c r="AE17">
        <v>387418788</v>
      </c>
      <c r="AF17">
        <v>388922201</v>
      </c>
    </row>
    <row r="18" spans="1:32" x14ac:dyDescent="0.35">
      <c r="A18" s="7" t="s">
        <v>11</v>
      </c>
      <c r="B18">
        <f>'MI-poplulation-2021'!$C$23*'MI-population-forecast'!B$17</f>
        <v>253803634.82600001</v>
      </c>
      <c r="C18">
        <f>'MI-poplulation-2021'!$C$23*'MI-population-forecast'!C$17</f>
        <v>255603777.67399999</v>
      </c>
      <c r="D18">
        <f>'MI-poplulation-2021'!$C$23*'MI-population-forecast'!D$17</f>
        <v>257391910.90200001</v>
      </c>
      <c r="E18">
        <f>'MI-poplulation-2021'!$C$23*'MI-population-forecast'!E$17</f>
        <v>259164485.03400001</v>
      </c>
      <c r="F18">
        <f>'MI-poplulation-2021'!$C$23*'MI-population-forecast'!F$17</f>
        <v>260918080.30399999</v>
      </c>
      <c r="G18">
        <f>'MI-poplulation-2021'!$C$23*'MI-population-forecast'!G$17</f>
        <v>262650829.65099999</v>
      </c>
      <c r="H18">
        <f>'MI-poplulation-2021'!$C$23*'MI-population-forecast'!H$17</f>
        <v>264365141.866</v>
      </c>
      <c r="I18">
        <f>'MI-poplulation-2021'!$C$23*'MI-population-forecast'!I$17</f>
        <v>266054372.745</v>
      </c>
      <c r="J18">
        <f>'MI-poplulation-2021'!$C$23*'MI-population-forecast'!J$17</f>
        <v>267715341.34099999</v>
      </c>
      <c r="K18">
        <f>'MI-poplulation-2021'!$C$23*'MI-population-forecast'!K$17</f>
        <v>269345274.912</v>
      </c>
      <c r="L18">
        <f>'MI-poplulation-2021'!$C$23*'MI-population-forecast'!L$17</f>
        <v>270941856.99000001</v>
      </c>
      <c r="M18">
        <f>'MI-poplulation-2021'!$C$23*'MI-population-forecast'!M$17</f>
        <v>272503412.02700001</v>
      </c>
      <c r="N18">
        <f>'MI-poplulation-2021'!$C$23*'MI-population-forecast'!N$17</f>
        <v>274028938.96700001</v>
      </c>
      <c r="O18">
        <f>'MI-poplulation-2021'!$C$23*'MI-population-forecast'!O$17</f>
        <v>275518200.51700002</v>
      </c>
      <c r="P18">
        <f>'MI-poplulation-2021'!$C$23*'MI-population-forecast'!P$17</f>
        <v>276971601.82999998</v>
      </c>
      <c r="Q18">
        <f>'MI-poplulation-2021'!$C$23*'MI-population-forecast'!Q$17</f>
        <v>278389816.63499999</v>
      </c>
      <c r="R18">
        <f>'MI-poplulation-2021'!$C$23*'MI-population-forecast'!R$17</f>
        <v>279774026.05599999</v>
      </c>
      <c r="S18">
        <f>'MI-poplulation-2021'!$C$23*'MI-population-forecast'!S$17</f>
        <v>281125714.89100003</v>
      </c>
      <c r="T18">
        <f>'MI-poplulation-2021'!$C$23*'MI-population-forecast'!T$17</f>
        <v>282446351.15200001</v>
      </c>
      <c r="U18">
        <f>'MI-poplulation-2021'!$C$23*'MI-population-forecast'!U$17</f>
        <v>283737754.59399998</v>
      </c>
      <c r="V18">
        <f>'MI-poplulation-2021'!$C$23*'MI-population-forecast'!V$17</f>
        <v>285001843.39899999</v>
      </c>
      <c r="W18">
        <f>'MI-poplulation-2021'!$C$23*'MI-population-forecast'!W$17</f>
        <v>286240827.21500003</v>
      </c>
      <c r="X18">
        <f>'MI-poplulation-2021'!$C$23*'MI-population-forecast'!X$17</f>
        <v>287457285.745</v>
      </c>
      <c r="Y18">
        <f>'MI-poplulation-2021'!$C$23*'MI-population-forecast'!Y$17</f>
        <v>288653843.70899999</v>
      </c>
      <c r="Z18">
        <f>'MI-poplulation-2021'!$C$23*'MI-population-forecast'!Z$17</f>
        <v>289833835.417</v>
      </c>
      <c r="AA18">
        <f>'MI-poplulation-2021'!$C$23*'MI-population-forecast'!AA$17</f>
        <v>291000796.611</v>
      </c>
      <c r="AB18">
        <f>'MI-poplulation-2021'!$C$23*'MI-population-forecast'!AB$17</f>
        <v>292158382.06099999</v>
      </c>
      <c r="AC18">
        <f>'MI-poplulation-2021'!$C$23*'MI-population-forecast'!AC$17</f>
        <v>293308802.94099998</v>
      </c>
      <c r="AD18">
        <f>'MI-poplulation-2021'!$C$23*'MI-population-forecast'!AD$17</f>
        <v>294455150.16399997</v>
      </c>
      <c r="AE18">
        <f>'MI-poplulation-2021'!$C$23*'MI-population-forecast'!AE$17</f>
        <v>295600535.24400002</v>
      </c>
      <c r="AF18">
        <f>'MI-poplulation-2021'!$C$23*'MI-population-forecast'!AF$17</f>
        <v>296747639.36299998</v>
      </c>
    </row>
    <row r="19" spans="1:32" x14ac:dyDescent="0.35">
      <c r="A19" s="7" t="s">
        <v>12</v>
      </c>
      <c r="B19">
        <f>'MI-poplulation-2021'!$C$24*'MI-population-forecast'!B$17</f>
        <v>44573639.668000005</v>
      </c>
      <c r="C19">
        <f>'MI-poplulation-2021'!$C$24*'MI-population-forecast'!C$17</f>
        <v>44889785.332000002</v>
      </c>
      <c r="D19">
        <f>'MI-poplulation-2021'!$C$24*'MI-population-forecast'!D$17</f>
        <v>45203821.836000003</v>
      </c>
      <c r="E19">
        <f>'MI-poplulation-2021'!$C$24*'MI-population-forecast'!E$17</f>
        <v>45515125.812000006</v>
      </c>
      <c r="F19">
        <f>'MI-poplulation-2021'!$C$24*'MI-population-forecast'!F$17</f>
        <v>45823096.672000006</v>
      </c>
      <c r="G19">
        <f>'MI-poplulation-2021'!$C$24*'MI-population-forecast'!G$17</f>
        <v>46127406.517999999</v>
      </c>
      <c r="H19">
        <f>'MI-poplulation-2021'!$C$24*'MI-population-forecast'!H$17</f>
        <v>46428478.388000004</v>
      </c>
      <c r="I19">
        <f>'MI-poplulation-2021'!$C$24*'MI-population-forecast'!I$17</f>
        <v>46725145.410000004</v>
      </c>
      <c r="J19">
        <f>'MI-poplulation-2021'!$C$24*'MI-population-forecast'!J$17</f>
        <v>47016848.938000001</v>
      </c>
      <c r="K19">
        <f>'MI-poplulation-2021'!$C$24*'MI-population-forecast'!K$17</f>
        <v>47303102.016000003</v>
      </c>
      <c r="L19">
        <f>'MI-poplulation-2021'!$C$24*'MI-population-forecast'!L$17</f>
        <v>47583497.82</v>
      </c>
      <c r="M19">
        <f>'MI-poplulation-2021'!$C$24*'MI-population-forecast'!M$17</f>
        <v>47857742.086000003</v>
      </c>
      <c r="N19">
        <f>'MI-poplulation-2021'!$C$24*'MI-population-forecast'!N$17</f>
        <v>48125659.006000005</v>
      </c>
      <c r="O19">
        <f>'MI-poplulation-2021'!$C$24*'MI-population-forecast'!O$17</f>
        <v>48387206.906000003</v>
      </c>
      <c r="P19">
        <f>'MI-poplulation-2021'!$C$24*'MI-population-forecast'!P$17</f>
        <v>48642456.940000005</v>
      </c>
      <c r="Q19">
        <f>'MI-poplulation-2021'!$C$24*'MI-population-forecast'!Q$17</f>
        <v>48891527.43</v>
      </c>
      <c r="R19">
        <f>'MI-poplulation-2021'!$C$24*'MI-population-forecast'!R$17</f>
        <v>49134625.808000006</v>
      </c>
      <c r="S19">
        <f>'MI-poplulation-2021'!$C$24*'MI-population-forecast'!S$17</f>
        <v>49372012.838</v>
      </c>
      <c r="T19">
        <f>'MI-poplulation-2021'!$C$24*'MI-population-forecast'!T$17</f>
        <v>49603946.336000003</v>
      </c>
      <c r="U19">
        <f>'MI-poplulation-2021'!$C$24*'MI-population-forecast'!U$17</f>
        <v>49830745.892000005</v>
      </c>
      <c r="V19">
        <f>'MI-poplulation-2021'!$C$24*'MI-population-forecast'!V$17</f>
        <v>50052748.381999999</v>
      </c>
      <c r="W19">
        <f>'MI-poplulation-2021'!$C$24*'MI-population-forecast'!W$17</f>
        <v>50270341.870000005</v>
      </c>
      <c r="X19">
        <f>'MI-poplulation-2021'!$C$24*'MI-population-forecast'!X$17</f>
        <v>50483979.410000004</v>
      </c>
      <c r="Y19">
        <f>'MI-poplulation-2021'!$C$24*'MI-population-forecast'!Y$17</f>
        <v>50694121.962000005</v>
      </c>
      <c r="Z19">
        <f>'MI-poplulation-2021'!$C$24*'MI-population-forecast'!Z$17</f>
        <v>50901355.106000006</v>
      </c>
      <c r="AA19">
        <f>'MI-poplulation-2021'!$C$24*'MI-population-forecast'!AA$17</f>
        <v>51106299.798</v>
      </c>
      <c r="AB19">
        <f>'MI-poplulation-2021'!$C$24*'MI-population-forecast'!AB$17</f>
        <v>51309597.898000002</v>
      </c>
      <c r="AC19">
        <f>'MI-poplulation-2021'!$C$24*'MI-population-forecast'!AC$17</f>
        <v>51511637.738000005</v>
      </c>
      <c r="AD19">
        <f>'MI-poplulation-2021'!$C$24*'MI-population-forecast'!AD$17</f>
        <v>51712962.152000003</v>
      </c>
      <c r="AE19">
        <f>'MI-poplulation-2021'!$C$24*'MI-population-forecast'!AE$17</f>
        <v>51914117.592</v>
      </c>
      <c r="AF19">
        <f>'MI-poplulation-2021'!$C$24*'MI-population-forecast'!AF$17</f>
        <v>52115574.934</v>
      </c>
    </row>
    <row r="20" spans="1:32" x14ac:dyDescent="0.35">
      <c r="A20" s="14" t="s">
        <v>23</v>
      </c>
      <c r="B20">
        <f>'MI-poplulation-2021'!$C$25*'MI-population-forecast'!B$17</f>
        <v>4324308.3259999994</v>
      </c>
      <c r="C20">
        <f>'MI-poplulation-2021'!$C$25*'MI-population-forecast'!C$17</f>
        <v>4354979.1739999996</v>
      </c>
      <c r="D20">
        <f>'MI-poplulation-2021'!$C$25*'MI-population-forecast'!D$17</f>
        <v>4385445.4019999998</v>
      </c>
      <c r="E20">
        <f>'MI-poplulation-2021'!$C$25*'MI-population-forecast'!E$17</f>
        <v>4415646.534</v>
      </c>
      <c r="F20">
        <f>'MI-poplulation-2021'!$C$25*'MI-population-forecast'!F$17</f>
        <v>4445524.3039999995</v>
      </c>
      <c r="G20">
        <f>'MI-poplulation-2021'!$C$25*'MI-population-forecast'!G$17</f>
        <v>4475046.9009999996</v>
      </c>
      <c r="H20">
        <f>'MI-poplulation-2021'!$C$25*'MI-population-forecast'!H$17</f>
        <v>4504255.3659999995</v>
      </c>
      <c r="I20">
        <f>'MI-poplulation-2021'!$C$25*'MI-population-forecast'!I$17</f>
        <v>4533036.4950000001</v>
      </c>
      <c r="J20">
        <f>'MI-poplulation-2021'!$C$25*'MI-population-forecast'!J$17</f>
        <v>4561336.091</v>
      </c>
      <c r="K20">
        <f>'MI-poplulation-2021'!$C$25*'MI-population-forecast'!K$17</f>
        <v>4589106.9119999995</v>
      </c>
      <c r="L20">
        <f>'MI-poplulation-2021'!$C$25*'MI-population-forecast'!L$17</f>
        <v>4616309.49</v>
      </c>
      <c r="M20">
        <f>'MI-poplulation-2021'!$C$25*'MI-population-forecast'!M$17</f>
        <v>4642915.2769999998</v>
      </c>
      <c r="N20">
        <f>'MI-poplulation-2021'!$C$25*'MI-population-forecast'!N$17</f>
        <v>4668907.2170000002</v>
      </c>
      <c r="O20">
        <f>'MI-poplulation-2021'!$C$25*'MI-population-forecast'!O$17</f>
        <v>4694281.267</v>
      </c>
      <c r="P20">
        <f>'MI-poplulation-2021'!$C$25*'MI-population-forecast'!P$17</f>
        <v>4719044.33</v>
      </c>
      <c r="Q20">
        <f>'MI-poplulation-2021'!$C$25*'MI-population-forecast'!Q$17</f>
        <v>4743207.8849999998</v>
      </c>
      <c r="R20">
        <f>'MI-poplulation-2021'!$C$25*'MI-population-forecast'!R$17</f>
        <v>4766792.0559999999</v>
      </c>
      <c r="S20">
        <f>'MI-poplulation-2021'!$C$25*'MI-population-forecast'!S$17</f>
        <v>4789822.1409999998</v>
      </c>
      <c r="T20">
        <f>'MI-poplulation-2021'!$C$25*'MI-population-forecast'!T$17</f>
        <v>4812323.1519999998</v>
      </c>
      <c r="U20">
        <f>'MI-poplulation-2021'!$C$25*'MI-population-forecast'!U$17</f>
        <v>4834326.0939999996</v>
      </c>
      <c r="V20">
        <f>'MI-poplulation-2021'!$C$25*'MI-population-forecast'!V$17</f>
        <v>4855863.6490000002</v>
      </c>
      <c r="W20">
        <f>'MI-poplulation-2021'!$C$25*'MI-population-forecast'!W$17</f>
        <v>4876973.4649999999</v>
      </c>
      <c r="X20">
        <f>'MI-poplulation-2021'!$C$25*'MI-population-forecast'!X$17</f>
        <v>4897699.4950000001</v>
      </c>
      <c r="Y20">
        <f>'MI-poplulation-2021'!$C$25*'MI-population-forecast'!Y$17</f>
        <v>4918086.4589999998</v>
      </c>
      <c r="Z20">
        <f>'MI-poplulation-2021'!$C$25*'MI-population-forecast'!Z$17</f>
        <v>4938191.1669999994</v>
      </c>
      <c r="AA20">
        <f>'MI-poplulation-2021'!$C$25*'MI-population-forecast'!AA$17</f>
        <v>4958073.8609999996</v>
      </c>
      <c r="AB20">
        <f>'MI-poplulation-2021'!$C$25*'MI-population-forecast'!AB$17</f>
        <v>4977796.8109999998</v>
      </c>
      <c r="AC20">
        <f>'MI-poplulation-2021'!$C$25*'MI-population-forecast'!AC$17</f>
        <v>4997397.6909999996</v>
      </c>
      <c r="AD20">
        <f>'MI-poplulation-2021'!$C$25*'MI-population-forecast'!AD$17</f>
        <v>5016929.1639999999</v>
      </c>
      <c r="AE20">
        <f>'MI-poplulation-2021'!$C$25*'MI-population-forecast'!AE$17</f>
        <v>5036444.2439999999</v>
      </c>
      <c r="AF20">
        <f>'MI-poplulation-2021'!$C$25*'MI-population-forecast'!AF$17</f>
        <v>5055988.6129999999</v>
      </c>
    </row>
    <row r="21" spans="1:32" x14ac:dyDescent="0.35">
      <c r="A21" s="7" t="s">
        <v>13</v>
      </c>
      <c r="B21">
        <f>'MI-poplulation-2021'!$C$26*'MI-population-forecast'!B$17</f>
        <v>19625707.017999999</v>
      </c>
      <c r="C21">
        <f>'MI-poplulation-2021'!$C$26*'MI-population-forecast'!C$17</f>
        <v>19764905.482000001</v>
      </c>
      <c r="D21">
        <f>'MI-poplulation-2021'!$C$26*'MI-population-forecast'!D$17</f>
        <v>19903175.285999998</v>
      </c>
      <c r="E21">
        <f>'MI-poplulation-2021'!$C$26*'MI-population-forecast'!E$17</f>
        <v>20040241.961999997</v>
      </c>
      <c r="F21">
        <f>'MI-poplulation-2021'!$C$26*'MI-population-forecast'!F$17</f>
        <v>20175841.072000001</v>
      </c>
      <c r="G21">
        <f>'MI-poplulation-2021'!$C$26*'MI-population-forecast'!G$17</f>
        <v>20309828.243000001</v>
      </c>
      <c r="H21">
        <f>'MI-poplulation-2021'!$C$26*'MI-population-forecast'!H$17</f>
        <v>20442389.737999998</v>
      </c>
      <c r="I21">
        <f>'MI-poplulation-2021'!$C$26*'MI-population-forecast'!I$17</f>
        <v>20573011.785</v>
      </c>
      <c r="J21">
        <f>'MI-poplulation-2021'!$C$26*'MI-population-forecast'!J$17</f>
        <v>20701448.412999999</v>
      </c>
      <c r="K21">
        <f>'MI-poplulation-2021'!$C$26*'MI-population-forecast'!K$17</f>
        <v>20827485.215999998</v>
      </c>
      <c r="L21">
        <f>'MI-poplulation-2021'!$C$26*'MI-population-forecast'!L$17</f>
        <v>20950943.07</v>
      </c>
      <c r="M21">
        <f>'MI-poplulation-2021'!$C$26*'MI-population-forecast'!M$17</f>
        <v>21071692.410999998</v>
      </c>
      <c r="N21">
        <f>'MI-poplulation-2021'!$C$26*'MI-population-forecast'!N$17</f>
        <v>21189655.831</v>
      </c>
      <c r="O21">
        <f>'MI-poplulation-2021'!$C$26*'MI-population-forecast'!O$17</f>
        <v>21304814.980999999</v>
      </c>
      <c r="P21">
        <f>'MI-poplulation-2021'!$C$26*'MI-population-forecast'!P$17</f>
        <v>21417201.189999998</v>
      </c>
      <c r="Q21">
        <f>'MI-poplulation-2021'!$C$26*'MI-population-forecast'!Q$17</f>
        <v>21526866.555</v>
      </c>
      <c r="R21">
        <f>'MI-poplulation-2021'!$C$26*'MI-population-forecast'!R$17</f>
        <v>21633902.408</v>
      </c>
      <c r="S21">
        <f>'MI-poplulation-2021'!$C$26*'MI-population-forecast'!S$17</f>
        <v>21738423.562999997</v>
      </c>
      <c r="T21">
        <f>'MI-poplulation-2021'!$C$26*'MI-population-forecast'!T$17</f>
        <v>21840543.535999998</v>
      </c>
      <c r="U21">
        <f>'MI-poplulation-2021'!$C$26*'MI-population-forecast'!U$17</f>
        <v>21940403.041999999</v>
      </c>
      <c r="V21">
        <f>'MI-poplulation-2021'!$C$26*'MI-population-forecast'!V$17</f>
        <v>22038150.406999998</v>
      </c>
      <c r="W21">
        <f>'MI-poplulation-2021'!$C$26*'MI-population-forecast'!W$17</f>
        <v>22133956.494999997</v>
      </c>
      <c r="X21">
        <f>'MI-poplulation-2021'!$C$26*'MI-population-forecast'!X$17</f>
        <v>22228020.785</v>
      </c>
      <c r="Y21">
        <f>'MI-poplulation-2021'!$C$26*'MI-population-forecast'!Y$17</f>
        <v>22320546.237</v>
      </c>
      <c r="Z21">
        <f>'MI-poplulation-2021'!$C$26*'MI-population-forecast'!Z$17</f>
        <v>22411790.680999998</v>
      </c>
      <c r="AA21">
        <f>'MI-poplulation-2021'!$C$26*'MI-population-forecast'!AA$17</f>
        <v>22502027.522999998</v>
      </c>
      <c r="AB21">
        <f>'MI-poplulation-2021'!$C$26*'MI-population-forecast'!AB$17</f>
        <v>22591539.373</v>
      </c>
      <c r="AC21">
        <f>'MI-poplulation-2021'!$C$26*'MI-population-forecast'!AC$17</f>
        <v>22680497.213</v>
      </c>
      <c r="AD21">
        <f>'MI-poplulation-2021'!$C$26*'MI-population-forecast'!AD$17</f>
        <v>22769140.051999997</v>
      </c>
      <c r="AE21">
        <f>'MI-poplulation-2021'!$C$26*'MI-population-forecast'!AE$17</f>
        <v>22857708.491999999</v>
      </c>
      <c r="AF21">
        <f>'MI-poplulation-2021'!$C$26*'MI-population-forecast'!AF$17</f>
        <v>22946409.858999997</v>
      </c>
    </row>
    <row r="22" spans="1:32" x14ac:dyDescent="0.35">
      <c r="A22" s="14" t="s">
        <v>14</v>
      </c>
      <c r="B22">
        <f>'MI-poplulation-2021'!$C$27*'MI-population-forecast'!B$17</f>
        <v>665278.20400000003</v>
      </c>
      <c r="C22">
        <f>'MI-poplulation-2021'!$C$27*'MI-population-forecast'!C$17</f>
        <v>669996.79599999997</v>
      </c>
      <c r="D22">
        <f>'MI-poplulation-2021'!$C$27*'MI-population-forecast'!D$17</f>
        <v>674683.90800000005</v>
      </c>
      <c r="E22">
        <f>'MI-poplulation-2021'!$C$27*'MI-population-forecast'!E$17</f>
        <v>679330.23600000003</v>
      </c>
      <c r="F22">
        <f>'MI-poplulation-2021'!$C$27*'MI-population-forecast'!F$17</f>
        <v>683926.81599999999</v>
      </c>
      <c r="G22">
        <f>'MI-poplulation-2021'!$C$27*'MI-population-forecast'!G$17</f>
        <v>688468.75399999996</v>
      </c>
      <c r="H22">
        <f>'MI-poplulation-2021'!$C$27*'MI-population-forecast'!H$17</f>
        <v>692962.36400000006</v>
      </c>
      <c r="I22">
        <f>'MI-poplulation-2021'!$C$27*'MI-population-forecast'!I$17</f>
        <v>697390.23</v>
      </c>
      <c r="J22">
        <f>'MI-poplulation-2021'!$C$27*'MI-population-forecast'!J$17</f>
        <v>701744.01399999997</v>
      </c>
      <c r="K22">
        <f>'MI-poplulation-2021'!$C$27*'MI-population-forecast'!K$17</f>
        <v>706016.44799999997</v>
      </c>
      <c r="L22">
        <f>'MI-poplulation-2021'!$C$27*'MI-population-forecast'!L$17</f>
        <v>710201.46</v>
      </c>
      <c r="M22">
        <f>'MI-poplulation-2021'!$C$27*'MI-population-forecast'!M$17</f>
        <v>714294.65800000005</v>
      </c>
      <c r="N22">
        <f>'MI-poplulation-2021'!$C$27*'MI-population-forecast'!N$17</f>
        <v>718293.41800000006</v>
      </c>
      <c r="O22">
        <f>'MI-poplulation-2021'!$C$27*'MI-population-forecast'!O$17</f>
        <v>722197.11800000002</v>
      </c>
      <c r="P22">
        <f>'MI-poplulation-2021'!$C$27*'MI-population-forecast'!P$17</f>
        <v>726006.82000000007</v>
      </c>
      <c r="Q22">
        <f>'MI-poplulation-2021'!$C$27*'MI-population-forecast'!Q$17</f>
        <v>729724.29</v>
      </c>
      <c r="R22">
        <f>'MI-poplulation-2021'!$C$27*'MI-population-forecast'!R$17</f>
        <v>733352.62400000007</v>
      </c>
      <c r="S22">
        <f>'MI-poplulation-2021'!$C$27*'MI-population-forecast'!S$17</f>
        <v>736895.71400000004</v>
      </c>
      <c r="T22">
        <f>'MI-poplulation-2021'!$C$27*'MI-population-forecast'!T$17</f>
        <v>740357.40800000005</v>
      </c>
      <c r="U22">
        <f>'MI-poplulation-2021'!$C$27*'MI-population-forecast'!U$17</f>
        <v>743742.47600000002</v>
      </c>
      <c r="V22">
        <f>'MI-poplulation-2021'!$C$27*'MI-population-forecast'!V$17</f>
        <v>747055.946</v>
      </c>
      <c r="W22">
        <f>'MI-poplulation-2021'!$C$27*'MI-population-forecast'!W$17</f>
        <v>750303.61</v>
      </c>
      <c r="X22">
        <f>'MI-poplulation-2021'!$C$27*'MI-population-forecast'!X$17</f>
        <v>753492.23</v>
      </c>
      <c r="Y22">
        <f>'MI-poplulation-2021'!$C$27*'MI-population-forecast'!Y$17</f>
        <v>756628.68599999999</v>
      </c>
      <c r="Z22">
        <f>'MI-poplulation-2021'!$C$27*'MI-population-forecast'!Z$17</f>
        <v>759721.71799999999</v>
      </c>
      <c r="AA22">
        <f>'MI-poplulation-2021'!$C$27*'MI-population-forecast'!AA$17</f>
        <v>762780.59400000004</v>
      </c>
      <c r="AB22">
        <f>'MI-poplulation-2021'!$C$27*'MI-population-forecast'!AB$17</f>
        <v>765814.89399999997</v>
      </c>
      <c r="AC22">
        <f>'MI-poplulation-2021'!$C$27*'MI-population-forecast'!AC$17</f>
        <v>768830.41399999999</v>
      </c>
      <c r="AD22">
        <f>'MI-poplulation-2021'!$C$27*'MI-population-forecast'!AD$17</f>
        <v>771835.25600000005</v>
      </c>
      <c r="AE22">
        <f>'MI-poplulation-2021'!$C$27*'MI-population-forecast'!AE$17</f>
        <v>774837.576</v>
      </c>
      <c r="AF22">
        <f>'MI-poplulation-2021'!$C$27*'MI-population-forecast'!AF$17</f>
        <v>777844.402</v>
      </c>
    </row>
    <row r="23" spans="1:32" x14ac:dyDescent="0.35">
      <c r="A23" s="14" t="s">
        <v>15</v>
      </c>
      <c r="B23">
        <f>'MI-poplulation-2021'!$C$28*'MI-population-forecast'!B$17</f>
        <v>9313894.8560000006</v>
      </c>
      <c r="C23">
        <f>'MI-poplulation-2021'!$C$28*'MI-population-forecast'!C$17</f>
        <v>9379955.1439999994</v>
      </c>
      <c r="D23">
        <f>'MI-poplulation-2021'!$C$28*'MI-population-forecast'!D$17</f>
        <v>9445574.7119999994</v>
      </c>
      <c r="E23">
        <f>'MI-poplulation-2021'!$C$28*'MI-population-forecast'!E$17</f>
        <v>9510623.3039999995</v>
      </c>
      <c r="F23">
        <f>'MI-poplulation-2021'!$C$28*'MI-population-forecast'!F$17</f>
        <v>9574975.4240000006</v>
      </c>
      <c r="G23">
        <f>'MI-poplulation-2021'!$C$28*'MI-population-forecast'!G$17</f>
        <v>9638562.5559999999</v>
      </c>
      <c r="H23">
        <f>'MI-poplulation-2021'!$C$28*'MI-population-forecast'!H$17</f>
        <v>9701473.0960000008</v>
      </c>
      <c r="I23">
        <f>'MI-poplulation-2021'!$C$28*'MI-population-forecast'!I$17</f>
        <v>9763463.2200000007</v>
      </c>
      <c r="J23">
        <f>'MI-poplulation-2021'!$C$28*'MI-population-forecast'!J$17</f>
        <v>9824416.1960000005</v>
      </c>
      <c r="K23">
        <f>'MI-poplulation-2021'!$C$28*'MI-population-forecast'!K$17</f>
        <v>9884230.2719999999</v>
      </c>
      <c r="L23">
        <f>'MI-poplulation-2021'!$C$28*'MI-population-forecast'!L$17</f>
        <v>9942820.4399999995</v>
      </c>
      <c r="M23">
        <f>'MI-poplulation-2021'!$C$28*'MI-population-forecast'!M$17</f>
        <v>10000125.211999999</v>
      </c>
      <c r="N23">
        <f>'MI-poplulation-2021'!$C$28*'MI-population-forecast'!N$17</f>
        <v>10056107.852</v>
      </c>
      <c r="O23">
        <f>'MI-poplulation-2021'!$C$28*'MI-population-forecast'!O$17</f>
        <v>10110759.652000001</v>
      </c>
      <c r="P23">
        <f>'MI-poplulation-2021'!$C$28*'MI-population-forecast'!P$17</f>
        <v>10164095.48</v>
      </c>
      <c r="Q23">
        <f>'MI-poplulation-2021'!$C$28*'MI-population-forecast'!Q$17</f>
        <v>10216140.060000001</v>
      </c>
      <c r="R23">
        <f>'MI-poplulation-2021'!$C$28*'MI-population-forecast'!R$17</f>
        <v>10266936.736</v>
      </c>
      <c r="S23">
        <f>'MI-poplulation-2021'!$C$28*'MI-population-forecast'!S$17</f>
        <v>10316539.995999999</v>
      </c>
      <c r="T23">
        <f>'MI-poplulation-2021'!$C$28*'MI-population-forecast'!T$17</f>
        <v>10365003.711999999</v>
      </c>
      <c r="U23">
        <f>'MI-poplulation-2021'!$C$28*'MI-population-forecast'!U$17</f>
        <v>10412394.664000001</v>
      </c>
      <c r="V23">
        <f>'MI-poplulation-2021'!$C$28*'MI-population-forecast'!V$17</f>
        <v>10458783.244000001</v>
      </c>
      <c r="W23">
        <f>'MI-poplulation-2021'!$C$28*'MI-population-forecast'!W$17</f>
        <v>10504250.540000001</v>
      </c>
      <c r="X23">
        <f>'MI-poplulation-2021'!$C$28*'MI-population-forecast'!X$17</f>
        <v>10548891.220000001</v>
      </c>
      <c r="Y23">
        <f>'MI-poplulation-2021'!$C$28*'MI-population-forecast'!Y$17</f>
        <v>10592801.604</v>
      </c>
      <c r="Z23">
        <f>'MI-poplulation-2021'!$C$28*'MI-population-forecast'!Z$17</f>
        <v>10636104.052000001</v>
      </c>
      <c r="AA23">
        <f>'MI-poplulation-2021'!$C$28*'MI-population-forecast'!AA$17</f>
        <v>10678928.316</v>
      </c>
      <c r="AB23">
        <f>'MI-poplulation-2021'!$C$28*'MI-population-forecast'!AB$17</f>
        <v>10721408.516000001</v>
      </c>
      <c r="AC23">
        <f>'MI-poplulation-2021'!$C$28*'MI-population-forecast'!AC$17</f>
        <v>10763625.796</v>
      </c>
      <c r="AD23">
        <f>'MI-poplulation-2021'!$C$28*'MI-population-forecast'!AD$17</f>
        <v>10805693.584000001</v>
      </c>
      <c r="AE23">
        <f>'MI-poplulation-2021'!$C$28*'MI-population-forecast'!AE$17</f>
        <v>10847726.063999999</v>
      </c>
      <c r="AF23">
        <f>'MI-poplulation-2021'!$C$28*'MI-population-forecast'!AF$17</f>
        <v>10889821.628</v>
      </c>
    </row>
    <row r="24" spans="1:32" x14ac:dyDescent="0.35">
      <c r="A24" s="7" t="s">
        <v>16</v>
      </c>
      <c r="B24">
        <f>'MI-poplulation-2021'!$C$29*'MI-population-forecast'!B$17</f>
        <v>269437672.62</v>
      </c>
      <c r="C24">
        <f>'MI-poplulation-2021'!$C$29*'MI-population-forecast'!C$17</f>
        <v>271348702.38</v>
      </c>
      <c r="D24">
        <f>'MI-poplulation-2021'!$C$29*'MI-population-forecast'!D$17</f>
        <v>273246982.74000001</v>
      </c>
      <c r="E24">
        <f>'MI-poplulation-2021'!$C$29*'MI-population-forecast'!E$17</f>
        <v>275128745.58000004</v>
      </c>
      <c r="F24">
        <f>'MI-poplulation-2021'!$C$29*'MI-population-forecast'!F$17</f>
        <v>276990360.48000002</v>
      </c>
      <c r="G24">
        <f>'MI-poplulation-2021'!$C$29*'MI-population-forecast'!G$17</f>
        <v>278829845.37</v>
      </c>
      <c r="H24">
        <f>'MI-poplulation-2021'!$C$29*'MI-population-forecast'!H$17</f>
        <v>280649757.42000002</v>
      </c>
      <c r="I24">
        <f>'MI-poplulation-2021'!$C$29*'MI-population-forecast'!I$17</f>
        <v>282443043.15000004</v>
      </c>
      <c r="J24">
        <f>'MI-poplulation-2021'!$C$29*'MI-population-forecast'!J$17</f>
        <v>284206325.67000002</v>
      </c>
      <c r="K24">
        <f>'MI-poplulation-2021'!$C$29*'MI-population-forecast'!K$17</f>
        <v>285936661.44</v>
      </c>
      <c r="L24">
        <f>'MI-poplulation-2021'!$C$29*'MI-population-forecast'!L$17</f>
        <v>287631591.30000001</v>
      </c>
      <c r="M24">
        <f>'MI-poplulation-2021'!$C$29*'MI-population-forecast'!M$17</f>
        <v>289289336.49000001</v>
      </c>
      <c r="N24">
        <f>'MI-poplulation-2021'!$C$29*'MI-population-forecast'!N$17</f>
        <v>290908834.29000002</v>
      </c>
      <c r="O24">
        <f>'MI-poplulation-2021'!$C$29*'MI-population-forecast'!O$17</f>
        <v>292489832.79000002</v>
      </c>
      <c r="P24">
        <f>'MI-poplulation-2021'!$C$29*'MI-population-forecast'!P$17</f>
        <v>294032762.10000002</v>
      </c>
      <c r="Q24">
        <f>'MI-poplulation-2021'!$C$29*'MI-population-forecast'!Q$17</f>
        <v>295538337.45000005</v>
      </c>
      <c r="R24">
        <f>'MI-poplulation-2021'!$C$29*'MI-population-forecast'!R$17</f>
        <v>297007812.72000003</v>
      </c>
      <c r="S24">
        <f>'MI-poplulation-2021'!$C$29*'MI-population-forecast'!S$17</f>
        <v>298442764.17000002</v>
      </c>
      <c r="T24">
        <f>'MI-poplulation-2021'!$C$29*'MI-population-forecast'!T$17</f>
        <v>299844750.24000001</v>
      </c>
      <c r="U24">
        <f>'MI-poplulation-2021'!$C$29*'MI-population-forecast'!U$17</f>
        <v>301215702.78000003</v>
      </c>
      <c r="V24">
        <f>'MI-poplulation-2021'!$C$29*'MI-population-forecast'!V$17</f>
        <v>302557658.13</v>
      </c>
      <c r="W24">
        <f>'MI-poplulation-2021'!$C$29*'MI-population-forecast'!W$17</f>
        <v>303872962.05000001</v>
      </c>
      <c r="X24">
        <f>'MI-poplulation-2021'!$C$29*'MI-population-forecast'!X$17</f>
        <v>305164353.15000004</v>
      </c>
      <c r="Y24">
        <f>'MI-poplulation-2021'!$C$29*'MI-population-forecast'!Y$17</f>
        <v>306434617.83000004</v>
      </c>
      <c r="Z24">
        <f>'MI-poplulation-2021'!$C$29*'MI-population-forecast'!Z$17</f>
        <v>307687295.79000002</v>
      </c>
      <c r="AA24">
        <f>'MI-poplulation-2021'!$C$29*'MI-population-forecast'!AA$17</f>
        <v>308926140.56999999</v>
      </c>
      <c r="AB24">
        <f>'MI-poplulation-2021'!$C$29*'MI-population-forecast'!AB$17</f>
        <v>310155032.06999999</v>
      </c>
      <c r="AC24">
        <f>'MI-poplulation-2021'!$C$29*'MI-population-forecast'!AC$17</f>
        <v>311376317.67000002</v>
      </c>
      <c r="AD24">
        <f>'MI-poplulation-2021'!$C$29*'MI-population-forecast'!AD$17</f>
        <v>312593278.68000001</v>
      </c>
      <c r="AE24">
        <f>'MI-poplulation-2021'!$C$29*'MI-population-forecast'!AE$17</f>
        <v>313809218.28000003</v>
      </c>
      <c r="AF24">
        <f>'MI-poplulation-2021'!$C$29*'MI-population-forecast'!AF$17</f>
        <v>315026982.81</v>
      </c>
    </row>
    <row r="25" spans="1:32" x14ac:dyDescent="0.35">
      <c r="A25" s="7" t="s">
        <v>17</v>
      </c>
      <c r="B25">
        <f>'MI-poplulation-2021'!$C$30*'MI-population-forecast'!B$17</f>
        <v>61538233.869999997</v>
      </c>
      <c r="C25">
        <f>'MI-poplulation-2021'!$C$30*'MI-population-forecast'!C$17</f>
        <v>61974703.630000003</v>
      </c>
      <c r="D25">
        <f>'MI-poplulation-2021'!$C$30*'MI-population-forecast'!D$17</f>
        <v>62408261.490000002</v>
      </c>
      <c r="E25">
        <f>'MI-poplulation-2021'!$C$30*'MI-population-forecast'!E$17</f>
        <v>62838046.829999998</v>
      </c>
      <c r="F25">
        <f>'MI-poplulation-2021'!$C$30*'MI-population-forecast'!F$17</f>
        <v>63263230.479999997</v>
      </c>
      <c r="G25">
        <f>'MI-poplulation-2021'!$C$30*'MI-population-forecast'!G$17</f>
        <v>63683359.744999997</v>
      </c>
      <c r="H25">
        <f>'MI-poplulation-2021'!$C$30*'MI-population-forecast'!H$17</f>
        <v>64099018.670000002</v>
      </c>
      <c r="I25">
        <f>'MI-poplulation-2021'!$C$30*'MI-population-forecast'!I$17</f>
        <v>64508596.274999999</v>
      </c>
      <c r="J25">
        <f>'MI-poplulation-2021'!$C$30*'MI-population-forecast'!J$17</f>
        <v>64911321.295000002</v>
      </c>
      <c r="K25">
        <f>'MI-poplulation-2021'!$C$30*'MI-population-forecast'!K$17</f>
        <v>65306521.439999998</v>
      </c>
      <c r="L25">
        <f>'MI-poplulation-2021'!$C$30*'MI-population-forecast'!L$17</f>
        <v>65693635.049999997</v>
      </c>
      <c r="M25">
        <f>'MI-poplulation-2021'!$C$30*'MI-population-forecast'!M$17</f>
        <v>66072255.865000002</v>
      </c>
      <c r="N25">
        <f>'MI-poplulation-2021'!$C$30*'MI-population-forecast'!N$17</f>
        <v>66442141.164999999</v>
      </c>
      <c r="O25">
        <f>'MI-poplulation-2021'!$C$30*'MI-population-forecast'!O$17</f>
        <v>66803233.414999999</v>
      </c>
      <c r="P25">
        <f>'MI-poplulation-2021'!$C$30*'MI-population-forecast'!P$17</f>
        <v>67155630.849999994</v>
      </c>
      <c r="Q25">
        <f>'MI-poplulation-2021'!$C$30*'MI-population-forecast'!Q$17</f>
        <v>67499496.825000003</v>
      </c>
      <c r="R25">
        <f>'MI-poplulation-2021'!$C$30*'MI-population-forecast'!R$17</f>
        <v>67835117.719999999</v>
      </c>
      <c r="S25">
        <f>'MI-poplulation-2021'!$C$30*'MI-population-forecast'!S$17</f>
        <v>68162853.545000002</v>
      </c>
      <c r="T25">
        <f>'MI-poplulation-2021'!$C$30*'MI-population-forecast'!T$17</f>
        <v>68483060.239999995</v>
      </c>
      <c r="U25">
        <f>'MI-poplulation-2021'!$C$30*'MI-population-forecast'!U$17</f>
        <v>68796179.030000001</v>
      </c>
      <c r="V25">
        <f>'MI-poplulation-2021'!$C$30*'MI-population-forecast'!V$17</f>
        <v>69102675.004999995</v>
      </c>
      <c r="W25">
        <f>'MI-poplulation-2021'!$C$30*'MI-population-forecast'!W$17</f>
        <v>69403083.924999997</v>
      </c>
      <c r="X25">
        <f>'MI-poplulation-2021'!$C$30*'MI-population-forecast'!X$17</f>
        <v>69698031.275000006</v>
      </c>
      <c r="Y25">
        <f>'MI-poplulation-2021'!$C$30*'MI-population-forecast'!Y$17</f>
        <v>69988153.454999998</v>
      </c>
      <c r="Z25">
        <f>'MI-poplulation-2021'!$C$30*'MI-population-forecast'!Z$17</f>
        <v>70274258.915000007</v>
      </c>
      <c r="AA25">
        <f>'MI-poplulation-2021'!$C$30*'MI-population-forecast'!AA$17</f>
        <v>70557204.944999993</v>
      </c>
      <c r="AB25">
        <f>'MI-poplulation-2021'!$C$30*'MI-population-forecast'!AB$17</f>
        <v>70837877.694999993</v>
      </c>
      <c r="AC25">
        <f>'MI-poplulation-2021'!$C$30*'MI-population-forecast'!AC$17</f>
        <v>71116813.295000002</v>
      </c>
      <c r="AD25">
        <f>'MI-poplulation-2021'!$C$30*'MI-population-forecast'!AD$17</f>
        <v>71394761.179999992</v>
      </c>
      <c r="AE25">
        <f>'MI-poplulation-2021'!$C$30*'MI-population-forecast'!AE$17</f>
        <v>71672475.780000001</v>
      </c>
      <c r="AF25">
        <f>'MI-poplulation-2021'!$C$30*'MI-population-forecast'!AF$17</f>
        <v>71950607.185000002</v>
      </c>
    </row>
    <row r="26" spans="1:32" x14ac:dyDescent="0.35">
      <c r="A26" s="7" t="s">
        <v>18</v>
      </c>
      <c r="B26">
        <f>'MI-poplulation-2021'!$C$31*'MI-population-forecast'!B$17</f>
        <v>199916100.30199999</v>
      </c>
      <c r="C26">
        <f>'MI-poplulation-2021'!$C$31*'MI-population-forecast'!C$17</f>
        <v>201334037.19799998</v>
      </c>
      <c r="D26">
        <f>'MI-poplulation-2021'!$C$31*'MI-population-forecast'!D$17</f>
        <v>202742514.354</v>
      </c>
      <c r="E26">
        <f>'MI-poplulation-2021'!$C$31*'MI-population-forecast'!E$17</f>
        <v>204138735.91799998</v>
      </c>
      <c r="F26">
        <f>'MI-poplulation-2021'!$C$31*'MI-population-forecast'!F$17</f>
        <v>205520008.208</v>
      </c>
      <c r="G26">
        <f>'MI-poplulation-2021'!$C$31*'MI-population-forecast'!G$17</f>
        <v>206884860.57699999</v>
      </c>
      <c r="H26">
        <f>'MI-poplulation-2021'!$C$31*'MI-population-forecast'!H$17</f>
        <v>208235190.382</v>
      </c>
      <c r="I26">
        <f>'MI-poplulation-2021'!$C$31*'MI-population-forecast'!I$17</f>
        <v>209565764.11499998</v>
      </c>
      <c r="J26">
        <f>'MI-poplulation-2021'!$C$31*'MI-population-forecast'!J$17</f>
        <v>210874076.20699999</v>
      </c>
      <c r="K26">
        <f>'MI-poplulation-2021'!$C$31*'MI-population-forecast'!K$17</f>
        <v>212157942.62399998</v>
      </c>
      <c r="L26">
        <f>'MI-poplulation-2021'!$C$31*'MI-population-forecast'!L$17</f>
        <v>213415538.72999999</v>
      </c>
      <c r="M26">
        <f>'MI-poplulation-2021'!$C$31*'MI-population-forecast'!M$17</f>
        <v>214645544.729</v>
      </c>
      <c r="N26">
        <f>'MI-poplulation-2021'!$C$31*'MI-population-forecast'!N$17</f>
        <v>215847172.109</v>
      </c>
      <c r="O26">
        <f>'MI-poplulation-2021'!$C$31*'MI-population-forecast'!O$17</f>
        <v>217020233.95899999</v>
      </c>
      <c r="P26">
        <f>'MI-poplulation-2021'!$C$31*'MI-population-forecast'!P$17</f>
        <v>218165049.41</v>
      </c>
      <c r="Q26">
        <f>'MI-poplulation-2021'!$C$31*'MI-population-forecast'!Q$17</f>
        <v>219282149.14499998</v>
      </c>
      <c r="R26">
        <f>'MI-poplulation-2021'!$C$31*'MI-population-forecast'!R$17</f>
        <v>220372463.51199999</v>
      </c>
      <c r="S26">
        <f>'MI-poplulation-2021'!$C$31*'MI-population-forecast'!S$17</f>
        <v>221437162.05699998</v>
      </c>
      <c r="T26">
        <f>'MI-poplulation-2021'!$C$31*'MI-population-forecast'!T$17</f>
        <v>222477401.104</v>
      </c>
      <c r="U26">
        <f>'MI-poplulation-2021'!$C$31*'MI-population-forecast'!U$17</f>
        <v>223494614.03799999</v>
      </c>
      <c r="V26">
        <f>'MI-poplulation-2021'!$C$31*'MI-population-forecast'!V$17</f>
        <v>224490311.773</v>
      </c>
      <c r="W26">
        <f>'MI-poplulation-2021'!$C$31*'MI-population-forecast'!W$17</f>
        <v>225466234.80499998</v>
      </c>
      <c r="X26">
        <f>'MI-poplulation-2021'!$C$31*'MI-population-forecast'!X$17</f>
        <v>226424415.11499998</v>
      </c>
      <c r="Y26">
        <f>'MI-poplulation-2021'!$C$31*'MI-population-forecast'!Y$17</f>
        <v>227366920.14300001</v>
      </c>
      <c r="Z26">
        <f>'MI-poplulation-2021'!$C$31*'MI-population-forecast'!Z$17</f>
        <v>228296376.259</v>
      </c>
      <c r="AA26">
        <f>'MI-poplulation-2021'!$C$31*'MI-population-forecast'!AA$17</f>
        <v>229215568.49699998</v>
      </c>
      <c r="AB26">
        <f>'MI-poplulation-2021'!$C$31*'MI-population-forecast'!AB$17</f>
        <v>230127375.64699998</v>
      </c>
      <c r="AC26">
        <f>'MI-poplulation-2021'!$C$31*'MI-population-forecast'!AC$17</f>
        <v>231033539.40700001</v>
      </c>
      <c r="AD26">
        <f>'MI-poplulation-2021'!$C$31*'MI-population-forecast'!AD$17</f>
        <v>231936494.428</v>
      </c>
      <c r="AE26">
        <f>'MI-poplulation-2021'!$C$31*'MI-population-forecast'!AE$17</f>
        <v>232838691.588</v>
      </c>
      <c r="AF26">
        <f>'MI-poplulation-2021'!$C$31*'MI-population-forecast'!AF$17</f>
        <v>233742242.801</v>
      </c>
    </row>
    <row r="27" spans="1:32" x14ac:dyDescent="0.35">
      <c r="A27" s="7" t="s">
        <v>27</v>
      </c>
      <c r="B27">
        <f>B20+B22+B23</f>
        <v>14303481.386</v>
      </c>
      <c r="C27">
        <f t="shared" ref="C27:AF27" si="2">C20+C22+C23</f>
        <v>14404931.114</v>
      </c>
      <c r="D27">
        <f t="shared" si="2"/>
        <v>14505704.022</v>
      </c>
      <c r="E27">
        <f t="shared" si="2"/>
        <v>14605600.073999999</v>
      </c>
      <c r="F27">
        <f t="shared" si="2"/>
        <v>14704426.544</v>
      </c>
      <c r="G27">
        <f t="shared" si="2"/>
        <v>14802078.210999999</v>
      </c>
      <c r="H27">
        <f t="shared" si="2"/>
        <v>14898690.826000001</v>
      </c>
      <c r="I27">
        <f t="shared" si="2"/>
        <v>14993889.945</v>
      </c>
      <c r="J27">
        <f t="shared" si="2"/>
        <v>15087496.301000001</v>
      </c>
      <c r="K27">
        <f t="shared" si="2"/>
        <v>15179353.631999999</v>
      </c>
      <c r="L27">
        <f t="shared" si="2"/>
        <v>15269331.390000001</v>
      </c>
      <c r="M27">
        <f t="shared" si="2"/>
        <v>15357335.147</v>
      </c>
      <c r="N27">
        <f t="shared" si="2"/>
        <v>15443308.487</v>
      </c>
      <c r="O27">
        <f t="shared" si="2"/>
        <v>15527238.037</v>
      </c>
      <c r="P27">
        <f t="shared" si="2"/>
        <v>15609146.630000001</v>
      </c>
      <c r="Q27">
        <f t="shared" si="2"/>
        <v>15689072.234999999</v>
      </c>
      <c r="R27">
        <f t="shared" si="2"/>
        <v>15767081.415999999</v>
      </c>
      <c r="S27">
        <f t="shared" si="2"/>
        <v>15843257.851</v>
      </c>
      <c r="T27">
        <f t="shared" si="2"/>
        <v>15917684.272</v>
      </c>
      <c r="U27">
        <f t="shared" si="2"/>
        <v>15990463.234000001</v>
      </c>
      <c r="V27">
        <f t="shared" si="2"/>
        <v>16061702.839000002</v>
      </c>
      <c r="W27">
        <f t="shared" si="2"/>
        <v>16131527.615000002</v>
      </c>
      <c r="X27">
        <f t="shared" si="2"/>
        <v>16200082.945</v>
      </c>
      <c r="Y27">
        <f t="shared" si="2"/>
        <v>16267516.749</v>
      </c>
      <c r="Z27">
        <f t="shared" si="2"/>
        <v>16334016.937000001</v>
      </c>
      <c r="AA27">
        <f t="shared" si="2"/>
        <v>16399782.771</v>
      </c>
      <c r="AB27">
        <f t="shared" si="2"/>
        <v>16465020.221000001</v>
      </c>
      <c r="AC27">
        <f t="shared" si="2"/>
        <v>16529853.901000001</v>
      </c>
      <c r="AD27">
        <f t="shared" si="2"/>
        <v>16594458.004000001</v>
      </c>
      <c r="AE27">
        <f t="shared" si="2"/>
        <v>16659007.884</v>
      </c>
      <c r="AF27">
        <f t="shared" si="2"/>
        <v>16723654.642999999</v>
      </c>
    </row>
    <row r="28" spans="1:32" x14ac:dyDescent="0.35">
      <c r="A28" s="7" t="s">
        <v>21</v>
      </c>
      <c r="B28">
        <f>'MI-poplulation-2021'!$C$35*'MI-population-forecast'!B$17</f>
        <v>163658438.18399999</v>
      </c>
      <c r="C28">
        <f>'MI-poplulation-2021'!$C$35*'MI-population-forecast'!C$17</f>
        <v>164819211.81599998</v>
      </c>
      <c r="D28">
        <f>'MI-poplulation-2021'!$C$35*'MI-population-forecast'!D$17</f>
        <v>165972241.368</v>
      </c>
      <c r="E28">
        <f>'MI-poplulation-2021'!$C$35*'MI-population-forecast'!E$17</f>
        <v>167115238.05599999</v>
      </c>
      <c r="F28">
        <f>'MI-poplulation-2021'!$C$35*'MI-population-forecast'!F$17</f>
        <v>168245996.736</v>
      </c>
      <c r="G28">
        <f>'MI-poplulation-2021'!$C$35*'MI-population-forecast'!G$17</f>
        <v>169363313.484</v>
      </c>
      <c r="H28">
        <f>'MI-poplulation-2021'!$C$35*'MI-population-forecast'!H$17</f>
        <v>170468741.544</v>
      </c>
      <c r="I28">
        <f>'MI-poplulation-2021'!$C$35*'MI-population-forecast'!I$17</f>
        <v>171557996.57999998</v>
      </c>
      <c r="J28">
        <f>'MI-poplulation-2021'!$C$35*'MI-population-forecast'!J$17</f>
        <v>172629027.44400001</v>
      </c>
      <c r="K28">
        <f>'MI-poplulation-2021'!$C$35*'MI-population-forecast'!K$17</f>
        <v>173680046.208</v>
      </c>
      <c r="L28">
        <f>'MI-poplulation-2021'!$C$35*'MI-population-forecast'!L$17</f>
        <v>174709559.16</v>
      </c>
      <c r="M28">
        <f>'MI-poplulation-2021'!$C$35*'MI-population-forecast'!M$17</f>
        <v>175716485.868</v>
      </c>
      <c r="N28">
        <f>'MI-poplulation-2021'!$C$35*'MI-population-forecast'!N$17</f>
        <v>176700180.82800001</v>
      </c>
      <c r="O28">
        <f>'MI-poplulation-2021'!$C$35*'MI-population-forecast'!O$17</f>
        <v>177660491.028</v>
      </c>
      <c r="P28">
        <f>'MI-poplulation-2021'!$C$35*'MI-population-forecast'!P$17</f>
        <v>178597677.72</v>
      </c>
      <c r="Q28">
        <f>'MI-poplulation-2021'!$C$35*'MI-population-forecast'!Q$17</f>
        <v>179512175.34</v>
      </c>
      <c r="R28">
        <f>'MI-poplulation-2021'!$C$35*'MI-population-forecast'!R$17</f>
        <v>180404745.50400001</v>
      </c>
      <c r="S28">
        <f>'MI-poplulation-2021'!$C$35*'MI-population-forecast'!S$17</f>
        <v>181276345.64399999</v>
      </c>
      <c r="T28">
        <f>'MI-poplulation-2021'!$C$35*'MI-population-forecast'!T$17</f>
        <v>182127922.368</v>
      </c>
      <c r="U28">
        <f>'MI-poplulation-2021'!$C$35*'MI-population-forecast'!U$17</f>
        <v>182960649.09599999</v>
      </c>
      <c r="V28">
        <f>'MI-poplulation-2021'!$C$35*'MI-population-forecast'!V$17</f>
        <v>183775762.71599999</v>
      </c>
      <c r="W28">
        <f>'MI-poplulation-2021'!$C$35*'MI-population-forecast'!W$17</f>
        <v>184574688.06</v>
      </c>
      <c r="X28">
        <f>'MI-poplulation-2021'!$C$35*'MI-population-forecast'!X$17</f>
        <v>185359088.57999998</v>
      </c>
      <c r="Y28">
        <f>'MI-poplulation-2021'!$C$35*'MI-population-forecast'!Y$17</f>
        <v>186130656.75600001</v>
      </c>
      <c r="Z28">
        <f>'MI-poplulation-2021'!$C$35*'MI-population-forecast'!Z$17</f>
        <v>186891542.62799999</v>
      </c>
      <c r="AA28">
        <f>'MI-poplulation-2021'!$C$35*'MI-population-forecast'!AA$17</f>
        <v>187644026.12399998</v>
      </c>
      <c r="AB28">
        <f>'MI-poplulation-2021'!$C$35*'MI-population-forecast'!AB$17</f>
        <v>188390463.92399999</v>
      </c>
      <c r="AC28">
        <f>'MI-poplulation-2021'!$C$35*'MI-population-forecast'!AC$17</f>
        <v>189132281.84400001</v>
      </c>
      <c r="AD28">
        <f>'MI-poplulation-2021'!$C$35*'MI-population-forecast'!AD$17</f>
        <v>189871472.97600001</v>
      </c>
      <c r="AE28">
        <f>'MI-poplulation-2021'!$C$35*'MI-population-forecast'!AE$17</f>
        <v>190610043.69600001</v>
      </c>
      <c r="AF28">
        <f>'MI-poplulation-2021'!$C$35*'MI-population-forecast'!AF$17</f>
        <v>191349722.89199999</v>
      </c>
    </row>
    <row r="29" spans="1:32" x14ac:dyDescent="0.35">
      <c r="A29" s="7" t="s">
        <v>22</v>
      </c>
      <c r="B29">
        <f>'MI-poplulation-2021'!$C$36*'MI-population-forecast'!B$17</f>
        <v>168980663.81600001</v>
      </c>
      <c r="C29">
        <f>'MI-poplulation-2021'!$C$36*'MI-population-forecast'!C$17</f>
        <v>170179186.18400002</v>
      </c>
      <c r="D29">
        <f>'MI-poplulation-2021'!$C$36*'MI-population-forecast'!D$17</f>
        <v>171369712.632</v>
      </c>
      <c r="E29">
        <f>'MI-poplulation-2021'!$C$36*'MI-population-forecast'!E$17</f>
        <v>172549879.94400001</v>
      </c>
      <c r="F29">
        <f>'MI-poplulation-2021'!$C$36*'MI-population-forecast'!F$17</f>
        <v>173717411.264</v>
      </c>
      <c r="G29">
        <f>'MI-poplulation-2021'!$C$36*'MI-population-forecast'!G$17</f>
        <v>174871063.516</v>
      </c>
      <c r="H29">
        <f>'MI-poplulation-2021'!$C$36*'MI-population-forecast'!H$17</f>
        <v>176012440.456</v>
      </c>
      <c r="I29">
        <f>'MI-poplulation-2021'!$C$36*'MI-population-forecast'!I$17</f>
        <v>177137118.42000002</v>
      </c>
      <c r="J29">
        <f>'MI-poplulation-2021'!$C$36*'MI-population-forecast'!J$17</f>
        <v>178242979.55599999</v>
      </c>
      <c r="K29">
        <f>'MI-poplulation-2021'!$C$36*'MI-population-forecast'!K$17</f>
        <v>179328177.792</v>
      </c>
      <c r="L29">
        <f>'MI-poplulation-2021'!$C$36*'MI-population-forecast'!L$17</f>
        <v>180391170.84</v>
      </c>
      <c r="M29">
        <f>'MI-poplulation-2021'!$C$36*'MI-population-forecast'!M$17</f>
        <v>181430843.132</v>
      </c>
      <c r="N29">
        <f>'MI-poplulation-2021'!$C$36*'MI-population-forecast'!N$17</f>
        <v>182446528.17199999</v>
      </c>
      <c r="O29">
        <f>'MI-poplulation-2021'!$C$36*'MI-population-forecast'!O$17</f>
        <v>183438067.972</v>
      </c>
      <c r="P29">
        <f>'MI-poplulation-2021'!$C$36*'MI-population-forecast'!P$17</f>
        <v>184405732.28</v>
      </c>
      <c r="Q29">
        <f>'MI-poplulation-2021'!$C$36*'MI-population-forecast'!Q$17</f>
        <v>185349969.66</v>
      </c>
      <c r="R29">
        <f>'MI-poplulation-2021'!$C$36*'MI-population-forecast'!R$17</f>
        <v>186271566.49599999</v>
      </c>
      <c r="S29">
        <f>'MI-poplulation-2021'!$C$36*'MI-population-forecast'!S$17</f>
        <v>187171511.35600001</v>
      </c>
      <c r="T29">
        <f>'MI-poplulation-2021'!$C$36*'MI-population-forecast'!T$17</f>
        <v>188050781.632</v>
      </c>
      <c r="U29">
        <f>'MI-poplulation-2021'!$C$36*'MI-population-forecast'!U$17</f>
        <v>188910588.90400001</v>
      </c>
      <c r="V29">
        <f>'MI-poplulation-2021'!$C$36*'MI-population-forecast'!V$17</f>
        <v>189752210.28400001</v>
      </c>
      <c r="W29">
        <f>'MI-poplulation-2021'!$C$36*'MI-population-forecast'!W$17</f>
        <v>190577116.94</v>
      </c>
      <c r="X29">
        <f>'MI-poplulation-2021'!$C$36*'MI-population-forecast'!X$17</f>
        <v>191387026.42000002</v>
      </c>
      <c r="Y29">
        <f>'MI-poplulation-2021'!$C$36*'MI-population-forecast'!Y$17</f>
        <v>192183686.24399999</v>
      </c>
      <c r="Z29">
        <f>'MI-poplulation-2021'!$C$36*'MI-population-forecast'!Z$17</f>
        <v>192969316.37200001</v>
      </c>
      <c r="AA29">
        <f>'MI-poplulation-2021'!$C$36*'MI-population-forecast'!AA$17</f>
        <v>193746270.87600002</v>
      </c>
      <c r="AB29">
        <f>'MI-poplulation-2021'!$C$36*'MI-population-forecast'!AB$17</f>
        <v>194516983.07600001</v>
      </c>
      <c r="AC29">
        <f>'MI-poplulation-2021'!$C$36*'MI-population-forecast'!AC$17</f>
        <v>195282925.15599999</v>
      </c>
      <c r="AD29">
        <f>'MI-poplulation-2021'!$C$36*'MI-population-forecast'!AD$17</f>
        <v>196046155.02399999</v>
      </c>
      <c r="AE29">
        <f>'MI-poplulation-2021'!$C$36*'MI-population-forecast'!AE$17</f>
        <v>196808744.30399999</v>
      </c>
      <c r="AF29">
        <f>'MI-poplulation-2021'!$C$36*'MI-population-forecast'!AF$17</f>
        <v>197572478.10800001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15FC-94D6-B64B-8CB4-13936ACF083F}">
  <dimension ref="A2:AF22"/>
  <sheetViews>
    <sheetView workbookViewId="0">
      <selection activeCell="B3" sqref="B3"/>
    </sheetView>
  </sheetViews>
  <sheetFormatPr defaultColWidth="10.90625" defaultRowHeight="14.5" x14ac:dyDescent="0.35"/>
  <sheetData>
    <row r="2" spans="1:32" x14ac:dyDescent="0.35">
      <c r="A2" t="s">
        <v>39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35">
      <c r="A3" t="s">
        <v>21</v>
      </c>
      <c r="B3">
        <f>B15*'MI-population-forecast'!B12/'MI-population-forecast'!B28</f>
        <v>42469.397623978264</v>
      </c>
      <c r="C3">
        <f>C15*'MI-population-forecast'!C12/'MI-population-forecast'!C28</f>
        <v>42764.769952192008</v>
      </c>
      <c r="D3">
        <f>D15*'MI-population-forecast'!D12/'MI-population-forecast'!D28</f>
        <v>43162.45356656822</v>
      </c>
      <c r="E3">
        <f>E15*'MI-population-forecast'!E12/'MI-population-forecast'!E28</f>
        <v>43670.18852932757</v>
      </c>
      <c r="F3">
        <f>F15*'MI-population-forecast'!F12/'MI-population-forecast'!F28</f>
        <v>44292.344788170391</v>
      </c>
      <c r="G3">
        <f>G15*'MI-population-forecast'!G12/'MI-population-forecast'!G28</f>
        <v>45034.712473257314</v>
      </c>
      <c r="H3">
        <f>H15*'MI-population-forecast'!H12/'MI-population-forecast'!H28</f>
        <v>45900.823288838728</v>
      </c>
      <c r="I3">
        <f>I15*'MI-population-forecast'!I12/'MI-population-forecast'!I28</f>
        <v>46899.01994516993</v>
      </c>
      <c r="J3">
        <f>J15*'MI-population-forecast'!J12/'MI-population-forecast'!J28</f>
        <v>48035.734698358538</v>
      </c>
      <c r="K3">
        <f>K15*'MI-population-forecast'!K12/'MI-population-forecast'!K28</f>
        <v>49312.009077504306</v>
      </c>
      <c r="L3">
        <f>L15*'MI-population-forecast'!L12/'MI-population-forecast'!L28</f>
        <v>50738.145514965116</v>
      </c>
      <c r="M3">
        <f>M15*'MI-population-forecast'!M12/'MI-population-forecast'!M28</f>
        <v>52314.792867124503</v>
      </c>
      <c r="N3">
        <f>N15*'MI-population-forecast'!N12/'MI-population-forecast'!N28</f>
        <v>54049.609634979235</v>
      </c>
      <c r="O3">
        <f>O15*'MI-population-forecast'!O12/'MI-population-forecast'!O28</f>
        <v>55947.033652047139</v>
      </c>
      <c r="P3">
        <f>P15*'MI-population-forecast'!P12/'MI-population-forecast'!P28</f>
        <v>58015.13131943858</v>
      </c>
      <c r="Q3">
        <f>Q15*'MI-population-forecast'!Q12/'MI-population-forecast'!Q28</f>
        <v>60261.83724358568</v>
      </c>
      <c r="R3">
        <f>R15*'MI-population-forecast'!R12/'MI-population-forecast'!R28</f>
        <v>62694.234292194487</v>
      </c>
      <c r="S3">
        <f>S15*'MI-population-forecast'!S12/'MI-population-forecast'!S28</f>
        <v>65322.458093998168</v>
      </c>
      <c r="T3">
        <f>T15*'MI-population-forecast'!T12/'MI-population-forecast'!T28</f>
        <v>68150.905998708113</v>
      </c>
      <c r="U3">
        <f>U15*'MI-population-forecast'!U12/'MI-population-forecast'!U28</f>
        <v>71195.260107085705</v>
      </c>
      <c r="V3">
        <f>V15*'MI-population-forecast'!V12/'MI-population-forecast'!V28</f>
        <v>74464.235279294167</v>
      </c>
      <c r="W3">
        <f>W15*'MI-population-forecast'!W12/'MI-population-forecast'!W28</f>
        <v>77974.510471332687</v>
      </c>
      <c r="X3">
        <f>X15*'MI-population-forecast'!X12/'MI-population-forecast'!X28</f>
        <v>81742.709590685685</v>
      </c>
      <c r="Y3">
        <f>Y15*'MI-population-forecast'!Y12/'MI-population-forecast'!Y28</f>
        <v>85791.592726938834</v>
      </c>
      <c r="Z3">
        <f>Z15*'MI-population-forecast'!Z12/'MI-population-forecast'!Z28</f>
        <v>90126.78806584343</v>
      </c>
      <c r="AA3">
        <f>AA15*'MI-population-forecast'!AA12/'MI-population-forecast'!AA28</f>
        <v>94778.290626867209</v>
      </c>
      <c r="AB3">
        <f>AB15*'MI-population-forecast'!AB12/'MI-population-forecast'!AB28</f>
        <v>99770.086672815509</v>
      </c>
      <c r="AC3">
        <f>AC15*'MI-population-forecast'!AC12/'MI-population-forecast'!AC28</f>
        <v>105157.68717747489</v>
      </c>
      <c r="AD3">
        <f>AD15*'MI-population-forecast'!AD12/'MI-population-forecast'!AD28</f>
        <v>110958.77688578115</v>
      </c>
      <c r="AE3">
        <f>AE15*'MI-population-forecast'!AE12/'MI-population-forecast'!AE28</f>
        <v>117202.61619550276</v>
      </c>
      <c r="AF3">
        <f>AF15*'MI-population-forecast'!AF12/'MI-population-forecast'!AF28</f>
        <v>123939.76439725175</v>
      </c>
    </row>
    <row r="4" spans="1:32" x14ac:dyDescent="0.35">
      <c r="A4" t="s">
        <v>22</v>
      </c>
      <c r="B4">
        <f>B16*'MI-population-forecast'!B13/'MI-population-forecast'!B29</f>
        <v>40902.429297728377</v>
      </c>
      <c r="C4">
        <f>C16*'MI-population-forecast'!C13/'MI-population-forecast'!C29</f>
        <v>41059.653266364425</v>
      </c>
      <c r="D4">
        <f>D16*'MI-population-forecast'!D13/'MI-population-forecast'!D29</f>
        <v>41330.473575557968</v>
      </c>
      <c r="E4">
        <f>E16*'MI-population-forecast'!E13/'MI-population-forecast'!E29</f>
        <v>41722.241110143957</v>
      </c>
      <c r="F4">
        <f>F16*'MI-population-forecast'!F13/'MI-population-forecast'!F29</f>
        <v>42243.969105953794</v>
      </c>
      <c r="G4">
        <f>G16*'MI-population-forecast'!G13/'MI-population-forecast'!G29</f>
        <v>42900.935631969194</v>
      </c>
      <c r="H4">
        <f>H16*'MI-population-forecast'!H13/'MI-population-forecast'!H29</f>
        <v>43699.208901630176</v>
      </c>
      <c r="I4">
        <f>I16*'MI-population-forecast'!I13/'MI-population-forecast'!I29</f>
        <v>44649.55205415751</v>
      </c>
      <c r="J4">
        <f>J16*'MI-population-forecast'!J13/'MI-population-forecast'!J29</f>
        <v>45756.558831671624</v>
      </c>
      <c r="K4">
        <f>K16*'MI-population-forecast'!K13/'MI-population-forecast'!K29</f>
        <v>47027.88622543485</v>
      </c>
      <c r="L4">
        <f>L16*'MI-population-forecast'!L13/'MI-population-forecast'!L29</f>
        <v>48470.403254293989</v>
      </c>
      <c r="M4">
        <f>M16*'MI-population-forecast'!M13/'MI-population-forecast'!M29</f>
        <v>50093.963917340145</v>
      </c>
      <c r="N4">
        <f>N16*'MI-population-forecast'!N13/'MI-population-forecast'!N29</f>
        <v>51903.797959738549</v>
      </c>
      <c r="O4">
        <f>O16*'MI-population-forecast'!O13/'MI-population-forecast'!O29</f>
        <v>53908.384633220048</v>
      </c>
      <c r="P4">
        <f>P16*'MI-population-forecast'!P13/'MI-population-forecast'!P29</f>
        <v>56112.863200981323</v>
      </c>
      <c r="Q4">
        <f>Q16*'MI-population-forecast'!Q13/'MI-population-forecast'!Q29</f>
        <v>58531.640500290836</v>
      </c>
      <c r="R4">
        <f>R16*'MI-population-forecast'!R13/'MI-population-forecast'!R29</f>
        <v>61169.024519577339</v>
      </c>
      <c r="S4">
        <f>S16*'MI-population-forecast'!S13/'MI-population-forecast'!S29</f>
        <v>64029.78022830579</v>
      </c>
      <c r="T4">
        <f>T16*'MI-population-forecast'!T13/'MI-population-forecast'!T29</f>
        <v>67131.464407412175</v>
      </c>
      <c r="U4">
        <f>U16*'MI-population-forecast'!U13/'MI-population-forecast'!U29</f>
        <v>70474.630332087821</v>
      </c>
      <c r="V4">
        <f>V16*'MI-population-forecast'!V13/'MI-population-forecast'!V29</f>
        <v>74076.522954728745</v>
      </c>
      <c r="W4">
        <f>W16*'MI-population-forecast'!W13/'MI-population-forecast'!W29</f>
        <v>77946.087603156018</v>
      </c>
      <c r="X4">
        <f>X16*'MI-population-forecast'!X13/'MI-population-forecast'!X29</f>
        <v>82101.999754800418</v>
      </c>
      <c r="Y4">
        <f>Y16*'MI-population-forecast'!Y13/'MI-population-forecast'!Y29</f>
        <v>86568.457606850614</v>
      </c>
      <c r="Z4">
        <f>Z16*'MI-population-forecast'!Z13/'MI-population-forecast'!Z29</f>
        <v>91350.6896765376</v>
      </c>
      <c r="AA4">
        <f>AA16*'MI-population-forecast'!AA13/'MI-population-forecast'!AA29</f>
        <v>96459.567156315097</v>
      </c>
      <c r="AB4">
        <f>AB16*'MI-population-forecast'!AB13/'MI-population-forecast'!AB29</f>
        <v>101918.06445503682</v>
      </c>
      <c r="AC4">
        <f>AC16*'MI-population-forecast'!AC13/'MI-population-forecast'!AC29</f>
        <v>107819.69523450262</v>
      </c>
      <c r="AD4">
        <f>AD16*'MI-population-forecast'!AD13/'MI-population-forecast'!AD29</f>
        <v>114146.47843421077</v>
      </c>
      <c r="AE4">
        <f>AE16*'MI-population-forecast'!AE13/'MI-population-forecast'!AE29</f>
        <v>120925.10037976487</v>
      </c>
      <c r="AF4">
        <f>AF16*'MI-population-forecast'!AF13/'MI-population-forecast'!AF29</f>
        <v>128194.12318969581</v>
      </c>
    </row>
    <row r="5" spans="1:32" x14ac:dyDescent="0.35">
      <c r="A5" t="s">
        <v>24</v>
      </c>
      <c r="B5">
        <f>B17*'MI-population-forecast'!B3/'MI-population-forecast'!B18</f>
        <v>71273.834458197831</v>
      </c>
      <c r="C5">
        <f>C17*'MI-population-forecast'!C3/'MI-population-forecast'!C18</f>
        <v>71597.487745756313</v>
      </c>
      <c r="D5">
        <f>D17*'MI-population-forecast'!D3/'MI-population-forecast'!D18</f>
        <v>72099.873744638899</v>
      </c>
      <c r="E5">
        <f>E17*'MI-population-forecast'!E3/'MI-population-forecast'!E18</f>
        <v>72795.391230416761</v>
      </c>
      <c r="F5">
        <f>F17*'MI-population-forecast'!F3/'MI-population-forecast'!F18</f>
        <v>73695.177713621903</v>
      </c>
      <c r="G5">
        <f>G17*'MI-population-forecast'!G3/'MI-population-forecast'!G18</f>
        <v>74809.107695974846</v>
      </c>
      <c r="H5">
        <f>H17*'MI-population-forecast'!H3/'MI-population-forecast'!H18</f>
        <v>76145.66532569332</v>
      </c>
      <c r="I5">
        <f>I17*'MI-population-forecast'!I3/'MI-population-forecast'!I18</f>
        <v>77719.910345798547</v>
      </c>
      <c r="J5">
        <f>J17*'MI-population-forecast'!J3/'MI-population-forecast'!J18</f>
        <v>79541.14318914726</v>
      </c>
      <c r="K5">
        <f>K17*'MI-population-forecast'!K3/'MI-population-forecast'!K18</f>
        <v>81615.441796415616</v>
      </c>
      <c r="L5">
        <f>L17*'MI-population-forecast'!L3/'MI-population-forecast'!L18</f>
        <v>83957.188681120708</v>
      </c>
      <c r="M5">
        <f>M17*'MI-population-forecast'!M3/'MI-population-forecast'!M18</f>
        <v>86572.385137038247</v>
      </c>
      <c r="N5">
        <f>N17*'MI-population-forecast'!N3/'MI-population-forecast'!N18</f>
        <v>89469.953288785764</v>
      </c>
      <c r="O5">
        <f>O17*'MI-population-forecast'!O3/'MI-population-forecast'!O18</f>
        <v>92657.266997906874</v>
      </c>
      <c r="P5">
        <f>P17*'MI-population-forecast'!P3/'MI-population-forecast'!P18</f>
        <v>96143.138743278294</v>
      </c>
      <c r="Q5">
        <f>Q17*'MI-population-forecast'!Q3/'MI-population-forecast'!Q18</f>
        <v>99946.254233474217</v>
      </c>
      <c r="R5">
        <f>R17*'MI-population-forecast'!R3/'MI-population-forecast'!R18</f>
        <v>104070.07303410728</v>
      </c>
      <c r="S5">
        <f>S17*'MI-population-forecast'!S3/'MI-population-forecast'!S18</f>
        <v>108524.68475402429</v>
      </c>
      <c r="T5">
        <f>T17*'MI-population-forecast'!T3/'MI-population-forecast'!T18</f>
        <v>113326.4076003893</v>
      </c>
      <c r="U5">
        <f>U17*'MI-population-forecast'!U3/'MI-population-forecast'!U18</f>
        <v>118484.78298641121</v>
      </c>
      <c r="V5">
        <f>V17*'MI-population-forecast'!V3/'MI-population-forecast'!V18</f>
        <v>124015.16995796595</v>
      </c>
      <c r="W5">
        <f>W17*'MI-population-forecast'!W3/'MI-population-forecast'!W18</f>
        <v>129934.83581433931</v>
      </c>
      <c r="X5">
        <f>X17*'MI-population-forecast'!X3/'MI-population-forecast'!X18</f>
        <v>136272.13327728337</v>
      </c>
      <c r="Y5">
        <f>Y17*'MI-population-forecast'!Y3/'MI-population-forecast'!Y18</f>
        <v>143063.32749243634</v>
      </c>
      <c r="Z5">
        <f>Z17*'MI-population-forecast'!Z3/'MI-population-forecast'!Z18</f>
        <v>150305.43228163887</v>
      </c>
      <c r="AA5">
        <f>AA17*'MI-population-forecast'!AA3/'MI-population-forecast'!AA18</f>
        <v>158024.70518012845</v>
      </c>
      <c r="AB5">
        <f>AB17*'MI-population-forecast'!AB3/'MI-population-forecast'!AB18</f>
        <v>166258.99613985469</v>
      </c>
      <c r="AC5">
        <f>AC17*'MI-population-forecast'!AC3/'MI-population-forecast'!AC18</f>
        <v>175134.91706650294</v>
      </c>
      <c r="AD5">
        <f>AD17*'MI-population-forecast'!AD3/'MI-population-forecast'!AD18</f>
        <v>184633.72629151522</v>
      </c>
      <c r="AE5">
        <f>AE17*'MI-population-forecast'!AE3/'MI-population-forecast'!AE18</f>
        <v>194791.51058361967</v>
      </c>
      <c r="AF5">
        <f>AF17*'MI-population-forecast'!AF3/'MI-population-forecast'!AF18</f>
        <v>205671.4016490432</v>
      </c>
    </row>
    <row r="6" spans="1:32" x14ac:dyDescent="0.35">
      <c r="A6" t="s">
        <v>25</v>
      </c>
      <c r="B6">
        <f>B18*'MI-population-forecast'!B4/'MI-population-forecast'!B19</f>
        <v>10596.583012064069</v>
      </c>
      <c r="C6">
        <f>C18*'MI-population-forecast'!C4/'MI-population-forecast'!C19</f>
        <v>10647.028295451313</v>
      </c>
      <c r="D6">
        <f>D18*'MI-population-forecast'!D4/'MI-population-forecast'!D19</f>
        <v>10726.347954373921</v>
      </c>
      <c r="E6">
        <f>E18*'MI-population-forecast'!E4/'MI-population-forecast'!E19</f>
        <v>10835.823058572547</v>
      </c>
      <c r="F6">
        <f>F18*'MI-population-forecast'!F4/'MI-population-forecast'!F19</f>
        <v>10976.360417846197</v>
      </c>
      <c r="G6">
        <f>G18*'MI-population-forecast'!G4/'MI-population-forecast'!G19</f>
        <v>11147.875883730283</v>
      </c>
      <c r="H6">
        <f>H18*'MI-population-forecast'!H4/'MI-population-forecast'!H19</f>
        <v>11353.177985502811</v>
      </c>
      <c r="I6">
        <f>I18*'MI-population-forecast'!I4/'MI-population-forecast'!I19</f>
        <v>11593.168511943053</v>
      </c>
      <c r="J6">
        <f>J18*'MI-population-forecast'!J4/'MI-population-forecast'!J19</f>
        <v>11867.415654126682</v>
      </c>
      <c r="K6">
        <f>K18*'MI-population-forecast'!K4/'MI-population-forecast'!K19</f>
        <v>12180.211886546895</v>
      </c>
      <c r="L6">
        <f>L18*'MI-population-forecast'!L4/'MI-population-forecast'!L19</f>
        <v>12533.101186264446</v>
      </c>
      <c r="M6">
        <f>M18*'MI-population-forecast'!M4/'MI-population-forecast'!M19</f>
        <v>12927.84299488788</v>
      </c>
      <c r="N6">
        <f>N18*'MI-population-forecast'!N4/'MI-population-forecast'!N19</f>
        <v>13368.999447466995</v>
      </c>
      <c r="O6">
        <f>O18*'MI-population-forecast'!O4/'MI-population-forecast'!O19</f>
        <v>13857.023828910938</v>
      </c>
      <c r="P6">
        <f>P18*'MI-population-forecast'!P4/'MI-population-forecast'!P19</f>
        <v>14397.713744673538</v>
      </c>
      <c r="Q6">
        <f>Q18*'MI-population-forecast'!Q4/'MI-population-forecast'!Q19</f>
        <v>14991.335928755207</v>
      </c>
      <c r="R6">
        <f>R18*'MI-population-forecast'!R4/'MI-population-forecast'!R19</f>
        <v>15644.036623161051</v>
      </c>
      <c r="S6">
        <f>S18*'MI-population-forecast'!S4/'MI-population-forecast'!S19</f>
        <v>16357.571920537759</v>
      </c>
      <c r="T6">
        <f>T18*'MI-population-forecast'!T4/'MI-population-forecast'!T19</f>
        <v>17134.583763887997</v>
      </c>
      <c r="U6">
        <f>U18*'MI-population-forecast'!U4/'MI-population-forecast'!U19</f>
        <v>17981.43606748604</v>
      </c>
      <c r="V6">
        <f>V18*'MI-population-forecast'!V4/'MI-population-forecast'!V19</f>
        <v>18902.208854152737</v>
      </c>
      <c r="W6">
        <f>W18*'MI-population-forecast'!W4/'MI-population-forecast'!W19</f>
        <v>19902.584266158367</v>
      </c>
      <c r="X6">
        <f>X18*'MI-population-forecast'!X4/'MI-population-forecast'!X19</f>
        <v>20987.767717565886</v>
      </c>
      <c r="Y6">
        <f>Y18*'MI-population-forecast'!Y4/'MI-population-forecast'!Y19</f>
        <v>22162.193683124351</v>
      </c>
      <c r="Z6">
        <f>Z18*'MI-population-forecast'!Z4/'MI-population-forecast'!Z19</f>
        <v>23434.253236089851</v>
      </c>
      <c r="AA6">
        <f>AA18*'MI-population-forecast'!AA4/'MI-population-forecast'!AA19</f>
        <v>24812.348166940421</v>
      </c>
      <c r="AB6">
        <f>AB18*'MI-population-forecast'!AB4/'MI-population-forecast'!AB19</f>
        <v>26298.774539830214</v>
      </c>
      <c r="AC6">
        <f>AC18*'MI-population-forecast'!AC4/'MI-population-forecast'!AC19</f>
        <v>27910.130689509297</v>
      </c>
      <c r="AD6">
        <f>AD18*'MI-population-forecast'!AD4/'MI-population-forecast'!AD19</f>
        <v>29657.583200127527</v>
      </c>
      <c r="AE6">
        <f>AE18*'MI-population-forecast'!AE4/'MI-population-forecast'!AE19</f>
        <v>31546.052901128816</v>
      </c>
      <c r="AF6">
        <f>AF18*'MI-population-forecast'!AF4/'MI-population-forecast'!AF19</f>
        <v>33595.523528539059</v>
      </c>
    </row>
    <row r="7" spans="1:32" x14ac:dyDescent="0.35">
      <c r="A7" t="s">
        <v>26</v>
      </c>
      <c r="B7">
        <f>B19*'MI-population-forecast'!B6/'MI-population-forecast'!B21</f>
        <v>1705.9441554465789</v>
      </c>
      <c r="C7">
        <f>C19*'MI-population-forecast'!C6/'MI-population-forecast'!C21</f>
        <v>1742.4271886642055</v>
      </c>
      <c r="D7">
        <f>D19*'MI-population-forecast'!D6/'MI-population-forecast'!D21</f>
        <v>1785.0592557203386</v>
      </c>
      <c r="E7">
        <f>E19*'MI-population-forecast'!E6/'MI-population-forecast'!E21</f>
        <v>1834.513802606426</v>
      </c>
      <c r="F7">
        <f>F19*'MI-population-forecast'!F6/'MI-population-forecast'!F21</f>
        <v>1891.0730675446957</v>
      </c>
      <c r="G7">
        <f>G19*'MI-population-forecast'!G6/'MI-population-forecast'!G21</f>
        <v>1954.2050582655256</v>
      </c>
      <c r="H7">
        <f>H19*'MI-population-forecast'!H6/'MI-population-forecast'!H21</f>
        <v>2025.8416214734407</v>
      </c>
      <c r="I7">
        <f>I19*'MI-population-forecast'!I6/'MI-population-forecast'!I21</f>
        <v>2105.6261789887481</v>
      </c>
      <c r="J7">
        <f>J19*'MI-population-forecast'!J6/'MI-population-forecast'!J21</f>
        <v>2194.6185419363323</v>
      </c>
      <c r="K7">
        <f>K19*'MI-population-forecast'!K6/'MI-population-forecast'!K21</f>
        <v>2293.0293252496854</v>
      </c>
      <c r="L7">
        <f>L19*'MI-population-forecast'!L6/'MI-population-forecast'!L21</f>
        <v>2401.3755303263338</v>
      </c>
      <c r="M7">
        <f>M19*'MI-population-forecast'!M6/'MI-population-forecast'!M21</f>
        <v>2520.7369751101019</v>
      </c>
      <c r="N7">
        <f>N19*'MI-population-forecast'!N6/'MI-population-forecast'!N21</f>
        <v>2650.7842407779349</v>
      </c>
      <c r="O7">
        <f>O19*'MI-population-forecast'!O6/'MI-population-forecast'!O21</f>
        <v>2793.8177869027859</v>
      </c>
      <c r="P7">
        <f>P19*'MI-population-forecast'!P6/'MI-population-forecast'!P21</f>
        <v>2949.4696269371343</v>
      </c>
      <c r="Q7">
        <f>Q19*'MI-population-forecast'!Q6/'MI-population-forecast'!Q21</f>
        <v>3119.4023127292212</v>
      </c>
      <c r="R7">
        <f>R19*'MI-population-forecast'!R6/'MI-population-forecast'!R21</f>
        <v>3304.2369105792613</v>
      </c>
      <c r="S7">
        <f>S19*'MI-population-forecast'!S6/'MI-population-forecast'!S21</f>
        <v>3505.283307229502</v>
      </c>
      <c r="T7">
        <f>T19*'MI-population-forecast'!T6/'MI-population-forecast'!T21</f>
        <v>3723.8006513242235</v>
      </c>
      <c r="U7">
        <f>U19*'MI-population-forecast'!U6/'MI-population-forecast'!U21</f>
        <v>3960.520289272788</v>
      </c>
      <c r="V7">
        <f>V19*'MI-population-forecast'!V6/'MI-population-forecast'!V21</f>
        <v>4218.0835407640961</v>
      </c>
      <c r="W7">
        <f>W19*'MI-population-forecast'!W6/'MI-population-forecast'!W21</f>
        <v>4496.6889525546339</v>
      </c>
      <c r="X7">
        <f>X19*'MI-population-forecast'!X6/'MI-population-forecast'!X21</f>
        <v>4799.9921164254611</v>
      </c>
      <c r="Y7">
        <f>Y19*'MI-population-forecast'!Y6/'MI-population-forecast'!Y21</f>
        <v>5128.3741039562419</v>
      </c>
      <c r="Z7">
        <f>Z19*'MI-population-forecast'!Z6/'MI-population-forecast'!Z21</f>
        <v>5486.0580696647803</v>
      </c>
      <c r="AA7">
        <f>AA19*'MI-population-forecast'!AA6/'MI-population-forecast'!AA21</f>
        <v>5874.9259227064331</v>
      </c>
      <c r="AB7">
        <f>AB19*'MI-population-forecast'!AB6/'MI-population-forecast'!AB21</f>
        <v>6297.7045597007891</v>
      </c>
      <c r="AC7">
        <f>AC19*'MI-population-forecast'!AC6/'MI-population-forecast'!AC21</f>
        <v>6759.7922140324381</v>
      </c>
      <c r="AD7">
        <f>AD19*'MI-population-forecast'!AD6/'MI-population-forecast'!AD21</f>
        <v>7263.4738852219343</v>
      </c>
      <c r="AE7">
        <f>AE19*'MI-population-forecast'!AE6/'MI-population-forecast'!AE21</f>
        <v>7814.5263198602906</v>
      </c>
      <c r="AF7">
        <f>AF19*'MI-population-forecast'!AF6/'MI-population-forecast'!AF21</f>
        <v>8418.7669048228818</v>
      </c>
    </row>
    <row r="8" spans="1:32" x14ac:dyDescent="0.35">
      <c r="A8" t="s">
        <v>27</v>
      </c>
      <c r="B8">
        <f>B21*'MI-population-forecast'!B11/'MI-population-forecast'!B27</f>
        <v>5705.969287621584</v>
      </c>
      <c r="C8">
        <f>C21*'MI-population-forecast'!C11/'MI-population-forecast'!C27</f>
        <v>5853.1173924611703</v>
      </c>
      <c r="D8">
        <f>D21*'MI-population-forecast'!D11/'MI-population-forecast'!D27</f>
        <v>6020.3114992083365</v>
      </c>
      <c r="E8">
        <f>E21*'MI-population-forecast'!E11/'MI-population-forecast'!E27</f>
        <v>6206.0938847734942</v>
      </c>
      <c r="F8">
        <f>F21*'MI-population-forecast'!F11/'MI-population-forecast'!F27</f>
        <v>6414.3032403179714</v>
      </c>
      <c r="G8">
        <f>G21*'MI-population-forecast'!G11/'MI-population-forecast'!G27</f>
        <v>6644.6892963388409</v>
      </c>
      <c r="H8">
        <f>H21*'MI-population-forecast'!H11/'MI-population-forecast'!H27</f>
        <v>6899.8633851561062</v>
      </c>
      <c r="I8">
        <f>I21*'MI-population-forecast'!I11/'MI-population-forecast'!I27</f>
        <v>7182.3097375820353</v>
      </c>
      <c r="J8">
        <f>J21*'MI-population-forecast'!J11/'MI-population-forecast'!J27</f>
        <v>7495.2607949282019</v>
      </c>
      <c r="K8">
        <f>K21*'MI-population-forecast'!K11/'MI-population-forecast'!K27</f>
        <v>7840.5051536234623</v>
      </c>
      <c r="L8">
        <f>L21*'MI-population-forecast'!L11/'MI-population-forecast'!L27</f>
        <v>8222.4290974650085</v>
      </c>
      <c r="M8">
        <f>M21*'MI-population-forecast'!M11/'MI-population-forecast'!M27</f>
        <v>8640.5764141547315</v>
      </c>
      <c r="N8">
        <f>N21*'MI-population-forecast'!N11/'MI-population-forecast'!N27</f>
        <v>9102.2891058178957</v>
      </c>
      <c r="O8">
        <f>O21*'MI-population-forecast'!O11/'MI-population-forecast'!O27</f>
        <v>9608.7428741762233</v>
      </c>
      <c r="P8">
        <f>P21*'MI-population-forecast'!P11/'MI-population-forecast'!P27</f>
        <v>10163.644397961069</v>
      </c>
      <c r="Q8">
        <f>Q21*'MI-population-forecast'!Q11/'MI-population-forecast'!Q27</f>
        <v>10774.894759393495</v>
      </c>
      <c r="R8">
        <f>R21*'MI-population-forecast'!R11/'MI-population-forecast'!R27</f>
        <v>11445.378411839558</v>
      </c>
      <c r="S8">
        <f>S21*'MI-population-forecast'!S11/'MI-population-forecast'!S27</f>
        <v>12178.927539355447</v>
      </c>
      <c r="T8">
        <f>T21*'MI-population-forecast'!T11/'MI-population-forecast'!T27</f>
        <v>12981.872803217833</v>
      </c>
      <c r="U8">
        <f>U21*'MI-population-forecast'!U11/'MI-population-forecast'!U27</f>
        <v>13862.84549492796</v>
      </c>
      <c r="V8">
        <f>V21*'MI-population-forecast'!V11/'MI-population-forecast'!V27</f>
        <v>14827.815092394301</v>
      </c>
      <c r="W8">
        <f>W21*'MI-population-forecast'!W11/'MI-population-forecast'!W27</f>
        <v>15882.600155739714</v>
      </c>
      <c r="X8">
        <f>X21*'MI-population-forecast'!X11/'MI-population-forecast'!X27</f>
        <v>17038.091715433788</v>
      </c>
      <c r="Y8">
        <f>Y21*'MI-population-forecast'!Y11/'MI-population-forecast'!Y27</f>
        <v>18304.795190833927</v>
      </c>
      <c r="Z8">
        <f>Z21*'MI-population-forecast'!Z11/'MI-population-forecast'!Z27</f>
        <v>19690.830411805884</v>
      </c>
      <c r="AA8">
        <f>AA21*'MI-population-forecast'!AA11/'MI-population-forecast'!AA27</f>
        <v>21208.998427673843</v>
      </c>
      <c r="AB8">
        <f>AB21*'MI-population-forecast'!AB11/'MI-population-forecast'!AB27</f>
        <v>22871.883574523043</v>
      </c>
      <c r="AC8">
        <f>AC21*'MI-population-forecast'!AC11/'MI-population-forecast'!AC27</f>
        <v>24695.442670026056</v>
      </c>
      <c r="AD8">
        <f>AD21*'MI-population-forecast'!AD11/'MI-population-forecast'!AD27</f>
        <v>26696.080986939076</v>
      </c>
      <c r="AE8">
        <f>AE21*'MI-population-forecast'!AE11/'MI-population-forecast'!AE27</f>
        <v>28888.532600750594</v>
      </c>
      <c r="AF8">
        <f>AF21*'MI-population-forecast'!AF11/'MI-population-forecast'!AF27</f>
        <v>31296.730862185817</v>
      </c>
    </row>
    <row r="9" spans="1:32" x14ac:dyDescent="0.35">
      <c r="A9" t="s">
        <v>28</v>
      </c>
      <c r="B9">
        <f>B20*'MI-population-forecast'!B10/'MI-population-forecast'!B25</f>
        <v>478.85382890886979</v>
      </c>
      <c r="C9">
        <f>C21*'MI-population-forecast'!C10/'MI-population-forecast'!C25</f>
        <v>1948.7588805579264</v>
      </c>
      <c r="D9">
        <f>D21*'MI-population-forecast'!D10/'MI-population-forecast'!D25</f>
        <v>2004.4251141995326</v>
      </c>
      <c r="E9">
        <f>E21*'MI-population-forecast'!E10/'MI-population-forecast'!E25</f>
        <v>2066.2801991817082</v>
      </c>
      <c r="F9">
        <f>F21*'MI-population-forecast'!F10/'MI-population-forecast'!F25</f>
        <v>2135.6022037523239</v>
      </c>
      <c r="G9">
        <f>G21*'MI-population-forecast'!G10/'MI-population-forecast'!G25</f>
        <v>2212.3078022434206</v>
      </c>
      <c r="H9">
        <f>H21*'MI-population-forecast'!H10/'MI-population-forecast'!H25</f>
        <v>2297.2664214420406</v>
      </c>
      <c r="I9">
        <f>I21*'MI-population-forecast'!I10/'MI-population-forecast'!I25</f>
        <v>2391.3051704820241</v>
      </c>
      <c r="J9">
        <f>J21*'MI-population-forecast'!J10/'MI-population-forecast'!J25</f>
        <v>2495.5002705100615</v>
      </c>
      <c r="K9">
        <f>K21*'MI-population-forecast'!K10/'MI-population-forecast'!K25</f>
        <v>2610.447223536577</v>
      </c>
      <c r="L9">
        <f>L21*'MI-population-forecast'!L10/'MI-population-forecast'!L25</f>
        <v>2737.6064153575981</v>
      </c>
      <c r="M9">
        <f>M21*'MI-population-forecast'!M10/'MI-population-forecast'!M25</f>
        <v>2876.825952937711</v>
      </c>
      <c r="N9">
        <f>N21*'MI-population-forecast'!N10/'MI-population-forecast'!N25</f>
        <v>3030.5503100305309</v>
      </c>
      <c r="O9">
        <f>O21*'MI-population-forecast'!O10/'MI-population-forecast'!O25</f>
        <v>3199.1709291815359</v>
      </c>
      <c r="P9">
        <f>P21*'MI-population-forecast'!P10/'MI-population-forecast'!P25</f>
        <v>3383.921925924511</v>
      </c>
      <c r="Q9">
        <f>Q21*'MI-population-forecast'!Q10/'MI-population-forecast'!Q25</f>
        <v>3587.4339162392657</v>
      </c>
      <c r="R9">
        <f>R21*'MI-population-forecast'!R10/'MI-population-forecast'!R25</f>
        <v>3810.6672608593644</v>
      </c>
      <c r="S9">
        <f>S21*'MI-population-forecast'!S10/'MI-population-forecast'!S25</f>
        <v>4054.89786153266</v>
      </c>
      <c r="T9">
        <f>T21*'MI-population-forecast'!T10/'MI-population-forecast'!T25</f>
        <v>4322.23347239349</v>
      </c>
      <c r="U9">
        <f>U21*'MI-population-forecast'!U10/'MI-population-forecast'!U25</f>
        <v>4615.5478280410262</v>
      </c>
      <c r="V9">
        <f>V21*'MI-population-forecast'!V10/'MI-population-forecast'!V25</f>
        <v>4936.8284288629093</v>
      </c>
      <c r="W9">
        <f>W21*'MI-population-forecast'!W10/'MI-population-forecast'!W25</f>
        <v>5288.0125281126084</v>
      </c>
      <c r="X9">
        <f>X21*'MI-population-forecast'!X10/'MI-population-forecast'!X25</f>
        <v>5672.7262263657549</v>
      </c>
      <c r="Y9">
        <f>Y21*'MI-population-forecast'!Y10/'MI-population-forecast'!Y25</f>
        <v>6094.4672373864896</v>
      </c>
      <c r="Z9">
        <f>Z21*'MI-population-forecast'!Z10/'MI-population-forecast'!Z25</f>
        <v>6555.9390078167417</v>
      </c>
      <c r="AA9">
        <f>AA21*'MI-population-forecast'!AA10/'MI-population-forecast'!AA25</f>
        <v>7061.4035670808898</v>
      </c>
      <c r="AB9">
        <f>AB21*'MI-population-forecast'!AB10/'MI-population-forecast'!AB25</f>
        <v>7615.0507912838584</v>
      </c>
      <c r="AC9">
        <f>AC21*'MI-population-forecast'!AC10/'MI-population-forecast'!AC25</f>
        <v>8222.1934032124718</v>
      </c>
      <c r="AD9">
        <f>AD21*'MI-population-forecast'!AD10/'MI-population-forecast'!AD25</f>
        <v>8888.2934359728479</v>
      </c>
      <c r="AE9">
        <f>AE21*'MI-population-forecast'!AE10/'MI-population-forecast'!AE25</f>
        <v>9618.2565079781743</v>
      </c>
      <c r="AF9">
        <f>AF21*'MI-population-forecast'!AF10/'MI-population-forecast'!AF25</f>
        <v>10420.051078878229</v>
      </c>
    </row>
    <row r="10" spans="1:32" x14ac:dyDescent="0.35">
      <c r="A10" t="s">
        <v>29</v>
      </c>
      <c r="B10">
        <f>B22*('MI-population-forecast'!B9)/('MI-population-forecast'!B24)</f>
        <v>89713.747919507077</v>
      </c>
      <c r="C10">
        <f>C22*'MI-population-forecast'!C9/'MI-population-forecast'!C24</f>
        <v>90042.622677060295</v>
      </c>
      <c r="D10">
        <f>D22*'MI-population-forecast'!D9/'MI-population-forecast'!D24</f>
        <v>90596.705082637112</v>
      </c>
      <c r="E10">
        <f>E22*'MI-population-forecast'!E9/'MI-population-forecast'!E24</f>
        <v>91395.617743817886</v>
      </c>
      <c r="F10">
        <f>F22*'MI-population-forecast'!F9/'MI-population-forecast'!F24</f>
        <v>92449.802113669502</v>
      </c>
      <c r="G10">
        <f>G22*'MI-population-forecast'!G9/'MI-population-forecast'!G24</f>
        <v>93772.536907636386</v>
      </c>
      <c r="H10">
        <f>H22*'MI-population-forecast'!H9/'MI-population-forecast'!H24</f>
        <v>95371.503267548367</v>
      </c>
      <c r="I10">
        <f>I22*'MI-population-forecast'!I9/'MI-population-forecast'!I24</f>
        <v>97265.668173742</v>
      </c>
      <c r="J10">
        <f>J22*'MI-population-forecast'!J9/'MI-population-forecast'!J24</f>
        <v>99463.525854611871</v>
      </c>
      <c r="K10">
        <f>K22*'MI-population-forecast'!K9/'MI-population-forecast'!K24</f>
        <v>101972.83103732865</v>
      </c>
      <c r="L10">
        <f>L22*'MI-population-forecast'!L9/'MI-population-forecast'!L24</f>
        <v>104807.69113304549</v>
      </c>
      <c r="M10">
        <f>M22*'MI-population-forecast'!M9/'MI-population-forecast'!M24</f>
        <v>107981.02645781611</v>
      </c>
      <c r="N10">
        <f>N22*'MI-population-forecast'!N9/'MI-population-forecast'!N24</f>
        <v>111497.9232547495</v>
      </c>
      <c r="O10">
        <f>O22*'MI-population-forecast'!O9/'MI-population-forecast'!O24</f>
        <v>115371.89492374258</v>
      </c>
      <c r="P10">
        <f>P22*'MI-population-forecast'!P9/'MI-population-forecast'!P24</f>
        <v>119613.33704305164</v>
      </c>
      <c r="Q10">
        <f>Q22*'MI-population-forecast'!Q9/'MI-population-forecast'!Q24</f>
        <v>124237.64879863923</v>
      </c>
      <c r="R10">
        <f>R22*'MI-population-forecast'!R9/'MI-population-forecast'!R24</f>
        <v>129254.22160554746</v>
      </c>
      <c r="S10">
        <f>S22*'MI-population-forecast'!S9/'MI-population-forecast'!S24</f>
        <v>134675.25635242305</v>
      </c>
      <c r="T10">
        <f>T22*'MI-population-forecast'!T9/'MI-population-forecast'!T24</f>
        <v>140517.84882672247</v>
      </c>
      <c r="U10">
        <f>U22*'MI-population-forecast'!U9/'MI-population-forecast'!U24</f>
        <v>146789.21691898908</v>
      </c>
      <c r="V10">
        <f>V22*'MI-population-forecast'!V9/'MI-population-forecast'!V24</f>
        <v>153511.61939390047</v>
      </c>
      <c r="W10">
        <f>W22*'MI-population-forecast'!W9/'MI-population-forecast'!W24</f>
        <v>160707.08976783513</v>
      </c>
      <c r="X10">
        <f>X22*'MI-population-forecast'!X9/'MI-population-forecast'!X24</f>
        <v>168402.10353814586</v>
      </c>
      <c r="Y10">
        <f>Y22*'MI-population-forecast'!Y9/'MI-population-forecast'!Y24</f>
        <v>176637.28916491487</v>
      </c>
      <c r="Z10">
        <f>Z22*'MI-population-forecast'!Z9/'MI-population-forecast'!Z24</f>
        <v>185414.30569908844</v>
      </c>
      <c r="AA10">
        <f>AA22*'MI-population-forecast'!AA9/'MI-population-forecast'!AA24</f>
        <v>194763.49211785512</v>
      </c>
      <c r="AB10">
        <f>AB22*'MI-population-forecast'!AB9/'MI-population-forecast'!AB24</f>
        <v>204722.64926272829</v>
      </c>
      <c r="AC10">
        <f>AC22*'MI-population-forecast'!AC9/'MI-population-forecast'!AC24</f>
        <v>215444.41023590296</v>
      </c>
      <c r="AD10">
        <f>AD22*'MI-population-forecast'!AD9/'MI-population-forecast'!AD24</f>
        <v>226906.05494059753</v>
      </c>
      <c r="AE10">
        <f>AE22*'MI-population-forecast'!AE9/'MI-population-forecast'!AE24</f>
        <v>239152.96527976281</v>
      </c>
      <c r="AF10">
        <f>AF22*'MI-population-forecast'!AF9/'MI-population-forecast'!AF24</f>
        <v>252256.7864560679</v>
      </c>
    </row>
    <row r="13" spans="1:32" x14ac:dyDescent="0.35">
      <c r="A13" t="s">
        <v>38</v>
      </c>
    </row>
    <row r="14" spans="1:32" x14ac:dyDescent="0.35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35">
      <c r="A15" t="s">
        <v>21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35">
      <c r="A16" t="s">
        <v>22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35">
      <c r="A17" t="s">
        <v>24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35">
      <c r="A18" t="s">
        <v>25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35">
      <c r="A19" t="s">
        <v>26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35">
      <c r="A20" t="s">
        <v>27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35">
      <c r="A21" t="s">
        <v>28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35">
      <c r="A22" t="s">
        <v>29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tabSelected="1" workbookViewId="0">
      <selection activeCell="M18" sqref="M18"/>
    </sheetView>
  </sheetViews>
  <sheetFormatPr defaultColWidth="8.81640625" defaultRowHeight="14.5" x14ac:dyDescent="0.35"/>
  <cols>
    <col min="1" max="1" width="14.453125" customWidth="1"/>
  </cols>
  <sheetData>
    <row r="1" spans="1:32" x14ac:dyDescent="0.3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21</v>
      </c>
      <c r="B2">
        <f>'MI-Calculations'!B3</f>
        <v>42469.397623978264</v>
      </c>
      <c r="C2">
        <f>'MI-Calculations'!C3</f>
        <v>42764.769952192008</v>
      </c>
      <c r="D2">
        <f>'MI-Calculations'!D3</f>
        <v>43162.45356656822</v>
      </c>
      <c r="E2">
        <f>'MI-Calculations'!E3</f>
        <v>43670.18852932757</v>
      </c>
      <c r="F2">
        <f>'MI-Calculations'!F3</f>
        <v>44292.344788170391</v>
      </c>
      <c r="G2">
        <f>'MI-Calculations'!G3</f>
        <v>45034.712473257314</v>
      </c>
      <c r="H2">
        <f>'MI-Calculations'!H3</f>
        <v>45900.823288838728</v>
      </c>
      <c r="I2">
        <f>'MI-Calculations'!I3</f>
        <v>46899.01994516993</v>
      </c>
      <c r="J2">
        <f>'MI-Calculations'!J3</f>
        <v>48035.734698358538</v>
      </c>
      <c r="K2">
        <f>'MI-Calculations'!K3</f>
        <v>49312.009077504306</v>
      </c>
      <c r="L2">
        <f>'MI-Calculations'!L3</f>
        <v>50738.145514965116</v>
      </c>
      <c r="M2">
        <f>'MI-Calculations'!M3</f>
        <v>52314.792867124503</v>
      </c>
      <c r="N2">
        <f>'MI-Calculations'!N3</f>
        <v>54049.609634979235</v>
      </c>
      <c r="O2">
        <f>'MI-Calculations'!O3</f>
        <v>55947.033652047139</v>
      </c>
      <c r="P2">
        <f>'MI-Calculations'!P3</f>
        <v>58015.13131943858</v>
      </c>
      <c r="Q2">
        <f>'MI-Calculations'!Q3</f>
        <v>60261.83724358568</v>
      </c>
      <c r="R2">
        <f>'MI-Calculations'!R3</f>
        <v>62694.234292194487</v>
      </c>
      <c r="S2">
        <f>'MI-Calculations'!S3</f>
        <v>65322.458093998168</v>
      </c>
      <c r="T2">
        <f>'MI-Calculations'!T3</f>
        <v>68150.905998708113</v>
      </c>
      <c r="U2">
        <f>'MI-Calculations'!U3</f>
        <v>71195.260107085705</v>
      </c>
      <c r="V2">
        <f>'MI-Calculations'!V3</f>
        <v>74464.235279294167</v>
      </c>
      <c r="W2">
        <f>'MI-Calculations'!W3</f>
        <v>77974.510471332687</v>
      </c>
      <c r="X2">
        <f>'MI-Calculations'!X3</f>
        <v>81742.709590685685</v>
      </c>
      <c r="Y2">
        <f>'MI-Calculations'!Y3</f>
        <v>85791.592726938834</v>
      </c>
      <c r="Z2">
        <f>'MI-Calculations'!Z3</f>
        <v>90126.78806584343</v>
      </c>
      <c r="AA2">
        <f>'MI-Calculations'!AA3</f>
        <v>94778.290626867209</v>
      </c>
      <c r="AB2">
        <f>'MI-Calculations'!AB3</f>
        <v>99770.086672815509</v>
      </c>
      <c r="AC2">
        <f>'MI-Calculations'!AC3</f>
        <v>105157.68717747489</v>
      </c>
      <c r="AD2">
        <f>'MI-Calculations'!AD3</f>
        <v>110958.77688578115</v>
      </c>
      <c r="AE2">
        <f>'MI-Calculations'!AE3</f>
        <v>117202.61619550276</v>
      </c>
      <c r="AF2">
        <f>'MI-Calculations'!AF3</f>
        <v>123939.76439725175</v>
      </c>
    </row>
    <row r="3" spans="1:32" x14ac:dyDescent="0.35">
      <c r="A3" t="s">
        <v>22</v>
      </c>
      <c r="B3">
        <f>'MI-Calculations'!B4</f>
        <v>40902.429297728377</v>
      </c>
      <c r="C3">
        <f>'MI-Calculations'!C4</f>
        <v>41059.653266364425</v>
      </c>
      <c r="D3">
        <f>'MI-Calculations'!D4</f>
        <v>41330.473575557968</v>
      </c>
      <c r="E3">
        <f>'MI-Calculations'!E4</f>
        <v>41722.241110143957</v>
      </c>
      <c r="F3">
        <f>'MI-Calculations'!F4</f>
        <v>42243.969105953794</v>
      </c>
      <c r="G3">
        <f>'MI-Calculations'!G4</f>
        <v>42900.935631969194</v>
      </c>
      <c r="H3">
        <f>'MI-Calculations'!H4</f>
        <v>43699.208901630176</v>
      </c>
      <c r="I3">
        <f>'MI-Calculations'!I4</f>
        <v>44649.55205415751</v>
      </c>
      <c r="J3">
        <f>'MI-Calculations'!J4</f>
        <v>45756.558831671624</v>
      </c>
      <c r="K3">
        <f>'MI-Calculations'!K4</f>
        <v>47027.88622543485</v>
      </c>
      <c r="L3">
        <f>'MI-Calculations'!L4</f>
        <v>48470.403254293989</v>
      </c>
      <c r="M3">
        <f>'MI-Calculations'!M4</f>
        <v>50093.963917340145</v>
      </c>
      <c r="N3">
        <f>'MI-Calculations'!N4</f>
        <v>51903.797959738549</v>
      </c>
      <c r="O3">
        <f>'MI-Calculations'!O4</f>
        <v>53908.384633220048</v>
      </c>
      <c r="P3">
        <f>'MI-Calculations'!P4</f>
        <v>56112.863200981323</v>
      </c>
      <c r="Q3">
        <f>'MI-Calculations'!Q4</f>
        <v>58531.640500290836</v>
      </c>
      <c r="R3">
        <f>'MI-Calculations'!R4</f>
        <v>61169.024519577339</v>
      </c>
      <c r="S3">
        <f>'MI-Calculations'!S4</f>
        <v>64029.78022830579</v>
      </c>
      <c r="T3">
        <f>'MI-Calculations'!T4</f>
        <v>67131.464407412175</v>
      </c>
      <c r="U3">
        <f>'MI-Calculations'!U4</f>
        <v>70474.630332087821</v>
      </c>
      <c r="V3">
        <f>'MI-Calculations'!V4</f>
        <v>74076.522954728745</v>
      </c>
      <c r="W3">
        <f>'MI-Calculations'!W4</f>
        <v>77946.087603156018</v>
      </c>
      <c r="X3">
        <f>'MI-Calculations'!X4</f>
        <v>82101.999754800418</v>
      </c>
      <c r="Y3">
        <f>'MI-Calculations'!Y4</f>
        <v>86568.457606850614</v>
      </c>
      <c r="Z3">
        <f>'MI-Calculations'!Z4</f>
        <v>91350.6896765376</v>
      </c>
      <c r="AA3">
        <f>'MI-Calculations'!AA4</f>
        <v>96459.567156315097</v>
      </c>
      <c r="AB3">
        <f>'MI-Calculations'!AB4</f>
        <v>101918.06445503682</v>
      </c>
      <c r="AC3">
        <f>'MI-Calculations'!AC4</f>
        <v>107819.69523450262</v>
      </c>
      <c r="AD3">
        <f>'MI-Calculations'!AD4</f>
        <v>114146.47843421077</v>
      </c>
      <c r="AE3">
        <f>'MI-Calculations'!AE4</f>
        <v>120925.10037976487</v>
      </c>
      <c r="AF3">
        <f>'MI-Calculations'!AF4</f>
        <v>128194.12318969581</v>
      </c>
    </row>
    <row r="4" spans="1:32" x14ac:dyDescent="0.35">
      <c r="A4" t="s">
        <v>24</v>
      </c>
      <c r="B4">
        <f>'MI-Calculations'!B5</f>
        <v>71273.834458197831</v>
      </c>
      <c r="C4">
        <f>'MI-Calculations'!C5</f>
        <v>71597.487745756313</v>
      </c>
      <c r="D4">
        <f>'MI-Calculations'!D5</f>
        <v>72099.873744638899</v>
      </c>
      <c r="E4">
        <f>'MI-Calculations'!E5</f>
        <v>72795.391230416761</v>
      </c>
      <c r="F4">
        <f>'MI-Calculations'!F5</f>
        <v>73695.177713621903</v>
      </c>
      <c r="G4">
        <f>'MI-Calculations'!G5</f>
        <v>74809.107695974846</v>
      </c>
      <c r="H4">
        <f>'MI-Calculations'!H5</f>
        <v>76145.66532569332</v>
      </c>
      <c r="I4">
        <f>'MI-Calculations'!I5</f>
        <v>77719.910345798547</v>
      </c>
      <c r="J4">
        <f>'MI-Calculations'!J5</f>
        <v>79541.14318914726</v>
      </c>
      <c r="K4">
        <f>'MI-Calculations'!K5</f>
        <v>81615.441796415616</v>
      </c>
      <c r="L4">
        <f>'MI-Calculations'!L5</f>
        <v>83957.188681120708</v>
      </c>
      <c r="M4">
        <f>'MI-Calculations'!M5</f>
        <v>86572.385137038247</v>
      </c>
      <c r="N4">
        <f>'MI-Calculations'!N5</f>
        <v>89469.953288785764</v>
      </c>
      <c r="O4">
        <f>'MI-Calculations'!O5</f>
        <v>92657.266997906874</v>
      </c>
      <c r="P4">
        <f>'MI-Calculations'!P5</f>
        <v>96143.138743278294</v>
      </c>
      <c r="Q4">
        <f>'MI-Calculations'!Q5</f>
        <v>99946.254233474217</v>
      </c>
      <c r="R4">
        <f>'MI-Calculations'!R5</f>
        <v>104070.07303410728</v>
      </c>
      <c r="S4">
        <f>'MI-Calculations'!S5</f>
        <v>108524.68475402429</v>
      </c>
      <c r="T4">
        <f>'MI-Calculations'!T5</f>
        <v>113326.4076003893</v>
      </c>
      <c r="U4">
        <f>'MI-Calculations'!U5</f>
        <v>118484.78298641121</v>
      </c>
      <c r="V4">
        <f>'MI-Calculations'!V5</f>
        <v>124015.16995796595</v>
      </c>
      <c r="W4">
        <f>'MI-Calculations'!W5</f>
        <v>129934.83581433931</v>
      </c>
      <c r="X4">
        <f>'MI-Calculations'!X5</f>
        <v>136272.13327728337</v>
      </c>
      <c r="Y4">
        <f>'MI-Calculations'!Y5</f>
        <v>143063.32749243634</v>
      </c>
      <c r="Z4">
        <f>'MI-Calculations'!Z5</f>
        <v>150305.43228163887</v>
      </c>
      <c r="AA4">
        <f>'MI-Calculations'!AA5</f>
        <v>158024.70518012845</v>
      </c>
      <c r="AB4">
        <f>'MI-Calculations'!AB5</f>
        <v>166258.99613985469</v>
      </c>
      <c r="AC4">
        <f>'MI-Calculations'!AC5</f>
        <v>175134.91706650294</v>
      </c>
      <c r="AD4">
        <f>'MI-Calculations'!AD5</f>
        <v>184633.72629151522</v>
      </c>
      <c r="AE4">
        <f>'MI-Calculations'!AE5</f>
        <v>194791.51058361967</v>
      </c>
      <c r="AF4">
        <f>'MI-Calculations'!AF5</f>
        <v>205671.4016490432</v>
      </c>
    </row>
    <row r="5" spans="1:32" x14ac:dyDescent="0.35">
      <c r="A5" t="s">
        <v>25</v>
      </c>
      <c r="B5">
        <f>'MI-Calculations'!B6</f>
        <v>10596.583012064069</v>
      </c>
      <c r="C5">
        <f>'MI-Calculations'!C6</f>
        <v>10647.028295451313</v>
      </c>
      <c r="D5">
        <f>'MI-Calculations'!D6</f>
        <v>10726.347954373921</v>
      </c>
      <c r="E5">
        <f>'MI-Calculations'!E6</f>
        <v>10835.823058572547</v>
      </c>
      <c r="F5">
        <f>'MI-Calculations'!F6</f>
        <v>10976.360417846197</v>
      </c>
      <c r="G5">
        <f>'MI-Calculations'!G6</f>
        <v>11147.875883730283</v>
      </c>
      <c r="H5">
        <f>'MI-Calculations'!H6</f>
        <v>11353.177985502811</v>
      </c>
      <c r="I5">
        <f>'MI-Calculations'!I6</f>
        <v>11593.168511943053</v>
      </c>
      <c r="J5">
        <f>'MI-Calculations'!J6</f>
        <v>11867.415654126682</v>
      </c>
      <c r="K5">
        <f>'MI-Calculations'!K6</f>
        <v>12180.211886546895</v>
      </c>
      <c r="L5">
        <f>'MI-Calculations'!L6</f>
        <v>12533.101186264446</v>
      </c>
      <c r="M5">
        <f>'MI-Calculations'!M6</f>
        <v>12927.84299488788</v>
      </c>
      <c r="N5">
        <f>'MI-Calculations'!N6</f>
        <v>13368.999447466995</v>
      </c>
      <c r="O5">
        <f>'MI-Calculations'!O6</f>
        <v>13857.023828910938</v>
      </c>
      <c r="P5">
        <f>'MI-Calculations'!P6</f>
        <v>14397.713744673538</v>
      </c>
      <c r="Q5">
        <f>'MI-Calculations'!Q6</f>
        <v>14991.335928755207</v>
      </c>
      <c r="R5">
        <f>'MI-Calculations'!R6</f>
        <v>15644.036623161051</v>
      </c>
      <c r="S5">
        <f>'MI-Calculations'!S6</f>
        <v>16357.571920537759</v>
      </c>
      <c r="T5">
        <f>'MI-Calculations'!T6</f>
        <v>17134.583763887997</v>
      </c>
      <c r="U5">
        <f>'MI-Calculations'!U6</f>
        <v>17981.43606748604</v>
      </c>
      <c r="V5">
        <f>'MI-Calculations'!V6</f>
        <v>18902.208854152737</v>
      </c>
      <c r="W5">
        <f>'MI-Calculations'!W6</f>
        <v>19902.584266158367</v>
      </c>
      <c r="X5">
        <f>'MI-Calculations'!X6</f>
        <v>20987.767717565886</v>
      </c>
      <c r="Y5">
        <f>'MI-Calculations'!Y6</f>
        <v>22162.193683124351</v>
      </c>
      <c r="Z5">
        <f>'MI-Calculations'!Z6</f>
        <v>23434.253236089851</v>
      </c>
      <c r="AA5">
        <f>'MI-Calculations'!AA6</f>
        <v>24812.348166940421</v>
      </c>
      <c r="AB5">
        <f>'MI-Calculations'!AB6</f>
        <v>26298.774539830214</v>
      </c>
      <c r="AC5">
        <f>'MI-Calculations'!AC6</f>
        <v>27910.130689509297</v>
      </c>
      <c r="AD5">
        <f>'MI-Calculations'!AD6</f>
        <v>29657.583200127527</v>
      </c>
      <c r="AE5">
        <f>'MI-Calculations'!AE6</f>
        <v>31546.052901128816</v>
      </c>
      <c r="AF5">
        <f>'MI-Calculations'!AF6</f>
        <v>33595.523528539059</v>
      </c>
    </row>
    <row r="6" spans="1:32" x14ac:dyDescent="0.35">
      <c r="A6" t="s">
        <v>26</v>
      </c>
      <c r="B6">
        <f>'MI-Calculations'!B7</f>
        <v>1705.9441554465789</v>
      </c>
      <c r="C6">
        <f>'MI-Calculations'!C7</f>
        <v>1742.4271886642055</v>
      </c>
      <c r="D6">
        <f>'MI-Calculations'!D7</f>
        <v>1785.0592557203386</v>
      </c>
      <c r="E6">
        <f>'MI-Calculations'!E7</f>
        <v>1834.513802606426</v>
      </c>
      <c r="F6">
        <f>'MI-Calculations'!F7</f>
        <v>1891.0730675446957</v>
      </c>
      <c r="G6">
        <f>'MI-Calculations'!G7</f>
        <v>1954.2050582655256</v>
      </c>
      <c r="H6">
        <f>'MI-Calculations'!H7</f>
        <v>2025.8416214734407</v>
      </c>
      <c r="I6">
        <f>'MI-Calculations'!I7</f>
        <v>2105.6261789887481</v>
      </c>
      <c r="J6">
        <f>'MI-Calculations'!J7</f>
        <v>2194.6185419363323</v>
      </c>
      <c r="K6">
        <f>'MI-Calculations'!K7</f>
        <v>2293.0293252496854</v>
      </c>
      <c r="L6">
        <f>'MI-Calculations'!L7</f>
        <v>2401.3755303263338</v>
      </c>
      <c r="M6">
        <f>'MI-Calculations'!M7</f>
        <v>2520.7369751101019</v>
      </c>
      <c r="N6">
        <f>'MI-Calculations'!N7</f>
        <v>2650.7842407779349</v>
      </c>
      <c r="O6">
        <f>'MI-Calculations'!O7</f>
        <v>2793.8177869027859</v>
      </c>
      <c r="P6">
        <f>'MI-Calculations'!P7</f>
        <v>2949.4696269371343</v>
      </c>
      <c r="Q6">
        <f>'MI-Calculations'!Q7</f>
        <v>3119.4023127292212</v>
      </c>
      <c r="R6">
        <f>'MI-Calculations'!R7</f>
        <v>3304.2369105792613</v>
      </c>
      <c r="S6">
        <f>'MI-Calculations'!S7</f>
        <v>3505.283307229502</v>
      </c>
      <c r="T6">
        <f>'MI-Calculations'!T7</f>
        <v>3723.8006513242235</v>
      </c>
      <c r="U6">
        <f>'MI-Calculations'!U7</f>
        <v>3960.520289272788</v>
      </c>
      <c r="V6">
        <f>'MI-Calculations'!V7</f>
        <v>4218.0835407640961</v>
      </c>
      <c r="W6">
        <f>'MI-Calculations'!W7</f>
        <v>4496.6889525546339</v>
      </c>
      <c r="X6">
        <f>'MI-Calculations'!X7</f>
        <v>4799.9921164254611</v>
      </c>
      <c r="Y6">
        <f>'MI-Calculations'!Y7</f>
        <v>5128.3741039562419</v>
      </c>
      <c r="Z6">
        <f>'MI-Calculations'!Z7</f>
        <v>5486.0580696647803</v>
      </c>
      <c r="AA6">
        <f>'MI-Calculations'!AA7</f>
        <v>5874.9259227064331</v>
      </c>
      <c r="AB6">
        <f>'MI-Calculations'!AB7</f>
        <v>6297.7045597007891</v>
      </c>
      <c r="AC6">
        <f>'MI-Calculations'!AC7</f>
        <v>6759.7922140324381</v>
      </c>
      <c r="AD6">
        <f>'MI-Calculations'!AD7</f>
        <v>7263.4738852219343</v>
      </c>
      <c r="AE6">
        <f>'MI-Calculations'!AE7</f>
        <v>7814.5263198602906</v>
      </c>
      <c r="AF6">
        <f>'MI-Calculations'!AF7</f>
        <v>8418.7669048228818</v>
      </c>
    </row>
    <row r="7" spans="1:32" x14ac:dyDescent="0.35">
      <c r="A7" t="s">
        <v>27</v>
      </c>
      <c r="B7">
        <f>'MI-Calculations'!B8</f>
        <v>5705.969287621584</v>
      </c>
      <c r="C7">
        <f>'MI-Calculations'!C8</f>
        <v>5853.1173924611703</v>
      </c>
      <c r="D7">
        <f>'MI-Calculations'!D8</f>
        <v>6020.3114992083365</v>
      </c>
      <c r="E7">
        <f>'MI-Calculations'!E8</f>
        <v>6206.0938847734942</v>
      </c>
      <c r="F7">
        <f>'MI-Calculations'!F8</f>
        <v>6414.3032403179714</v>
      </c>
      <c r="G7">
        <f>'MI-Calculations'!G8</f>
        <v>6644.6892963388409</v>
      </c>
      <c r="H7">
        <f>'MI-Calculations'!H8</f>
        <v>6899.8633851561062</v>
      </c>
      <c r="I7">
        <f>'MI-Calculations'!I8</f>
        <v>7182.3097375820353</v>
      </c>
      <c r="J7">
        <f>'MI-Calculations'!J8</f>
        <v>7495.2607949282019</v>
      </c>
      <c r="K7">
        <f>'MI-Calculations'!K8</f>
        <v>7840.5051536234623</v>
      </c>
      <c r="L7">
        <f>'MI-Calculations'!L8</f>
        <v>8222.4290974650085</v>
      </c>
      <c r="M7">
        <f>'MI-Calculations'!M8</f>
        <v>8640.5764141547315</v>
      </c>
      <c r="N7">
        <f>'MI-Calculations'!N8</f>
        <v>9102.2891058178957</v>
      </c>
      <c r="O7">
        <f>'MI-Calculations'!O8</f>
        <v>9608.7428741762233</v>
      </c>
      <c r="P7">
        <f>'MI-Calculations'!P8</f>
        <v>10163.644397961069</v>
      </c>
      <c r="Q7">
        <f>'MI-Calculations'!Q8</f>
        <v>10774.894759393495</v>
      </c>
      <c r="R7">
        <f>'MI-Calculations'!R8</f>
        <v>11445.378411839558</v>
      </c>
      <c r="S7">
        <f>'MI-Calculations'!S8</f>
        <v>12178.927539355447</v>
      </c>
      <c r="T7">
        <f>'MI-Calculations'!T8</f>
        <v>12981.872803217833</v>
      </c>
      <c r="U7">
        <f>'MI-Calculations'!U8</f>
        <v>13862.84549492796</v>
      </c>
      <c r="V7">
        <f>'MI-Calculations'!V8</f>
        <v>14827.815092394301</v>
      </c>
      <c r="W7">
        <f>'MI-Calculations'!W8</f>
        <v>15882.600155739714</v>
      </c>
      <c r="X7">
        <f>'MI-Calculations'!X8</f>
        <v>17038.091715433788</v>
      </c>
      <c r="Y7">
        <f>'MI-Calculations'!Y8</f>
        <v>18304.795190833927</v>
      </c>
      <c r="Z7">
        <f>'MI-Calculations'!Z8</f>
        <v>19690.830411805884</v>
      </c>
      <c r="AA7">
        <f>'MI-Calculations'!AA8</f>
        <v>21208.998427673843</v>
      </c>
      <c r="AB7">
        <f>'MI-Calculations'!AB8</f>
        <v>22871.883574523043</v>
      </c>
      <c r="AC7">
        <f>'MI-Calculations'!AC8</f>
        <v>24695.442670026056</v>
      </c>
      <c r="AD7">
        <f>'MI-Calculations'!AD8</f>
        <v>26696.080986939076</v>
      </c>
      <c r="AE7">
        <f>'MI-Calculations'!AE8</f>
        <v>28888.532600750594</v>
      </c>
      <c r="AF7">
        <f>'MI-Calculations'!AF8</f>
        <v>31296.730862185817</v>
      </c>
    </row>
    <row r="8" spans="1:32" x14ac:dyDescent="0.35">
      <c r="A8" t="s">
        <v>28</v>
      </c>
      <c r="B8">
        <f>'MI-Calculations'!B9</f>
        <v>478.85382890886979</v>
      </c>
      <c r="C8">
        <f>'MI-Calculations'!C9</f>
        <v>1948.7588805579264</v>
      </c>
      <c r="D8">
        <f>'MI-Calculations'!D9</f>
        <v>2004.4251141995326</v>
      </c>
      <c r="E8">
        <f>'MI-Calculations'!E9</f>
        <v>2066.2801991817082</v>
      </c>
      <c r="F8">
        <f>'MI-Calculations'!F9</f>
        <v>2135.6022037523239</v>
      </c>
      <c r="G8">
        <f>'MI-Calculations'!G9</f>
        <v>2212.3078022434206</v>
      </c>
      <c r="H8">
        <f>'MI-Calculations'!H9</f>
        <v>2297.2664214420406</v>
      </c>
      <c r="I8">
        <f>'MI-Calculations'!I9</f>
        <v>2391.3051704820241</v>
      </c>
      <c r="J8">
        <f>'MI-Calculations'!J9</f>
        <v>2495.5002705100615</v>
      </c>
      <c r="K8">
        <f>'MI-Calculations'!K9</f>
        <v>2610.447223536577</v>
      </c>
      <c r="L8">
        <f>'MI-Calculations'!L9</f>
        <v>2737.6064153575981</v>
      </c>
      <c r="M8">
        <f>'MI-Calculations'!M9</f>
        <v>2876.825952937711</v>
      </c>
      <c r="N8">
        <f>'MI-Calculations'!N9</f>
        <v>3030.5503100305309</v>
      </c>
      <c r="O8">
        <f>'MI-Calculations'!O9</f>
        <v>3199.1709291815359</v>
      </c>
      <c r="P8">
        <f>'MI-Calculations'!P9</f>
        <v>3383.921925924511</v>
      </c>
      <c r="Q8">
        <f>'MI-Calculations'!Q9</f>
        <v>3587.4339162392657</v>
      </c>
      <c r="R8">
        <f>'MI-Calculations'!R9</f>
        <v>3810.6672608593644</v>
      </c>
      <c r="S8">
        <f>'MI-Calculations'!S9</f>
        <v>4054.89786153266</v>
      </c>
      <c r="T8">
        <f>'MI-Calculations'!T9</f>
        <v>4322.23347239349</v>
      </c>
      <c r="U8">
        <f>'MI-Calculations'!U9</f>
        <v>4615.5478280410262</v>
      </c>
      <c r="V8">
        <f>'MI-Calculations'!V9</f>
        <v>4936.8284288629093</v>
      </c>
      <c r="W8">
        <f>'MI-Calculations'!W9</f>
        <v>5288.0125281126084</v>
      </c>
      <c r="X8">
        <f>'MI-Calculations'!X9</f>
        <v>5672.7262263657549</v>
      </c>
      <c r="Y8">
        <f>'MI-Calculations'!Y9</f>
        <v>6094.4672373864896</v>
      </c>
      <c r="Z8">
        <f>'MI-Calculations'!Z9</f>
        <v>6555.9390078167417</v>
      </c>
      <c r="AA8">
        <f>'MI-Calculations'!AA9</f>
        <v>7061.4035670808898</v>
      </c>
      <c r="AB8">
        <f>'MI-Calculations'!AB9</f>
        <v>7615.0507912838584</v>
      </c>
      <c r="AC8">
        <f>'MI-Calculations'!AC9</f>
        <v>8222.1934032124718</v>
      </c>
      <c r="AD8">
        <f>'MI-Calculations'!AD9</f>
        <v>8888.2934359728479</v>
      </c>
      <c r="AE8">
        <f>'MI-Calculations'!AE9</f>
        <v>9618.2565079781743</v>
      </c>
      <c r="AF8">
        <f>'MI-Calculations'!AF9</f>
        <v>10420.051078878229</v>
      </c>
    </row>
    <row r="9" spans="1:32" x14ac:dyDescent="0.35">
      <c r="A9" t="s">
        <v>29</v>
      </c>
      <c r="B9">
        <f>'MI-Calculations'!B10</f>
        <v>89713.747919507077</v>
      </c>
      <c r="C9">
        <f>'MI-Calculations'!C10</f>
        <v>90042.622677060295</v>
      </c>
      <c r="D9">
        <f>'MI-Calculations'!D10</f>
        <v>90596.705082637112</v>
      </c>
      <c r="E9">
        <f>'MI-Calculations'!E10</f>
        <v>91395.617743817886</v>
      </c>
      <c r="F9">
        <f>'MI-Calculations'!F10</f>
        <v>92449.802113669502</v>
      </c>
      <c r="G9">
        <f>'MI-Calculations'!G10</f>
        <v>93772.536907636386</v>
      </c>
      <c r="H9">
        <f>'MI-Calculations'!H10</f>
        <v>95371.503267548367</v>
      </c>
      <c r="I9">
        <f>'MI-Calculations'!I10</f>
        <v>97265.668173742</v>
      </c>
      <c r="J9">
        <f>'MI-Calculations'!J10</f>
        <v>99463.525854611871</v>
      </c>
      <c r="K9">
        <f>'MI-Calculations'!K10</f>
        <v>101972.83103732865</v>
      </c>
      <c r="L9">
        <f>'MI-Calculations'!L10</f>
        <v>104807.69113304549</v>
      </c>
      <c r="M9">
        <f>'MI-Calculations'!M10</f>
        <v>107981.02645781611</v>
      </c>
      <c r="N9">
        <f>'MI-Calculations'!N10</f>
        <v>111497.9232547495</v>
      </c>
      <c r="O9">
        <f>'MI-Calculations'!O10</f>
        <v>115371.89492374258</v>
      </c>
      <c r="P9">
        <f>'MI-Calculations'!P10</f>
        <v>119613.33704305164</v>
      </c>
      <c r="Q9">
        <f>'MI-Calculations'!Q10</f>
        <v>124237.64879863923</v>
      </c>
      <c r="R9">
        <f>'MI-Calculations'!R10</f>
        <v>129254.22160554746</v>
      </c>
      <c r="S9">
        <f>'MI-Calculations'!S10</f>
        <v>134675.25635242305</v>
      </c>
      <c r="T9">
        <f>'MI-Calculations'!T10</f>
        <v>140517.84882672247</v>
      </c>
      <c r="U9">
        <f>'MI-Calculations'!U10</f>
        <v>146789.21691898908</v>
      </c>
      <c r="V9">
        <f>'MI-Calculations'!V10</f>
        <v>153511.61939390047</v>
      </c>
      <c r="W9">
        <f>'MI-Calculations'!W10</f>
        <v>160707.08976783513</v>
      </c>
      <c r="X9">
        <f>'MI-Calculations'!X10</f>
        <v>168402.10353814586</v>
      </c>
      <c r="Y9">
        <f>'MI-Calculations'!Y10</f>
        <v>176637.28916491487</v>
      </c>
      <c r="Z9">
        <f>'MI-Calculations'!Z10</f>
        <v>185414.30569908844</v>
      </c>
      <c r="AA9">
        <f>'MI-Calculations'!AA10</f>
        <v>194763.49211785512</v>
      </c>
      <c r="AB9">
        <f>'MI-Calculations'!AB10</f>
        <v>204722.64926272829</v>
      </c>
      <c r="AC9">
        <f>'MI-Calculations'!AC10</f>
        <v>215444.41023590296</v>
      </c>
      <c r="AD9">
        <f>'MI-Calculations'!AD10</f>
        <v>226906.05494059753</v>
      </c>
      <c r="AE9">
        <f>'MI-Calculations'!AE10</f>
        <v>239152.96527976281</v>
      </c>
      <c r="AF9">
        <f>'MI-Calculations'!AF10</f>
        <v>252256.7864560679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MI-poplulation-2021</vt:lpstr>
      <vt:lpstr>MI-population-forecast</vt:lpstr>
      <vt:lpstr>MI-Calculations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2021-04-27T04:15:55Z</dcterms:created>
  <dcterms:modified xsi:type="dcterms:W3CDTF">2022-06-21T21:10:18Z</dcterms:modified>
</cp:coreProperties>
</file>