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I\elec\EIaE\"/>
    </mc:Choice>
  </mc:AlternateContent>
  <xr:revisionPtr revIDLastSave="0" documentId="8_{BCED7030-B1D9-493D-9873-BDCFB0FFDC3E}"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C64" i="23" s="1"/>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D66" i="23" s="1"/>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K72" i="23"/>
  <c r="B62" i="23"/>
  <c r="B64" i="23"/>
  <c r="H73" i="23"/>
  <c r="AM10" i="26"/>
  <c r="AL14" i="26"/>
  <c r="AL15" i="26"/>
  <c r="AM11" i="26"/>
  <c r="AF93" i="23"/>
  <c r="AG87" i="23"/>
  <c r="AG93" i="23" s="1"/>
  <c r="AF101" i="23"/>
  <c r="AG88" i="23"/>
  <c r="AG101" i="23" s="1"/>
  <c r="AF96" i="23"/>
  <c r="AG82" i="23"/>
  <c r="AG96" i="23" s="1"/>
  <c r="AF100" i="23"/>
  <c r="AF99" i="23"/>
  <c r="AG83" i="23"/>
  <c r="AF92" i="23"/>
  <c r="AG86" i="23"/>
  <c r="AG92" i="23" s="1"/>
  <c r="F68" i="23" l="1"/>
  <c r="M70" i="23"/>
  <c r="G60" i="23"/>
  <c r="E70" i="23"/>
  <c r="B61" i="23"/>
  <c r="C73" i="23"/>
  <c r="I62" i="23"/>
  <c r="M67"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<sst xmlns="http://schemas.openxmlformats.org/spreadsheetml/2006/main" count="15214" uniqueCount="1081">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</sst>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500</v>
      </c>
      <c r="C1" s="86">
        <v>45383</v>
      </c>
      <c r="D1" s="87"/>
      <c r="E1" s="87"/>
      <c r="F1" s="87"/>
      <c r="G1" s="87"/>
      <c r="H1" s="87"/>
      <c r="I1" s="87"/>
      <c r="J1" s="87"/>
      <c r="K1" s="85" t="s">
        <v>533</v>
      </c>
      <c r="L1" s="85" t="s">
        <v>535</v>
      </c>
      <c r="M1" s="163" t="s">
        <v>1053</v>
      </c>
    </row>
    <row r="2" spans="1:13">
      <c r="A2" s="1" t="s">
        <v>1</v>
      </c>
      <c r="B2" s="87" t="str">
        <f>LOOKUP(B1,K1:L50,L1:L50)</f>
        <v>MI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MI</v>
      </c>
      <c r="C6" s="91">
        <f t="shared" ref="C6:AE6" si="1">SUMIFS(C$20:C$119,$B$20:$B$119,$B$6,$A$20:$A$119,$A$6)</f>
        <v>3135880</v>
      </c>
      <c r="D6" s="91">
        <f t="shared" si="1"/>
        <v>0</v>
      </c>
      <c r="E6" s="91">
        <f t="shared" si="1"/>
        <v>0</v>
      </c>
      <c r="F6" s="91">
        <f t="shared" si="1"/>
        <v>0</v>
      </c>
      <c r="G6" s="91">
        <f t="shared" si="1"/>
        <v>0</v>
      </c>
      <c r="H6" s="91">
        <f t="shared" si="1"/>
        <v>0</v>
      </c>
      <c r="I6" s="91">
        <f t="shared" si="1"/>
        <v>0</v>
      </c>
      <c r="J6" s="91">
        <f t="shared" si="1"/>
        <v>806667</v>
      </c>
      <c r="K6" s="91">
        <f t="shared" si="1"/>
        <v>13319056</v>
      </c>
      <c r="L6" s="91">
        <f t="shared" si="1"/>
        <v>13892710</v>
      </c>
      <c r="M6" s="91">
        <f t="shared" si="1"/>
        <v>13581288</v>
      </c>
      <c r="N6" s="91">
        <f t="shared" si="1"/>
        <v>3595157</v>
      </c>
      <c r="O6" s="91">
        <f t="shared" si="1"/>
        <v>2644718</v>
      </c>
      <c r="P6" s="91">
        <f t="shared" si="1"/>
        <v>13442948</v>
      </c>
      <c r="Q6" s="91">
        <f t="shared" si="1"/>
        <v>4401794</v>
      </c>
      <c r="R6" s="91">
        <f t="shared" si="1"/>
        <v>4207616</v>
      </c>
      <c r="S6" s="91">
        <f t="shared" si="1"/>
        <v>9749351</v>
      </c>
      <c r="T6" s="91">
        <f t="shared" si="1"/>
        <v>1857500</v>
      </c>
      <c r="U6" s="91">
        <f t="shared" si="1"/>
        <v>0</v>
      </c>
      <c r="V6" s="91">
        <f t="shared" si="1"/>
        <v>204074</v>
      </c>
      <c r="W6" s="91">
        <f t="shared" si="1"/>
        <v>0</v>
      </c>
      <c r="X6" s="91">
        <f t="shared" si="1"/>
        <v>899647</v>
      </c>
      <c r="Y6" s="91">
        <f t="shared" si="1"/>
        <v>2227684</v>
      </c>
      <c r="Z6" s="91">
        <f t="shared" si="1"/>
        <v>1251369</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MI</v>
      </c>
      <c r="C7" s="91">
        <f t="shared" ref="C7:AE7" si="3">SUMIFS(C$20:C$119,$B$20:$B$119,$B$7,$A$20:$A$119,$A$7)</f>
        <v>0</v>
      </c>
      <c r="D7" s="91">
        <f t="shared" si="3"/>
        <v>10864462</v>
      </c>
      <c r="E7" s="91">
        <f t="shared" si="3"/>
        <v>740387</v>
      </c>
      <c r="F7" s="91">
        <f t="shared" si="3"/>
        <v>10072794</v>
      </c>
      <c r="G7" s="91">
        <f t="shared" si="3"/>
        <v>2971852</v>
      </c>
      <c r="H7" s="91">
        <f t="shared" si="3"/>
        <v>6602996</v>
      </c>
      <c r="I7" s="91">
        <f t="shared" si="3"/>
        <v>6249131</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1249307</v>
      </c>
      <c r="V7" s="91">
        <f t="shared" si="3"/>
        <v>0</v>
      </c>
      <c r="W7" s="91">
        <f t="shared" si="3"/>
        <v>2254058</v>
      </c>
      <c r="X7" s="91">
        <f t="shared" si="3"/>
        <v>0</v>
      </c>
      <c r="Y7" s="91">
        <f t="shared" si="3"/>
        <v>0</v>
      </c>
      <c r="Z7" s="91">
        <f t="shared" si="3"/>
        <v>0</v>
      </c>
      <c r="AA7" s="91">
        <f t="shared" si="3"/>
        <v>297513</v>
      </c>
      <c r="AB7" s="91">
        <f t="shared" si="3"/>
        <v>10050154</v>
      </c>
      <c r="AC7" s="91">
        <f t="shared" si="3"/>
        <v>6498717</v>
      </c>
      <c r="AD7" s="91">
        <f t="shared" si="3"/>
        <v>7499733</v>
      </c>
      <c r="AE7" s="91">
        <f t="shared" si="3"/>
        <v>8941213</v>
      </c>
      <c r="AF7" s="119">
        <f>AVERAGE(U7:AE7)</f>
        <v>3344608.6363636362</v>
      </c>
      <c r="AG7" s="119">
        <f t="shared" si="2"/>
        <v>3344608.6363636362</v>
      </c>
      <c r="AH7" s="119">
        <f t="shared" si="2"/>
        <v>3344608.6363636362</v>
      </c>
      <c r="AI7" s="119">
        <f t="shared" si="2"/>
        <v>3344608.6363636362</v>
      </c>
      <c r="AJ7" s="119">
        <f t="shared" si="2"/>
        <v>3344608.6363636362</v>
      </c>
      <c r="AK7" s="119">
        <f t="shared" si="2"/>
        <v>3344608.6363636362</v>
      </c>
      <c r="AL7" s="119">
        <f t="shared" si="2"/>
        <v>3344608.6363636362</v>
      </c>
      <c r="AM7" s="119">
        <f t="shared" si="2"/>
        <v>3344608.6363636362</v>
      </c>
      <c r="AN7" s="119">
        <f t="shared" si="2"/>
        <v>3344608.6363636362</v>
      </c>
      <c r="AO7" s="119">
        <f t="shared" si="2"/>
        <v>3344608.6363636362</v>
      </c>
      <c r="AP7" s="119">
        <f t="shared" si="2"/>
        <v>3344608.6363636362</v>
      </c>
      <c r="AQ7" s="119">
        <f t="shared" si="2"/>
        <v>3344608.6363636362</v>
      </c>
      <c r="AR7" s="119">
        <f t="shared" si="2"/>
        <v>3344608.6363636362</v>
      </c>
      <c r="AS7" s="119">
        <f t="shared" si="2"/>
        <v>3344608.6363636362</v>
      </c>
      <c r="AT7" s="119">
        <f t="shared" si="2"/>
        <v>3344608.6363636362</v>
      </c>
      <c r="AU7" s="119">
        <f t="shared" si="2"/>
        <v>3344608.6363636362</v>
      </c>
      <c r="AV7" s="119">
        <f t="shared" si="2"/>
        <v>3344608.6363636362</v>
      </c>
      <c r="AW7" s="119">
        <f t="shared" si="2"/>
        <v>3344608.6363636362</v>
      </c>
      <c r="AX7" s="119">
        <f t="shared" si="2"/>
        <v>3344608.6363636362</v>
      </c>
      <c r="AY7" s="119">
        <f t="shared" si="2"/>
        <v>3344608.6363636362</v>
      </c>
      <c r="AZ7" s="119">
        <f t="shared" si="2"/>
        <v>3344608.6363636362</v>
      </c>
      <c r="BA7" s="119">
        <f t="shared" si="2"/>
        <v>3344608.6363636362</v>
      </c>
      <c r="BB7" s="119">
        <f t="shared" si="2"/>
        <v>3344608.6363636362</v>
      </c>
      <c r="BC7" s="119">
        <f t="shared" si="2"/>
        <v>3344608.6363636362</v>
      </c>
      <c r="BD7" s="119">
        <f t="shared" si="2"/>
        <v>3344608.6363636362</v>
      </c>
      <c r="BE7" s="119">
        <f t="shared" si="2"/>
        <v>3344608.6363636362</v>
      </c>
      <c r="BF7" s="119">
        <f t="shared" si="2"/>
        <v>3344608.6363636362</v>
      </c>
      <c r="BG7" s="119">
        <f t="shared" si="2"/>
        <v>3344608.6363636362</v>
      </c>
      <c r="BH7" s="119">
        <f t="shared" si="2"/>
        <v>3344608.6363636362</v>
      </c>
      <c r="BI7" s="119">
        <f t="shared" si="2"/>
        <v>3344608.6363636362</v>
      </c>
      <c r="BJ7" s="119">
        <f t="shared" si="2"/>
        <v>3344608.6363636362</v>
      </c>
      <c r="BK7" s="119">
        <f t="shared" si="2"/>
        <v>3344608.6363636362</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MI</v>
      </c>
      <c r="C10" s="91">
        <f t="shared" ref="C10:AE10" si="5">SUMIFS(C$122:C$219,$B$122:$B$219,$B$6,$A$122:$A$219,$A$6)</f>
        <v>39599</v>
      </c>
      <c r="D10" s="91">
        <f t="shared" si="5"/>
        <v>107629</v>
      </c>
      <c r="E10" s="91">
        <f t="shared" si="5"/>
        <v>83476</v>
      </c>
      <c r="F10" s="91">
        <f t="shared" si="5"/>
        <v>2419866</v>
      </c>
      <c r="G10" s="91">
        <f t="shared" si="5"/>
        <v>6910227</v>
      </c>
      <c r="H10" s="91">
        <f t="shared" si="5"/>
        <v>5800588</v>
      </c>
      <c r="I10" s="91">
        <f t="shared" si="5"/>
        <v>2125829</v>
      </c>
      <c r="J10" s="91">
        <f t="shared" si="5"/>
        <v>3384292</v>
      </c>
      <c r="K10" s="91">
        <f t="shared" si="5"/>
        <v>2027472</v>
      </c>
      <c r="L10" s="91">
        <f t="shared" si="5"/>
        <v>889216</v>
      </c>
      <c r="M10" s="91">
        <f t="shared" si="5"/>
        <v>1328760</v>
      </c>
      <c r="N10" s="91">
        <f t="shared" si="5"/>
        <v>74012</v>
      </c>
      <c r="O10" s="91">
        <f t="shared" si="5"/>
        <v>240232</v>
      </c>
      <c r="P10" s="91">
        <f t="shared" si="5"/>
        <v>1253352</v>
      </c>
      <c r="Q10" s="91">
        <f t="shared" si="5"/>
        <v>2054387</v>
      </c>
      <c r="R10" s="91">
        <f t="shared" si="5"/>
        <v>1681055</v>
      </c>
      <c r="S10" s="91">
        <f t="shared" si="5"/>
        <v>357046</v>
      </c>
      <c r="T10" s="91">
        <f t="shared" si="5"/>
        <v>1681860</v>
      </c>
      <c r="U10" s="91">
        <f t="shared" si="5"/>
        <v>6305172</v>
      </c>
      <c r="V10" s="91">
        <f t="shared" si="5"/>
        <v>7576434</v>
      </c>
      <c r="W10" s="91">
        <f t="shared" si="5"/>
        <v>6117627</v>
      </c>
      <c r="X10" s="91">
        <f t="shared" si="5"/>
        <v>4525243</v>
      </c>
      <c r="Y10" s="91">
        <f t="shared" si="5"/>
        <v>4572066</v>
      </c>
      <c r="Z10" s="91">
        <f t="shared" si="5"/>
        <v>6032954</v>
      </c>
      <c r="AA10" s="91">
        <f t="shared" si="5"/>
        <v>6175525</v>
      </c>
      <c r="AB10" s="91">
        <f t="shared" si="5"/>
        <v>8481253</v>
      </c>
      <c r="AC10" s="91">
        <f t="shared" si="5"/>
        <v>7837006</v>
      </c>
      <c r="AD10" s="91">
        <f t="shared" si="5"/>
        <v>5734967</v>
      </c>
      <c r="AE10" s="91">
        <f t="shared" si="5"/>
        <v>6540049</v>
      </c>
      <c r="AF10" s="119">
        <f t="shared" ref="AF10:BK11" si="6">AE10</f>
        <v>6540049</v>
      </c>
      <c r="AG10" s="119">
        <f t="shared" si="6"/>
        <v>6540049</v>
      </c>
      <c r="AH10" s="119">
        <f t="shared" si="6"/>
        <v>6540049</v>
      </c>
      <c r="AI10" s="119">
        <f t="shared" si="6"/>
        <v>6540049</v>
      </c>
      <c r="AJ10" s="119">
        <f t="shared" si="6"/>
        <v>6540049</v>
      </c>
      <c r="AK10" s="119">
        <f t="shared" si="6"/>
        <v>6540049</v>
      </c>
      <c r="AL10" s="119">
        <f t="shared" si="6"/>
        <v>6540049</v>
      </c>
      <c r="AM10" s="119">
        <f t="shared" si="6"/>
        <v>6540049</v>
      </c>
      <c r="AN10" s="119">
        <f t="shared" si="6"/>
        <v>6540049</v>
      </c>
      <c r="AO10" s="119">
        <f t="shared" si="6"/>
        <v>6540049</v>
      </c>
      <c r="AP10" s="119">
        <f t="shared" si="6"/>
        <v>6540049</v>
      </c>
      <c r="AQ10" s="119">
        <f t="shared" si="6"/>
        <v>6540049</v>
      </c>
      <c r="AR10" s="119">
        <f t="shared" si="6"/>
        <v>6540049</v>
      </c>
      <c r="AS10" s="119">
        <f t="shared" si="6"/>
        <v>6540049</v>
      </c>
      <c r="AT10" s="119">
        <f t="shared" si="6"/>
        <v>6540049</v>
      </c>
      <c r="AU10" s="119">
        <f t="shared" si="6"/>
        <v>6540049</v>
      </c>
      <c r="AV10" s="119">
        <f t="shared" si="6"/>
        <v>6540049</v>
      </c>
      <c r="AW10" s="119">
        <f t="shared" si="6"/>
        <v>6540049</v>
      </c>
      <c r="AX10" s="119">
        <f t="shared" si="6"/>
        <v>6540049</v>
      </c>
      <c r="AY10" s="119">
        <f t="shared" si="6"/>
        <v>6540049</v>
      </c>
      <c r="AZ10" s="119">
        <f t="shared" si="6"/>
        <v>6540049</v>
      </c>
      <c r="BA10" s="119">
        <f t="shared" si="6"/>
        <v>6540049</v>
      </c>
      <c r="BB10" s="119">
        <f t="shared" si="6"/>
        <v>6540049</v>
      </c>
      <c r="BC10" s="119">
        <f t="shared" si="6"/>
        <v>6540049</v>
      </c>
      <c r="BD10" s="119">
        <f t="shared" si="6"/>
        <v>6540049</v>
      </c>
      <c r="BE10" s="119">
        <f t="shared" si="6"/>
        <v>6540049</v>
      </c>
      <c r="BF10" s="119">
        <f t="shared" si="6"/>
        <v>6540049</v>
      </c>
      <c r="BG10" s="119">
        <f t="shared" si="6"/>
        <v>6540049</v>
      </c>
      <c r="BH10" s="119">
        <f t="shared" si="6"/>
        <v>6540049</v>
      </c>
      <c r="BI10" s="119">
        <f t="shared" si="6"/>
        <v>6540049</v>
      </c>
      <c r="BJ10" s="119">
        <f t="shared" si="6"/>
        <v>6540049</v>
      </c>
      <c r="BK10" s="119">
        <f t="shared" si="6"/>
        <v>6540049</v>
      </c>
    </row>
    <row r="11" spans="1:63">
      <c r="A11" s="91" t="s">
        <v>848</v>
      </c>
      <c r="B11" s="91" t="str">
        <f>About!B2</f>
        <v>MI</v>
      </c>
      <c r="C11" s="91">
        <f t="shared" ref="C11:AE11" si="7">SUMIFS(C$122:C$219,$B$122:$B$219,$B$7,$A$122:$A$219,$A$7)</f>
        <v>10957882</v>
      </c>
      <c r="D11" s="91">
        <f t="shared" si="7"/>
        <v>553719</v>
      </c>
      <c r="E11" s="91">
        <f t="shared" si="7"/>
        <v>314833</v>
      </c>
      <c r="F11" s="91">
        <f t="shared" si="7"/>
        <v>28736</v>
      </c>
      <c r="G11" s="91">
        <f t="shared" si="7"/>
        <v>1172</v>
      </c>
      <c r="H11" s="91">
        <f t="shared" si="7"/>
        <v>40982</v>
      </c>
      <c r="I11" s="91">
        <f t="shared" si="7"/>
        <v>219123</v>
      </c>
      <c r="J11" s="91">
        <f t="shared" si="7"/>
        <v>2004494</v>
      </c>
      <c r="K11" s="91">
        <f t="shared" si="7"/>
        <v>3561049</v>
      </c>
      <c r="L11" s="91">
        <f t="shared" si="7"/>
        <v>1108301</v>
      </c>
      <c r="M11" s="91">
        <f t="shared" si="7"/>
        <v>1656102</v>
      </c>
      <c r="N11" s="91">
        <f t="shared" si="7"/>
        <v>2175612</v>
      </c>
      <c r="O11" s="91">
        <f t="shared" si="7"/>
        <v>2474343</v>
      </c>
      <c r="P11" s="91">
        <f t="shared" si="7"/>
        <v>4817768</v>
      </c>
      <c r="Q11" s="91">
        <f t="shared" si="7"/>
        <v>5258329</v>
      </c>
      <c r="R11" s="91">
        <f t="shared" si="7"/>
        <v>4411246</v>
      </c>
      <c r="S11" s="91">
        <f t="shared" si="7"/>
        <v>2473613</v>
      </c>
      <c r="T11" s="91">
        <f t="shared" si="7"/>
        <v>2887818</v>
      </c>
      <c r="U11" s="91">
        <f t="shared" si="7"/>
        <v>4000591</v>
      </c>
      <c r="V11" s="91">
        <f t="shared" si="7"/>
        <v>1939287</v>
      </c>
      <c r="W11" s="91">
        <f t="shared" si="7"/>
        <v>2553774</v>
      </c>
      <c r="X11" s="91">
        <f t="shared" si="7"/>
        <v>456671</v>
      </c>
      <c r="Y11" s="91">
        <f t="shared" si="7"/>
        <v>302005</v>
      </c>
      <c r="Z11" s="91">
        <f t="shared" si="7"/>
        <v>214848</v>
      </c>
      <c r="AA11" s="91">
        <f t="shared" si="7"/>
        <v>331263</v>
      </c>
      <c r="AB11" s="91">
        <f t="shared" si="7"/>
        <v>190098</v>
      </c>
      <c r="AC11" s="91">
        <f t="shared" si="7"/>
        <v>30268</v>
      </c>
      <c r="AD11" s="91">
        <f t="shared" si="7"/>
        <v>29468</v>
      </c>
      <c r="AE11" s="91">
        <f t="shared" si="7"/>
        <v>53295</v>
      </c>
      <c r="AF11" s="119">
        <f>AVERAGE(W11:AE11)</f>
        <v>462410</v>
      </c>
      <c r="AG11" s="119">
        <f t="shared" si="6"/>
        <v>462410</v>
      </c>
      <c r="AH11" s="119">
        <f t="shared" si="6"/>
        <v>462410</v>
      </c>
      <c r="AI11" s="119">
        <f t="shared" si="6"/>
        <v>462410</v>
      </c>
      <c r="AJ11" s="119">
        <f t="shared" si="6"/>
        <v>462410</v>
      </c>
      <c r="AK11" s="119">
        <f t="shared" si="6"/>
        <v>462410</v>
      </c>
      <c r="AL11" s="119">
        <f t="shared" si="6"/>
        <v>462410</v>
      </c>
      <c r="AM11" s="119">
        <f t="shared" si="6"/>
        <v>462410</v>
      </c>
      <c r="AN11" s="119">
        <f t="shared" si="6"/>
        <v>462410</v>
      </c>
      <c r="AO11" s="119">
        <f t="shared" si="6"/>
        <v>462410</v>
      </c>
      <c r="AP11" s="119">
        <f t="shared" si="6"/>
        <v>462410</v>
      </c>
      <c r="AQ11" s="119">
        <f t="shared" si="6"/>
        <v>462410</v>
      </c>
      <c r="AR11" s="119">
        <f t="shared" si="6"/>
        <v>462410</v>
      </c>
      <c r="AS11" s="119">
        <f t="shared" si="6"/>
        <v>462410</v>
      </c>
      <c r="AT11" s="119">
        <f t="shared" si="6"/>
        <v>462410</v>
      </c>
      <c r="AU11" s="119">
        <f t="shared" si="6"/>
        <v>462410</v>
      </c>
      <c r="AV11" s="119">
        <f t="shared" si="6"/>
        <v>462410</v>
      </c>
      <c r="AW11" s="119">
        <f t="shared" si="6"/>
        <v>462410</v>
      </c>
      <c r="AX11" s="119">
        <f t="shared" si="6"/>
        <v>462410</v>
      </c>
      <c r="AY11" s="119">
        <f t="shared" si="6"/>
        <v>462410</v>
      </c>
      <c r="AZ11" s="119">
        <f t="shared" si="6"/>
        <v>462410</v>
      </c>
      <c r="BA11" s="119">
        <f t="shared" si="6"/>
        <v>462410</v>
      </c>
      <c r="BB11" s="119">
        <f t="shared" si="6"/>
        <v>462410</v>
      </c>
      <c r="BC11" s="119">
        <f t="shared" si="6"/>
        <v>462410</v>
      </c>
      <c r="BD11" s="119">
        <f t="shared" si="6"/>
        <v>462410</v>
      </c>
      <c r="BE11" s="119">
        <f t="shared" si="6"/>
        <v>462410</v>
      </c>
      <c r="BF11" s="119">
        <f t="shared" si="6"/>
        <v>462410</v>
      </c>
      <c r="BG11" s="119">
        <f t="shared" si="6"/>
        <v>462410</v>
      </c>
      <c r="BH11" s="119">
        <f t="shared" si="6"/>
        <v>462410</v>
      </c>
      <c r="BI11" s="119">
        <f t="shared" si="6"/>
        <v>462410</v>
      </c>
      <c r="BJ11" s="119">
        <f t="shared" si="6"/>
        <v>462410</v>
      </c>
      <c r="BK11" s="119">
        <f t="shared" si="6"/>
        <v>462410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MI</v>
      </c>
      <c r="C14" s="91">
        <f t="shared" ref="C14:BK14" si="9">IF(C10&gt;C11,C10-C11,0)</f>
        <v>0</v>
      </c>
      <c r="D14" s="91">
        <f t="shared" si="9"/>
        <v>0</v>
      </c>
      <c r="E14" s="91">
        <f t="shared" si="9"/>
        <v>0</v>
      </c>
      <c r="F14" s="91">
        <f t="shared" si="9"/>
        <v>2391130</v>
      </c>
      <c r="G14" s="91">
        <f t="shared" si="9"/>
        <v>6909055</v>
      </c>
      <c r="H14" s="91">
        <f t="shared" si="9"/>
        <v>5759606</v>
      </c>
      <c r="I14" s="91">
        <f t="shared" si="9"/>
        <v>1906706</v>
      </c>
      <c r="J14" s="91">
        <f t="shared" si="9"/>
        <v>1379798</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2304581</v>
      </c>
      <c r="V14" s="91">
        <f t="shared" si="9"/>
        <v>5637147</v>
      </c>
      <c r="W14" s="91">
        <f t="shared" si="9"/>
        <v>3563853</v>
      </c>
      <c r="X14" s="91">
        <f t="shared" si="9"/>
        <v>4068572</v>
      </c>
      <c r="Y14" s="91">
        <f t="shared" si="9"/>
        <v>4270061</v>
      </c>
      <c r="Z14" s="91">
        <f t="shared" si="9"/>
        <v>5818106</v>
      </c>
      <c r="AA14" s="91">
        <f t="shared" si="9"/>
        <v>5844262</v>
      </c>
      <c r="AB14" s="91">
        <f t="shared" si="9"/>
        <v>8291155</v>
      </c>
      <c r="AC14" s="91">
        <f t="shared" si="9"/>
        <v>7806738</v>
      </c>
      <c r="AD14" s="91">
        <f t="shared" si="9"/>
        <v>5705499</v>
      </c>
      <c r="AE14" s="91">
        <f t="shared" si="9"/>
        <v>6486754</v>
      </c>
      <c r="AF14" s="91">
        <f t="shared" si="9"/>
        <v>6077639</v>
      </c>
      <c r="AG14" s="91">
        <f t="shared" si="9"/>
        <v>6077639</v>
      </c>
      <c r="AH14" s="91">
        <f t="shared" si="9"/>
        <v>6077639</v>
      </c>
      <c r="AI14" s="91">
        <f t="shared" si="9"/>
        <v>6077639</v>
      </c>
      <c r="AJ14" s="91">
        <f t="shared" si="9"/>
        <v>6077639</v>
      </c>
      <c r="AK14" s="91">
        <f t="shared" si="9"/>
        <v>6077639</v>
      </c>
      <c r="AL14" s="91">
        <f t="shared" si="9"/>
        <v>6077639</v>
      </c>
      <c r="AM14" s="91">
        <f t="shared" si="9"/>
        <v>6077639</v>
      </c>
      <c r="AN14" s="91">
        <f t="shared" si="9"/>
        <v>6077639</v>
      </c>
      <c r="AO14" s="91">
        <f t="shared" si="9"/>
        <v>6077639</v>
      </c>
      <c r="AP14" s="91">
        <f t="shared" si="9"/>
        <v>6077639</v>
      </c>
      <c r="AQ14" s="91">
        <f t="shared" si="9"/>
        <v>6077639</v>
      </c>
      <c r="AR14" s="91">
        <f t="shared" si="9"/>
        <v>6077639</v>
      </c>
      <c r="AS14" s="91">
        <f t="shared" si="9"/>
        <v>6077639</v>
      </c>
      <c r="AT14" s="91">
        <f t="shared" si="9"/>
        <v>6077639</v>
      </c>
      <c r="AU14" s="91">
        <f t="shared" si="9"/>
        <v>6077639</v>
      </c>
      <c r="AV14" s="91">
        <f t="shared" si="9"/>
        <v>6077639</v>
      </c>
      <c r="AW14" s="91">
        <f t="shared" si="9"/>
        <v>6077639</v>
      </c>
      <c r="AX14" s="91">
        <f t="shared" si="9"/>
        <v>6077639</v>
      </c>
      <c r="AY14" s="91">
        <f t="shared" si="9"/>
        <v>6077639</v>
      </c>
      <c r="AZ14" s="91">
        <f t="shared" si="9"/>
        <v>6077639</v>
      </c>
      <c r="BA14" s="91">
        <f t="shared" si="9"/>
        <v>6077639</v>
      </c>
      <c r="BB14" s="91">
        <f t="shared" si="9"/>
        <v>6077639</v>
      </c>
      <c r="BC14" s="91">
        <f t="shared" si="9"/>
        <v>6077639</v>
      </c>
      <c r="BD14" s="91">
        <f t="shared" si="9"/>
        <v>6077639</v>
      </c>
      <c r="BE14" s="91">
        <f t="shared" si="9"/>
        <v>6077639</v>
      </c>
      <c r="BF14" s="91">
        <f t="shared" si="9"/>
        <v>6077639</v>
      </c>
      <c r="BG14" s="91">
        <f t="shared" si="9"/>
        <v>6077639</v>
      </c>
      <c r="BH14" s="91">
        <f t="shared" si="9"/>
        <v>6077639</v>
      </c>
      <c r="BI14" s="91">
        <f t="shared" si="9"/>
        <v>6077639</v>
      </c>
      <c r="BJ14" s="91">
        <f t="shared" si="9"/>
        <v>6077639</v>
      </c>
      <c r="BK14" s="91">
        <f t="shared" si="9"/>
        <v>6077639</v>
      </c>
    </row>
    <row r="15" spans="1:63">
      <c r="A15" s="91" t="s">
        <v>848</v>
      </c>
      <c r="B15" s="91" t="str">
        <f>About!B2</f>
        <v>MI</v>
      </c>
      <c r="C15" s="91">
        <f t="shared" ref="C15:BK15" si="10">IF(C11&gt;C10,C11-C10,0)</f>
        <v>10918283</v>
      </c>
      <c r="D15" s="91">
        <f t="shared" si="10"/>
        <v>446090</v>
      </c>
      <c r="E15" s="91">
        <f t="shared" si="10"/>
        <v>231357</v>
      </c>
      <c r="F15" s="91">
        <f t="shared" si="10"/>
        <v>0</v>
      </c>
      <c r="G15" s="91">
        <f t="shared" si="10"/>
        <v>0</v>
      </c>
      <c r="H15" s="91">
        <f t="shared" si="10"/>
        <v>0</v>
      </c>
      <c r="I15" s="91">
        <f t="shared" si="10"/>
        <v>0</v>
      </c>
      <c r="J15" s="91">
        <f t="shared" si="10"/>
        <v>0</v>
      </c>
      <c r="K15" s="91">
        <f t="shared" si="10"/>
        <v>1533577</v>
      </c>
      <c r="L15" s="91">
        <f t="shared" si="10"/>
        <v>219085</v>
      </c>
      <c r="M15" s="91">
        <f t="shared" si="10"/>
        <v>327342</v>
      </c>
      <c r="N15" s="91">
        <f t="shared" si="10"/>
        <v>2101600</v>
      </c>
      <c r="O15" s="91">
        <f t="shared" si="10"/>
        <v>2234111</v>
      </c>
      <c r="P15" s="91">
        <f t="shared" si="10"/>
        <v>3564416</v>
      </c>
      <c r="Q15" s="91">
        <f t="shared" si="10"/>
        <v>3203942</v>
      </c>
      <c r="R15" s="91">
        <f t="shared" si="10"/>
        <v>2730191</v>
      </c>
      <c r="S15" s="91">
        <f t="shared" si="10"/>
        <v>2116567</v>
      </c>
      <c r="T15" s="91">
        <f t="shared" si="10"/>
        <v>1205958</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v>
      </c>
      <c r="G1449" s="95">
        <f t="shared" si="312"/>
        <v>0</v>
      </c>
      <c r="H1449" s="95">
        <f t="shared" si="312"/>
        <v>0</v>
      </c>
      <c r="I1449" s="95">
        <f t="shared" si="312"/>
        <v>0</v>
      </c>
      <c r="J1449" s="95">
        <f t="shared" si="312"/>
        <v>0</v>
      </c>
      <c r="K1449" s="95">
        <f t="shared" si="312"/>
        <v>0</v>
      </c>
      <c r="L1449" s="95">
        <f t="shared" si="312"/>
        <v>0</v>
      </c>
      <c r="M1449" s="95">
        <f t="shared" si="312"/>
        <v>0</v>
      </c>
      <c r="N1449" s="95">
        <f t="shared" si="312"/>
        <v>0</v>
      </c>
      <c r="O1449" s="95">
        <f t="shared" si="312"/>
        <v>0</v>
      </c>
      <c r="P1449" s="95">
        <f t="shared" si="312"/>
        <v>0</v>
      </c>
      <c r="Q1449" s="95">
        <f t="shared" si="312"/>
        <v>0</v>
      </c>
      <c r="R1449" s="95">
        <f t="shared" si="312"/>
        <v>0</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2455.3740671999999</v>
      </c>
      <c r="R17" s="91">
        <f t="shared" si="2"/>
        <v>0.65363561927499669</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390.95564789999997</v>
      </c>
      <c r="R38" s="91">
        <f t="shared" si="2"/>
        <v>0.10407478861890215</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910.15783667000005</v>
      </c>
      <c r="R52" s="91">
        <f t="shared" si="2"/>
        <v>0.24228959210610124</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3756.4875517699998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f t="shared" si="4"/>
        <v>10.63885267</v>
      </c>
      <c r="M115" s="91" t="str">
        <f t="shared" si="5"/>
        <v>WI</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f t="shared" si="6"/>
        <v>899.51898400000005</v>
      </c>
      <c r="M182" s="91" t="str">
        <f t="shared" si="7"/>
        <v>WI</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f t="shared" si="8"/>
        <v>378.44506719999998</v>
      </c>
      <c r="M252" s="91" t="str">
        <f t="shared" si="9"/>
        <v>IN</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f t="shared" si="8"/>
        <v>390.95564789999997</v>
      </c>
      <c r="M253" s="91" t="str">
        <f t="shared" si="9"/>
        <v>OH</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f t="shared" si="8"/>
        <v>2076.9290000000001</v>
      </c>
      <c r="M254" s="91" t="str">
        <f t="shared" si="9"/>
        <v>IN</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3756.4875517700002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0.65363561927499669</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0.10407478861890215</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0.24228959210610124</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v>
      </c>
      <c r="E54" s="95">
        <f>SUM(E3:E53)</f>
        <v>0</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v>
      </c>
      <c r="C61" s="91">
        <f>SUMIFS('ReEDs Generation Data'!H$729:H$1448,'ReEDs Generation Data'!$E$729:$E$1448,Calculations!$A61)</f>
        <v>0</v>
      </c>
      <c r="D61" s="91">
        <f>SUMIFS('ReEDs Generation Data'!I$729:I$1448,'ReEDs Generation Data'!$E$729:$E$1448,Calculations!$A61)</f>
        <v>0</v>
      </c>
      <c r="E61" s="91">
        <f>SUMIFS('ReEDs Generation Data'!J$729:J$1448,'ReEDs Generation Data'!$E$729:$E$1448,Calculations!$A61)</f>
        <v>0</v>
      </c>
      <c r="F61" s="91">
        <f>SUMIFS('ReEDs Generation Data'!K$729:K$1448,'ReEDs Generation Data'!$E$729:$E$1448,Calculations!$A61)</f>
        <v>0</v>
      </c>
      <c r="G61" s="91">
        <f>SUMIFS('ReEDs Generation Data'!L$729:L$1448,'ReEDs Generation Data'!$E$729:$E$1448,Calculations!$A61)</f>
        <v>0</v>
      </c>
      <c r="H61" s="91">
        <f>SUMIFS('ReEDs Generation Data'!M$729:M$1448,'ReEDs Generation Data'!$E$729:$E$1448,Calculations!$A61)</f>
        <v>0</v>
      </c>
      <c r="I61" s="91">
        <f>SUMIFS('ReEDs Generation Data'!N$729:N$1448,'ReEDs Generation Data'!$E$729:$E$1448,Calculations!$A61)</f>
        <v>0</v>
      </c>
      <c r="J61" s="91">
        <f>SUMIFS('ReEDs Generation Data'!O$729:O$1448,'ReEDs Generation Data'!$E$729:$E$1448,Calculations!$A61)</f>
        <v>0</v>
      </c>
      <c r="K61" s="91">
        <f>SUMIFS('ReEDs Generation Data'!P$729:P$1448,'ReEDs Generation Data'!$E$729:$E$1448,Calculations!$A61)</f>
        <v>0</v>
      </c>
      <c r="L61" s="91">
        <f>SUMIFS('ReEDs Generation Data'!Q$729:Q$1448,'ReEDs Generation Data'!$E$729:$E$1448,Calculations!$A61)</f>
        <v>0</v>
      </c>
      <c r="M61" s="91">
        <f>SUMIFS('ReEDs Generation Data'!R$729:R$1448,'ReEDs Generation Data'!$E$729:$E$1448,Calculations!$A61)</f>
        <v>0</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0</v>
      </c>
      <c r="C65" s="91">
        <f>SUMIFS('ReEDs Generation Data'!H$729:H$1448,'ReEDs Generation Data'!$E$729:$E$1448,Calculations!$A65)</f>
        <v>0</v>
      </c>
      <c r="D65" s="91">
        <f>SUMIFS('ReEDs Generation Data'!I$729:I$1448,'ReEDs Generation Data'!$E$729:$E$1448,Calculations!$A65)</f>
        <v>0</v>
      </c>
      <c r="E65" s="91">
        <f>SUMIFS('ReEDs Generation Data'!J$729:J$1448,'ReEDs Generation Data'!$E$729:$E$1448,Calculations!$A65)</f>
        <v>0</v>
      </c>
      <c r="F65" s="91">
        <f>SUMIFS('ReEDs Generation Data'!K$729:K$1448,'ReEDs Generation Data'!$E$729:$E$1448,Calculations!$A65)</f>
        <v>0</v>
      </c>
      <c r="G65" s="91">
        <f>SUMIFS('ReEDs Generation Data'!L$729:L$1448,'ReEDs Generation Data'!$E$729:$E$1448,Calculations!$A65)</f>
        <v>0</v>
      </c>
      <c r="H65" s="91">
        <f>SUMIFS('ReEDs Generation Data'!M$729:M$1448,'ReEDs Generation Data'!$E$729:$E$1448,Calculations!$A65)</f>
        <v>0</v>
      </c>
      <c r="I65" s="91">
        <f>SUMIFS('ReEDs Generation Data'!N$729:N$1448,'ReEDs Generation Data'!$E$729:$E$1448,Calculations!$A65)</f>
        <v>0</v>
      </c>
      <c r="J65" s="91">
        <f>SUMIFS('ReEDs Generation Data'!O$729:O$1448,'ReEDs Generation Data'!$E$729:$E$1448,Calculations!$A65)</f>
        <v>0</v>
      </c>
      <c r="K65" s="91">
        <f>SUMIFS('ReEDs Generation Data'!P$729:P$1448,'ReEDs Generation Data'!$E$729:$E$1448,Calculations!$A65)</f>
        <v>0</v>
      </c>
      <c r="L65" s="91">
        <f>SUMIFS('ReEDs Generation Data'!Q$729:Q$1448,'ReEDs Generation Data'!$E$729:$E$1448,Calculations!$A65)</f>
        <v>0</v>
      </c>
      <c r="M65" s="91">
        <f>SUMIFS('ReEDs Generation Data'!R$729:R$1448,'ReEDs Generation Data'!$E$729:$E$1448,Calculations!$A65)</f>
        <v>0</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Michigan</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5282204</v>
      </c>
      <c r="C5" s="172">
        <f>SUMIFS(calcs!N:N,calcs!A:A,A2)</f>
        <v>5282204</v>
      </c>
      <c r="D5" s="174">
        <f>C5</f>
        <v>5282204</v>
      </c>
      <c r="E5" s="174">
        <f t="shared" ref="E5:AF5" si="0">D5</f>
        <v>5282204</v>
      </c>
      <c r="F5" s="174">
        <f t="shared" si="0"/>
        <v>5282204</v>
      </c>
      <c r="G5" s="174">
        <f t="shared" si="0"/>
        <v>5282204</v>
      </c>
      <c r="H5" s="174">
        <f t="shared" si="0"/>
        <v>5282204</v>
      </c>
      <c r="I5" s="174">
        <f t="shared" si="0"/>
        <v>5282204</v>
      </c>
      <c r="J5" s="174">
        <f t="shared" si="0"/>
        <v>5282204</v>
      </c>
      <c r="K5" s="174">
        <f t="shared" si="0"/>
        <v>5282204</v>
      </c>
      <c r="L5" s="174">
        <f t="shared" si="0"/>
        <v>5282204</v>
      </c>
      <c r="M5" s="174">
        <f t="shared" si="0"/>
        <v>5282204</v>
      </c>
      <c r="N5" s="174">
        <f t="shared" si="0"/>
        <v>5282204</v>
      </c>
      <c r="O5" s="174">
        <f t="shared" si="0"/>
        <v>5282204</v>
      </c>
      <c r="P5" s="174">
        <f t="shared" si="0"/>
        <v>5282204</v>
      </c>
      <c r="Q5" s="174">
        <f t="shared" si="0"/>
        <v>5282204</v>
      </c>
      <c r="R5" s="174">
        <f t="shared" si="0"/>
        <v>5282204</v>
      </c>
      <c r="S5" s="174">
        <f t="shared" si="0"/>
        <v>5282204</v>
      </c>
      <c r="T5" s="174">
        <f t="shared" si="0"/>
        <v>5282204</v>
      </c>
      <c r="U5" s="174">
        <f t="shared" si="0"/>
        <v>5282204</v>
      </c>
      <c r="V5" s="174">
        <f t="shared" si="0"/>
        <v>5282204</v>
      </c>
      <c r="W5" s="174">
        <f t="shared" si="0"/>
        <v>5282204</v>
      </c>
      <c r="X5" s="174">
        <f t="shared" si="0"/>
        <v>5282204</v>
      </c>
      <c r="Y5" s="174">
        <f t="shared" si="0"/>
        <v>5282204</v>
      </c>
      <c r="Z5" s="174">
        <f t="shared" si="0"/>
        <v>5282204</v>
      </c>
      <c r="AA5" s="174">
        <f t="shared" si="0"/>
        <v>5282204</v>
      </c>
      <c r="AB5" s="174">
        <f t="shared" si="0"/>
        <v>5282204</v>
      </c>
      <c r="AC5" s="174">
        <f t="shared" si="0"/>
        <v>5282204</v>
      </c>
      <c r="AD5" s="174">
        <f t="shared" si="0"/>
        <v>5282204</v>
      </c>
      <c r="AE5" s="174">
        <f t="shared" si="0"/>
        <v>5282204</v>
      </c>
      <c r="AF5" s="174">
        <f t="shared" si="0"/>
        <v>5282204</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2721673.7829999784</v>
      </c>
      <c r="C10">
        <f>D10</f>
        <v>2721673.7829999784</v>
      </c>
      <c r="D10" s="170">
        <f>SUM(D$5*SUMIFS(C$39:C$48,$B$39:$B$48,$A10),D$6*IF($B$2=TRUE,SUMIFS($B$147:$B$162,$A$147:$A$162,$A10),SUMIFS(E$125:E$140,$A$125:$A$140,$A10)))</f>
        <v>2721673.7829999784</v>
      </c>
      <c r="E10">
        <f t="shared" ref="E10:N10" si="1">SUM(E$5*SUMIFS(D$39:D$48,$B$39:$B$48,$A10),E$6*IF($B$2=TRUE,SUMIFS($B$147:$B$162,$A$147:$A$162,$A10),SUMIFS(F$125:F$140,$A$125:$A$140,$A10)))</f>
        <v>2339447.3704337371</v>
      </c>
      <c r="F10">
        <f t="shared" si="1"/>
        <v>1907978.1433862534</v>
      </c>
      <c r="G10">
        <f t="shared" si="1"/>
        <v>1792194.671520828</v>
      </c>
      <c r="H10">
        <f t="shared" si="1"/>
        <v>1629184.2342875083</v>
      </c>
      <c r="I10">
        <f t="shared" si="1"/>
        <v>1277236.3593524352</v>
      </c>
      <c r="J10">
        <f t="shared" si="1"/>
        <v>925305.16552276351</v>
      </c>
      <c r="K10">
        <f t="shared" si="1"/>
        <v>710950.61325192347</v>
      </c>
      <c r="L10">
        <f t="shared" si="1"/>
        <v>546390.23470344534</v>
      </c>
      <c r="M10">
        <f t="shared" si="1"/>
        <v>546390.23470344534</v>
      </c>
      <c r="N10">
        <f t="shared" si="1"/>
        <v>546390.23470344534</v>
      </c>
      <c r="O10">
        <f t="shared" ref="O10:AE10" si="2">SUM(O$5*SUMIFS(N$39:N$48,$B$39:$B$48,$A10),O$6*IF($B$2=TRUE,SUMIFS($B$147:$B$162,$A$147:$A$162,$A10),SUMIFS(P$125:P$140,$A$125:$A$140,$A10)))</f>
        <v>546390.23470344534</v>
      </c>
      <c r="P10">
        <f t="shared" si="2"/>
        <v>546390.23470344534</v>
      </c>
      <c r="Q10">
        <f t="shared" si="2"/>
        <v>546390.23470344534</v>
      </c>
      <c r="R10">
        <f t="shared" si="2"/>
        <v>546390.23470344534</v>
      </c>
      <c r="S10">
        <f t="shared" si="2"/>
        <v>546390.23470344534</v>
      </c>
      <c r="T10">
        <f t="shared" si="2"/>
        <v>546390.23470344534</v>
      </c>
      <c r="U10">
        <f t="shared" si="2"/>
        <v>546390.23470344534</v>
      </c>
      <c r="V10">
        <f t="shared" si="2"/>
        <v>546390.23470344534</v>
      </c>
      <c r="W10">
        <f t="shared" si="2"/>
        <v>546390.23470344534</v>
      </c>
      <c r="X10">
        <f t="shared" si="2"/>
        <v>546390.23470344534</v>
      </c>
      <c r="Y10">
        <f t="shared" si="2"/>
        <v>546390.23470344534</v>
      </c>
      <c r="Z10">
        <f t="shared" si="2"/>
        <v>546390.23470344534</v>
      </c>
      <c r="AA10">
        <f t="shared" si="2"/>
        <v>546390.23470344534</v>
      </c>
      <c r="AB10">
        <f t="shared" si="2"/>
        <v>546390.23470344534</v>
      </c>
      <c r="AC10">
        <f t="shared" si="2"/>
        <v>546390.23470344534</v>
      </c>
      <c r="AD10">
        <f t="shared" si="2"/>
        <v>546390.23470344534</v>
      </c>
      <c r="AE10">
        <f t="shared" si="2"/>
        <v>546390.23470344534</v>
      </c>
      <c r="AF10">
        <f>SUM(AF$5*SUMIFS(AE$39:AE$48,$B$39:$B$48,$A10),AF$6*IF($B$2=TRUE,SUMIFS($B$147:$B$162,$A$147:$A$162,$A10),SUMIFS(AG$125:AG$140,$A$125:$A$140,$A10)))</f>
        <v>546390.23470344534</v>
      </c>
    </row>
    <row r="11" spans="1:32">
      <c r="A11" s="100" t="s">
        <v>346</v>
      </c>
      <c r="B11">
        <f t="shared" ref="B11:B33" si="3">D11</f>
        <v>1628220.9835218717</v>
      </c>
      <c r="C11">
        <f t="shared" ref="C11:C33" si="4">D11</f>
        <v>1628220.9835218717</v>
      </c>
      <c r="D11" s="170">
        <f t="shared" ref="D11:D33" si="5">SUM(D$5*SUMIFS(C$39:C$48,$B$39:$B$48,$A11),D$6*IF($B$2=TRUE,SUMIFS($B$147:$B$162,$A$147:$A$162,$A11),SUMIFS(E$125:E$140,$A$125:$A$140,$A11)))</f>
        <v>1628220.9835218717</v>
      </c>
      <c r="E11">
        <f t="shared" ref="E11:N11" si="6">SUM(E$5*SUMIFS(D$39:D$48,$B$39:$B$48,$A11),E$6*IF($B$2=TRUE,SUMIFS($B$147:$B$162,$A$147:$A$162,$A11),SUMIFS(F$125:F$140,$A$125:$A$140,$A11)))</f>
        <v>1927599.9113632822</v>
      </c>
      <c r="F11">
        <f t="shared" si="6"/>
        <v>2149943.4514339063</v>
      </c>
      <c r="G11">
        <f t="shared" si="6"/>
        <v>2166913.5865517547</v>
      </c>
      <c r="H11">
        <f t="shared" si="6"/>
        <v>2113401.5422096816</v>
      </c>
      <c r="I11">
        <f t="shared" si="6"/>
        <v>2415825.4827313107</v>
      </c>
      <c r="J11">
        <f t="shared" si="6"/>
        <v>2410172.6350031011</v>
      </c>
      <c r="K11">
        <f t="shared" si="6"/>
        <v>2242886.5866469154</v>
      </c>
      <c r="L11">
        <f t="shared" si="6"/>
        <v>1952936.843168654</v>
      </c>
      <c r="M11">
        <f t="shared" si="6"/>
        <v>1952936.843168654</v>
      </c>
      <c r="N11">
        <f t="shared" si="6"/>
        <v>1952936.843168654</v>
      </c>
      <c r="O11">
        <f t="shared" ref="O11:AF11" si="7">SUM(O$5*SUMIFS(N$39:N$48,$B$39:$B$48,$A11),O$6*IF($B$2=TRUE,SUMIFS($B$147:$B$162,$A$147:$A$162,$A11),SUMIFS(P$125:P$140,$A$125:$A$140,$A11)))</f>
        <v>1952936.843168654</v>
      </c>
      <c r="P11">
        <f t="shared" si="7"/>
        <v>1952936.843168654</v>
      </c>
      <c r="Q11">
        <f t="shared" si="7"/>
        <v>1952936.843168654</v>
      </c>
      <c r="R11">
        <f t="shared" si="7"/>
        <v>1952936.843168654</v>
      </c>
      <c r="S11">
        <f t="shared" si="7"/>
        <v>1952936.843168654</v>
      </c>
      <c r="T11">
        <f t="shared" si="7"/>
        <v>1952936.843168654</v>
      </c>
      <c r="U11">
        <f t="shared" si="7"/>
        <v>1952936.843168654</v>
      </c>
      <c r="V11">
        <f t="shared" si="7"/>
        <v>1952936.843168654</v>
      </c>
      <c r="W11">
        <f t="shared" si="7"/>
        <v>1952936.843168654</v>
      </c>
      <c r="X11">
        <f t="shared" si="7"/>
        <v>1952936.843168654</v>
      </c>
      <c r="Y11">
        <f t="shared" si="7"/>
        <v>1952936.843168654</v>
      </c>
      <c r="Z11">
        <f t="shared" si="7"/>
        <v>1952936.843168654</v>
      </c>
      <c r="AA11">
        <f t="shared" si="7"/>
        <v>1952936.843168654</v>
      </c>
      <c r="AB11">
        <f t="shared" si="7"/>
        <v>1952936.843168654</v>
      </c>
      <c r="AC11">
        <f t="shared" si="7"/>
        <v>1952936.843168654</v>
      </c>
      <c r="AD11">
        <f t="shared" si="7"/>
        <v>1952936.843168654</v>
      </c>
      <c r="AE11">
        <f t="shared" si="7"/>
        <v>1952936.843168654</v>
      </c>
      <c r="AF11">
        <f t="shared" si="7"/>
        <v>1952936.843168654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263380.08250593219</v>
      </c>
      <c r="C13">
        <f t="shared" si="4"/>
        <v>263380.08250593219</v>
      </c>
      <c r="D13" s="170">
        <f t="shared" si="5"/>
        <v>263380.08250593219</v>
      </c>
      <c r="E13">
        <f t="shared" ref="E13:N13" si="10">SUM(E$5*SUMIFS(D$39:D$48,$B$39:$B$48,$A13),E$6*IF($B$2=TRUE,SUMIFS($B$147:$B$162,$A$147:$A$162,$A13),SUMIFS(F$125:F$140,$A$125:$A$140,$A13)))</f>
        <v>264393.53815285821</v>
      </c>
      <c r="F13">
        <f t="shared" si="10"/>
        <v>259203.83413953267</v>
      </c>
      <c r="G13">
        <f t="shared" si="10"/>
        <v>255851.22673855125</v>
      </c>
      <c r="H13">
        <f t="shared" si="10"/>
        <v>233583.81102842308</v>
      </c>
      <c r="I13">
        <f t="shared" si="10"/>
        <v>251957.28621985132</v>
      </c>
      <c r="J13">
        <f t="shared" si="10"/>
        <v>284084.94126755843</v>
      </c>
      <c r="K13">
        <f t="shared" si="10"/>
        <v>275616.07320124394</v>
      </c>
      <c r="L13">
        <f t="shared" si="10"/>
        <v>290010.44506180921</v>
      </c>
      <c r="M13">
        <f t="shared" si="10"/>
        <v>290010.44506180921</v>
      </c>
      <c r="N13">
        <f t="shared" si="10"/>
        <v>290010.44506180921</v>
      </c>
      <c r="O13">
        <f t="shared" ref="O13:AF13" si="11">SUM(O$5*SUMIFS(N$39:N$48,$B$39:$B$48,$A13),O$6*IF($B$2=TRUE,SUMIFS($B$147:$B$162,$A$147:$A$162,$A13),SUMIFS(P$125:P$140,$A$125:$A$140,$A13)))</f>
        <v>290010.44506180921</v>
      </c>
      <c r="P13">
        <f t="shared" si="11"/>
        <v>290010.44506180921</v>
      </c>
      <c r="Q13">
        <f t="shared" si="11"/>
        <v>290010.44506180921</v>
      </c>
      <c r="R13">
        <f t="shared" si="11"/>
        <v>290010.44506180921</v>
      </c>
      <c r="S13">
        <f t="shared" si="11"/>
        <v>290010.44506180921</v>
      </c>
      <c r="T13">
        <f t="shared" si="11"/>
        <v>290010.44506180921</v>
      </c>
      <c r="U13">
        <f t="shared" si="11"/>
        <v>290010.44506180921</v>
      </c>
      <c r="V13">
        <f t="shared" si="11"/>
        <v>290010.44506180921</v>
      </c>
      <c r="W13">
        <f t="shared" si="11"/>
        <v>290010.44506180921</v>
      </c>
      <c r="X13">
        <f t="shared" si="11"/>
        <v>290010.44506180921</v>
      </c>
      <c r="Y13">
        <f t="shared" si="11"/>
        <v>290010.44506180921</v>
      </c>
      <c r="Z13">
        <f t="shared" si="11"/>
        <v>290010.44506180921</v>
      </c>
      <c r="AA13">
        <f t="shared" si="11"/>
        <v>290010.44506180921</v>
      </c>
      <c r="AB13">
        <f t="shared" si="11"/>
        <v>290010.44506180921</v>
      </c>
      <c r="AC13">
        <f t="shared" si="11"/>
        <v>290010.44506180921</v>
      </c>
      <c r="AD13">
        <f t="shared" si="11"/>
        <v>290010.44506180921</v>
      </c>
      <c r="AE13">
        <f t="shared" si="11"/>
        <v>290010.44506180921</v>
      </c>
      <c r="AF13">
        <f t="shared" si="11"/>
        <v>290010.44506180921</v>
      </c>
    </row>
    <row r="14" spans="1:32">
      <c r="A14" s="100" t="s">
        <v>101</v>
      </c>
      <c r="B14">
        <f t="shared" si="3"/>
        <v>48587.684312910642</v>
      </c>
      <c r="C14">
        <f t="shared" si="4"/>
        <v>48587.684312910642</v>
      </c>
      <c r="D14" s="170">
        <f t="shared" si="5"/>
        <v>48587.684312910642</v>
      </c>
      <c r="E14">
        <f t="shared" ref="E14:N14" si="12">SUM(E$5*SUMIFS(D$39:D$48,$B$39:$B$48,$A14),E$6*IF($B$2=TRUE,SUMIFS($B$147:$B$162,$A$147:$A$162,$A14),SUMIFS(F$125:F$140,$A$125:$A$140,$A14)))</f>
        <v>50558.823044678073</v>
      </c>
      <c r="F14">
        <f t="shared" si="12"/>
        <v>51987.36039529305</v>
      </c>
      <c r="G14">
        <f t="shared" si="12"/>
        <v>51768.902820257514</v>
      </c>
      <c r="H14">
        <f t="shared" si="12"/>
        <v>48198.555013096935</v>
      </c>
      <c r="I14">
        <f t="shared" si="12"/>
        <v>50829.75451097903</v>
      </c>
      <c r="J14">
        <f t="shared" si="12"/>
        <v>59046.416478606916</v>
      </c>
      <c r="K14">
        <f t="shared" si="12"/>
        <v>62477.187255674005</v>
      </c>
      <c r="L14">
        <f t="shared" si="12"/>
        <v>65264.756391485273</v>
      </c>
      <c r="M14">
        <f t="shared" si="12"/>
        <v>65264.756391485273</v>
      </c>
      <c r="N14">
        <f t="shared" si="12"/>
        <v>65264.756391485273</v>
      </c>
      <c r="O14">
        <f t="shared" ref="O14:AF14" si="13">SUM(O$5*SUMIFS(N$39:N$48,$B$39:$B$48,$A14),O$6*IF($B$2=TRUE,SUMIFS($B$147:$B$162,$A$147:$A$162,$A14),SUMIFS(P$125:P$140,$A$125:$A$140,$A14)))</f>
        <v>65264.756391485273</v>
      </c>
      <c r="P14">
        <f t="shared" si="13"/>
        <v>65264.756391485273</v>
      </c>
      <c r="Q14">
        <f t="shared" si="13"/>
        <v>65264.756391485273</v>
      </c>
      <c r="R14">
        <f t="shared" si="13"/>
        <v>65264.756391485273</v>
      </c>
      <c r="S14">
        <f t="shared" si="13"/>
        <v>65264.756391485273</v>
      </c>
      <c r="T14">
        <f t="shared" si="13"/>
        <v>65264.756391485273</v>
      </c>
      <c r="U14">
        <f t="shared" si="13"/>
        <v>65264.756391485273</v>
      </c>
      <c r="V14">
        <f t="shared" si="13"/>
        <v>65264.756391485273</v>
      </c>
      <c r="W14">
        <f t="shared" si="13"/>
        <v>65264.756391485273</v>
      </c>
      <c r="X14">
        <f t="shared" si="13"/>
        <v>65264.756391485273</v>
      </c>
      <c r="Y14">
        <f t="shared" si="13"/>
        <v>65264.756391485273</v>
      </c>
      <c r="Z14">
        <f t="shared" si="13"/>
        <v>65264.756391485273</v>
      </c>
      <c r="AA14">
        <f t="shared" si="13"/>
        <v>65264.756391485273</v>
      </c>
      <c r="AB14">
        <f t="shared" si="13"/>
        <v>65264.756391485273</v>
      </c>
      <c r="AC14">
        <f t="shared" si="13"/>
        <v>65264.756391485273</v>
      </c>
      <c r="AD14">
        <f t="shared" si="13"/>
        <v>65264.756391485273</v>
      </c>
      <c r="AE14">
        <f t="shared" si="13"/>
        <v>65264.756391485273</v>
      </c>
      <c r="AF14">
        <f t="shared" si="13"/>
        <v>65264.756391485273</v>
      </c>
    </row>
    <row r="15" spans="1:32">
      <c r="A15" s="100" t="s">
        <v>100</v>
      </c>
      <c r="B15">
        <f t="shared" si="3"/>
        <v>497141.58716418169</v>
      </c>
      <c r="C15">
        <f t="shared" si="4"/>
        <v>497141.58716418169</v>
      </c>
      <c r="D15" s="170">
        <f t="shared" si="5"/>
        <v>497141.58716418169</v>
      </c>
      <c r="E15">
        <f t="shared" ref="E15:N15" si="14">SUM(E$5*SUMIFS(D$39:D$48,$B$39:$B$48,$A15),E$6*IF($B$2=TRUE,SUMIFS($B$147:$B$162,$A$147:$A$162,$A15),SUMIFS(F$125:F$140,$A$125:$A$140,$A15)))</f>
        <v>552627.63412111183</v>
      </c>
      <c r="F15">
        <f t="shared" si="14"/>
        <v>667195.13634055492</v>
      </c>
      <c r="G15">
        <f t="shared" si="14"/>
        <v>691053.86383881571</v>
      </c>
      <c r="H15">
        <f t="shared" si="14"/>
        <v>736346.26083753514</v>
      </c>
      <c r="I15">
        <f t="shared" si="14"/>
        <v>737305.62602161581</v>
      </c>
      <c r="J15">
        <f t="shared" si="14"/>
        <v>961024.41026776191</v>
      </c>
      <c r="K15">
        <f t="shared" si="14"/>
        <v>958261.32084808592</v>
      </c>
      <c r="L15">
        <f t="shared" si="14"/>
        <v>1047408.279112451</v>
      </c>
      <c r="M15">
        <f t="shared" si="14"/>
        <v>1047408.279112451</v>
      </c>
      <c r="N15">
        <f t="shared" si="14"/>
        <v>1047408.279112451</v>
      </c>
      <c r="O15">
        <f t="shared" ref="O15:AF15" si="15">SUM(O$5*SUMIFS(N$39:N$48,$B$39:$B$48,$A15),O$6*IF($B$2=TRUE,SUMIFS($B$147:$B$162,$A$147:$A$162,$A15),SUMIFS(P$125:P$140,$A$125:$A$140,$A15)))</f>
        <v>1047408.279112451</v>
      </c>
      <c r="P15">
        <f t="shared" si="15"/>
        <v>1047408.279112451</v>
      </c>
      <c r="Q15">
        <f t="shared" si="15"/>
        <v>1047408.279112451</v>
      </c>
      <c r="R15">
        <f t="shared" si="15"/>
        <v>1047408.279112451</v>
      </c>
      <c r="S15">
        <f t="shared" si="15"/>
        <v>1047408.279112451</v>
      </c>
      <c r="T15">
        <f t="shared" si="15"/>
        <v>1047408.279112451</v>
      </c>
      <c r="U15">
        <f t="shared" si="15"/>
        <v>1047408.279112451</v>
      </c>
      <c r="V15">
        <f t="shared" si="15"/>
        <v>1047408.279112451</v>
      </c>
      <c r="W15">
        <f t="shared" si="15"/>
        <v>1047408.279112451</v>
      </c>
      <c r="X15">
        <f t="shared" si="15"/>
        <v>1047408.279112451</v>
      </c>
      <c r="Y15">
        <f t="shared" si="15"/>
        <v>1047408.279112451</v>
      </c>
      <c r="Z15">
        <f t="shared" si="15"/>
        <v>1047408.279112451</v>
      </c>
      <c r="AA15">
        <f t="shared" si="15"/>
        <v>1047408.279112451</v>
      </c>
      <c r="AB15">
        <f t="shared" si="15"/>
        <v>1047408.279112451</v>
      </c>
      <c r="AC15">
        <f t="shared" si="15"/>
        <v>1047408.279112451</v>
      </c>
      <c r="AD15">
        <f t="shared" si="15"/>
        <v>1047408.279112451</v>
      </c>
      <c r="AE15">
        <f t="shared" si="15"/>
        <v>1047408.279112451</v>
      </c>
      <c r="AF15">
        <f t="shared" si="15"/>
        <v>1047408.279112451</v>
      </c>
    </row>
    <row r="16" spans="1:32">
      <c r="A16" s="100" t="s">
        <v>102</v>
      </c>
      <c r="B16">
        <f t="shared" si="3"/>
        <v>86375.230206355423</v>
      </c>
      <c r="C16">
        <f t="shared" si="4"/>
        <v>86375.230206355423</v>
      </c>
      <c r="D16" s="170">
        <f t="shared" si="5"/>
        <v>86375.230206355423</v>
      </c>
      <c r="E16">
        <f t="shared" ref="E16:N16" si="16">SUM(E$5*SUMIFS(D$39:D$48,$B$39:$B$48,$A16),E$6*IF($B$2=TRUE,SUMIFS($B$147:$B$162,$A$147:$A$162,$A16),SUMIFS(F$125:F$140,$A$125:$A$140,$A16)))</f>
        <v>115920.49292979577</v>
      </c>
      <c r="F16">
        <f t="shared" si="16"/>
        <v>211768.26552703371</v>
      </c>
      <c r="G16">
        <f t="shared" si="16"/>
        <v>291125.6098693707</v>
      </c>
      <c r="H16">
        <f t="shared" si="16"/>
        <v>490194.75519506441</v>
      </c>
      <c r="I16">
        <f t="shared" si="16"/>
        <v>517594.90026561037</v>
      </c>
      <c r="J16">
        <f t="shared" si="16"/>
        <v>608131.4437418672</v>
      </c>
      <c r="K16">
        <f t="shared" si="16"/>
        <v>999364.39966278127</v>
      </c>
      <c r="L16">
        <f t="shared" si="16"/>
        <v>1354019.6926056363</v>
      </c>
      <c r="M16">
        <f t="shared" si="16"/>
        <v>1354019.6926056363</v>
      </c>
      <c r="N16">
        <f t="shared" si="16"/>
        <v>1354019.6926056363</v>
      </c>
      <c r="O16">
        <f t="shared" ref="O16:AF16" si="17">SUM(O$5*SUMIFS(N$39:N$48,$B$39:$B$48,$A16),O$6*IF($B$2=TRUE,SUMIFS($B$147:$B$162,$A$147:$A$162,$A16),SUMIFS(P$125:P$140,$A$125:$A$140,$A16)))</f>
        <v>1354019.6926056363</v>
      </c>
      <c r="P16">
        <f t="shared" si="17"/>
        <v>1354019.6926056363</v>
      </c>
      <c r="Q16">
        <f t="shared" si="17"/>
        <v>1354019.6926056363</v>
      </c>
      <c r="R16">
        <f t="shared" si="17"/>
        <v>1354019.6926056363</v>
      </c>
      <c r="S16">
        <f t="shared" si="17"/>
        <v>1354019.6926056363</v>
      </c>
      <c r="T16">
        <f t="shared" si="17"/>
        <v>1354019.6926056363</v>
      </c>
      <c r="U16">
        <f t="shared" si="17"/>
        <v>1354019.6926056363</v>
      </c>
      <c r="V16">
        <f t="shared" si="17"/>
        <v>1354019.6926056363</v>
      </c>
      <c r="W16">
        <f t="shared" si="17"/>
        <v>1354019.6926056363</v>
      </c>
      <c r="X16">
        <f t="shared" si="17"/>
        <v>1354019.6926056363</v>
      </c>
      <c r="Y16">
        <f t="shared" si="17"/>
        <v>1354019.6926056363</v>
      </c>
      <c r="Z16">
        <f t="shared" si="17"/>
        <v>1354019.6926056363</v>
      </c>
      <c r="AA16">
        <f t="shared" si="17"/>
        <v>1354019.6926056363</v>
      </c>
      <c r="AB16">
        <f t="shared" si="17"/>
        <v>1354019.6926056363</v>
      </c>
      <c r="AC16">
        <f t="shared" si="17"/>
        <v>1354019.6926056363</v>
      </c>
      <c r="AD16">
        <f t="shared" si="17"/>
        <v>1354019.6926056363</v>
      </c>
      <c r="AE16">
        <f t="shared" si="17"/>
        <v>1354019.6926056363</v>
      </c>
      <c r="AF16">
        <f t="shared" si="17"/>
        <v>1354019.6926056363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27682.34450332716</v>
      </c>
      <c r="C18">
        <f t="shared" si="4"/>
        <v>27682.34450332716</v>
      </c>
      <c r="D18" s="170">
        <f t="shared" si="5"/>
        <v>27682.34450332716</v>
      </c>
      <c r="E18">
        <f t="shared" ref="E18:N18" si="20">SUM(E$5*SUMIFS(D$39:D$48,$B$39:$B$48,$A18),E$6*IF($B$2=TRUE,SUMIFS($B$147:$B$162,$A$147:$A$162,$A18),SUMIFS(F$125:F$140,$A$125:$A$140,$A18)))</f>
        <v>21069.185287502594</v>
      </c>
      <c r="F18">
        <f t="shared" si="20"/>
        <v>23019.485483854241</v>
      </c>
      <c r="G18">
        <f t="shared" si="20"/>
        <v>23434.807643540142</v>
      </c>
      <c r="H18">
        <f t="shared" si="20"/>
        <v>23131.346101413823</v>
      </c>
      <c r="I18">
        <f t="shared" si="20"/>
        <v>22728.44662097983</v>
      </c>
      <c r="J18">
        <f t="shared" si="20"/>
        <v>25909.614988490259</v>
      </c>
      <c r="K18">
        <f t="shared" si="20"/>
        <v>25522.657254464593</v>
      </c>
      <c r="L18">
        <f t="shared" si="20"/>
        <v>25818.957615933366</v>
      </c>
      <c r="M18">
        <f t="shared" si="20"/>
        <v>25818.957615933366</v>
      </c>
      <c r="N18">
        <f t="shared" si="20"/>
        <v>25818.957615933366</v>
      </c>
      <c r="O18">
        <f t="shared" ref="O18:AF18" si="21">SUM(O$5*SUMIFS(N$39:N$48,$B$39:$B$48,$A18),O$6*IF($B$2=TRUE,SUMIFS($B$147:$B$162,$A$147:$A$162,$A18),SUMIFS(P$125:P$140,$A$125:$A$140,$A18)))</f>
        <v>25818.957615933366</v>
      </c>
      <c r="P18">
        <f t="shared" si="21"/>
        <v>25818.957615933366</v>
      </c>
      <c r="Q18">
        <f t="shared" si="21"/>
        <v>25818.957615933366</v>
      </c>
      <c r="R18">
        <f t="shared" si="21"/>
        <v>25818.957615933366</v>
      </c>
      <c r="S18">
        <f t="shared" si="21"/>
        <v>25818.957615933366</v>
      </c>
      <c r="T18">
        <f t="shared" si="21"/>
        <v>25818.957615933366</v>
      </c>
      <c r="U18">
        <f t="shared" si="21"/>
        <v>25818.957615933366</v>
      </c>
      <c r="V18">
        <f t="shared" si="21"/>
        <v>25818.957615933366</v>
      </c>
      <c r="W18">
        <f t="shared" si="21"/>
        <v>25818.957615933366</v>
      </c>
      <c r="X18">
        <f t="shared" si="21"/>
        <v>25818.957615933366</v>
      </c>
      <c r="Y18">
        <f t="shared" si="21"/>
        <v>25818.957615933366</v>
      </c>
      <c r="Z18">
        <f t="shared" si="21"/>
        <v>25818.957615933366</v>
      </c>
      <c r="AA18">
        <f t="shared" si="21"/>
        <v>25818.957615933366</v>
      </c>
      <c r="AB18">
        <f t="shared" si="21"/>
        <v>25818.957615933366</v>
      </c>
      <c r="AC18">
        <f t="shared" si="21"/>
        <v>25818.957615933366</v>
      </c>
      <c r="AD18">
        <f t="shared" si="21"/>
        <v>25818.957615933366</v>
      </c>
      <c r="AE18">
        <f t="shared" si="21"/>
        <v>25818.957615933366</v>
      </c>
      <c r="AF18">
        <f t="shared" si="21"/>
        <v>25818.957615933366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9142.3047854428078</v>
      </c>
      <c r="C20">
        <f t="shared" si="4"/>
        <v>9142.3047854428078</v>
      </c>
      <c r="D20" s="170">
        <f t="shared" si="5"/>
        <v>9142.3047854428078</v>
      </c>
      <c r="E20">
        <f t="shared" ref="E20:N20" si="24">SUM(E$5*SUMIFS(D$39:D$48,$B$39:$B$48,$A20),E$6*IF($B$2=TRUE,SUMIFS($B$147:$B$162,$A$147:$A$162,$A20),SUMIFS(F$125:F$140,$A$125:$A$140,$A20)))</f>
        <v>10587.044667034477</v>
      </c>
      <c r="F20">
        <f t="shared" si="24"/>
        <v>10984.496632516019</v>
      </c>
      <c r="G20">
        <f t="shared" si="24"/>
        <v>9583.3352169583104</v>
      </c>
      <c r="H20">
        <f t="shared" si="24"/>
        <v>7885.7709886093025</v>
      </c>
      <c r="I20">
        <f t="shared" si="24"/>
        <v>8434.6385383705347</v>
      </c>
      <c r="J20">
        <f t="shared" si="24"/>
        <v>8382.1855553737769</v>
      </c>
      <c r="K20">
        <f t="shared" si="24"/>
        <v>6793.2388013366954</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123.82666105588721</v>
      </c>
      <c r="G23">
        <f t="shared" si="30"/>
        <v>277.99579992386202</v>
      </c>
      <c r="H23">
        <f t="shared" si="30"/>
        <v>277.72433866761179</v>
      </c>
      <c r="I23">
        <f t="shared" si="30"/>
        <v>291.50573884809126</v>
      </c>
      <c r="J23">
        <f t="shared" si="30"/>
        <v>147.18717447712601</v>
      </c>
      <c r="K23">
        <f t="shared" si="30"/>
        <v>331.92307757549065</v>
      </c>
      <c r="L23">
        <f t="shared" si="30"/>
        <v>354.79134058606758</v>
      </c>
      <c r="M23">
        <f t="shared" si="30"/>
        <v>354.79134058606758</v>
      </c>
      <c r="N23">
        <f t="shared" si="30"/>
        <v>354.79134058606758</v>
      </c>
      <c r="O23">
        <f t="shared" ref="O23:AF23" si="31">SUM(O$5*SUMIFS(N$39:N$48,$B$39:$B$48,$A23),O$6*IF($B$2=TRUE,SUMIFS($B$147:$B$162,$A$147:$A$162,$A23),SUMIFS(P$125:P$140,$A$125:$A$140,$A23)))</f>
        <v>354.79134058606758</v>
      </c>
      <c r="P23">
        <f t="shared" si="31"/>
        <v>354.79134058606758</v>
      </c>
      <c r="Q23">
        <f t="shared" si="31"/>
        <v>354.79134058606758</v>
      </c>
      <c r="R23">
        <f t="shared" si="31"/>
        <v>354.79134058606758</v>
      </c>
      <c r="S23">
        <f t="shared" si="31"/>
        <v>354.79134058606758</v>
      </c>
      <c r="T23">
        <f t="shared" si="31"/>
        <v>354.79134058606758</v>
      </c>
      <c r="U23">
        <f t="shared" si="31"/>
        <v>354.79134058606758</v>
      </c>
      <c r="V23">
        <f t="shared" si="31"/>
        <v>354.79134058606758</v>
      </c>
      <c r="W23">
        <f t="shared" si="31"/>
        <v>354.79134058606758</v>
      </c>
      <c r="X23">
        <f t="shared" si="31"/>
        <v>354.79134058606758</v>
      </c>
      <c r="Y23">
        <f t="shared" si="31"/>
        <v>354.79134058606758</v>
      </c>
      <c r="Z23">
        <f t="shared" si="31"/>
        <v>354.79134058606758</v>
      </c>
      <c r="AA23">
        <f t="shared" si="31"/>
        <v>354.79134058606758</v>
      </c>
      <c r="AB23">
        <f t="shared" si="31"/>
        <v>354.79134058606758</v>
      </c>
      <c r="AC23">
        <f t="shared" si="31"/>
        <v>354.79134058606758</v>
      </c>
      <c r="AD23">
        <f t="shared" si="31"/>
        <v>354.79134058606758</v>
      </c>
      <c r="AE23">
        <f t="shared" si="31"/>
        <v>354.79134058606758</v>
      </c>
      <c r="AF23">
        <f t="shared" si="31"/>
        <v>354.79134058606758</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5.2406806899784938E-3</v>
      </c>
      <c r="D39">
        <f>SUMPRODUCT(P$57:P$106,$B$57:$B$106)</f>
        <v>3.9887110167465311E-3</v>
      </c>
      <c r="E39">
        <f>SUMPRODUCT(AB$57:AB$106,$B$57:$B$106)</f>
        <v>4.3579319321734337E-3</v>
      </c>
      <c r="F39">
        <f>SUMPRODUCT(AN$57:AN$106,$B$57:$B$106)</f>
        <v>4.4365586114319218E-3</v>
      </c>
      <c r="G39">
        <f>SUMPRODUCT(AZ$57:AZ$106,$B$57:$B$106)</f>
        <v>4.3791088154516225E-3</v>
      </c>
      <c r="H39">
        <f>SUMPRODUCT(BL$57:BL$106,$B$57:$B$106)</f>
        <v>4.3028339346567893E-3</v>
      </c>
      <c r="I39">
        <f>SUMPRODUCT(BX$57:BX$106,$B$57:$B$106)</f>
        <v>4.9050765529862648E-3</v>
      </c>
      <c r="J39">
        <f>SUMPRODUCT(CJ$57:CJ$106,$B$57:$B$106)</f>
        <v>4.831819682553834E-3</v>
      </c>
      <c r="K39">
        <f>SUMPRODUCT(CV$57:CV$106,$B$57:$B$106)</f>
        <v>4.8879137602283757E-3</v>
      </c>
      <c r="L39" s="156">
        <f>K39</f>
        <v>4.8879137602283757E-3</v>
      </c>
      <c r="M39" s="156">
        <f t="shared" ref="M39:AE50" si="53">L39</f>
        <v>4.8879137602283757E-3</v>
      </c>
      <c r="N39" s="156">
        <f t="shared" si="53"/>
        <v>4.8879137602283757E-3</v>
      </c>
      <c r="O39" s="156">
        <f t="shared" si="53"/>
        <v>4.8879137602283757E-3</v>
      </c>
      <c r="P39" s="156">
        <f t="shared" si="53"/>
        <v>4.8879137602283757E-3</v>
      </c>
      <c r="Q39" s="156">
        <f t="shared" si="53"/>
        <v>4.8879137602283757E-3</v>
      </c>
      <c r="R39" s="156">
        <f t="shared" si="53"/>
        <v>4.8879137602283757E-3</v>
      </c>
      <c r="S39" s="156">
        <f t="shared" si="53"/>
        <v>4.8879137602283757E-3</v>
      </c>
      <c r="T39" s="156">
        <f t="shared" si="53"/>
        <v>4.8879137602283757E-3</v>
      </c>
      <c r="U39" s="156">
        <f t="shared" si="53"/>
        <v>4.8879137602283757E-3</v>
      </c>
      <c r="V39" s="156">
        <f t="shared" si="53"/>
        <v>4.8879137602283757E-3</v>
      </c>
      <c r="W39" s="156">
        <f t="shared" si="53"/>
        <v>4.8879137602283757E-3</v>
      </c>
      <c r="X39" s="156">
        <f t="shared" si="53"/>
        <v>4.8879137602283757E-3</v>
      </c>
      <c r="Y39" s="156">
        <f t="shared" si="53"/>
        <v>4.8879137602283757E-3</v>
      </c>
      <c r="Z39" s="156">
        <f t="shared" si="53"/>
        <v>4.8879137602283757E-3</v>
      </c>
      <c r="AA39" s="156">
        <f t="shared" si="53"/>
        <v>4.8879137602283757E-3</v>
      </c>
      <c r="AB39" s="156">
        <f t="shared" si="53"/>
        <v>4.8879137602283757E-3</v>
      </c>
      <c r="AC39" s="156">
        <f t="shared" si="53"/>
        <v>4.8879137602283757E-3</v>
      </c>
      <c r="AD39" s="156">
        <f t="shared" si="53"/>
        <v>4.8879137602283757E-3</v>
      </c>
      <c r="AE39" s="156">
        <f t="shared" si="53"/>
        <v>4.8879137602283757E-3</v>
      </c>
    </row>
    <row r="40" spans="1:32">
      <c r="B40" s="2" t="s">
        <v>98</v>
      </c>
      <c r="C40">
        <f>SUMPRODUCT(E57:E106,$B$57:$B$106)</f>
        <v>0.51525344023062691</v>
      </c>
      <c r="D40">
        <f>SUMPRODUCT(Q$57:Q$106,$B$57:$B$106)</f>
        <v>0.44289227951698518</v>
      </c>
      <c r="E40">
        <f>SUMPRODUCT(AC$57:AC$106,$B$57:$B$106)</f>
        <v>0.36120871957733047</v>
      </c>
      <c r="F40">
        <f>SUMPRODUCT(AO$57:AO$106,$B$57:$B$106)</f>
        <v>0.33928918147061871</v>
      </c>
      <c r="G40">
        <f>SUMPRODUCT(BA$57:BA$106,$B$57:$B$106)</f>
        <v>0.30842887444095463</v>
      </c>
      <c r="H40">
        <f>SUMPRODUCT(BM$57:BM$106,$B$57:$B$106)</f>
        <v>0.24179989249798667</v>
      </c>
      <c r="I40">
        <f>SUMPRODUCT(BY$57:BY$106,$B$57:$B$106)</f>
        <v>0.17517406853706588</v>
      </c>
      <c r="J40">
        <f>SUMPRODUCT(CK$57:CK$106,$B$57:$B$106)</f>
        <v>0.13459355474569393</v>
      </c>
      <c r="K40">
        <f>SUMPRODUCT(CW$57:CW$106,$B$57:$B$106)</f>
        <v>0.10343982070806908</v>
      </c>
      <c r="L40" s="156">
        <f t="shared" ref="L40:AA50" si="54">K40</f>
        <v>0.10343982070806908</v>
      </c>
      <c r="M40" s="156">
        <f t="shared" si="54"/>
        <v>0.10343982070806908</v>
      </c>
      <c r="N40" s="156">
        <f t="shared" si="54"/>
        <v>0.10343982070806908</v>
      </c>
      <c r="O40" s="156">
        <f t="shared" si="54"/>
        <v>0.10343982070806908</v>
      </c>
      <c r="P40" s="156">
        <f t="shared" si="54"/>
        <v>0.10343982070806908</v>
      </c>
      <c r="Q40" s="156">
        <f t="shared" si="54"/>
        <v>0.10343982070806908</v>
      </c>
      <c r="R40" s="156">
        <f t="shared" si="54"/>
        <v>0.10343982070806908</v>
      </c>
      <c r="S40" s="156">
        <f t="shared" si="54"/>
        <v>0.10343982070806908</v>
      </c>
      <c r="T40" s="156">
        <f t="shared" si="54"/>
        <v>0.10343982070806908</v>
      </c>
      <c r="U40" s="156">
        <f t="shared" si="54"/>
        <v>0.10343982070806908</v>
      </c>
      <c r="V40" s="156">
        <f t="shared" si="54"/>
        <v>0.10343982070806908</v>
      </c>
      <c r="W40" s="156">
        <f t="shared" si="54"/>
        <v>0.10343982070806908</v>
      </c>
      <c r="X40" s="156">
        <f t="shared" si="54"/>
        <v>0.10343982070806908</v>
      </c>
      <c r="Y40" s="156">
        <f t="shared" si="54"/>
        <v>0.10343982070806908</v>
      </c>
      <c r="Z40" s="156">
        <f t="shared" si="54"/>
        <v>0.10343982070806908</v>
      </c>
      <c r="AA40" s="156">
        <f t="shared" si="54"/>
        <v>0.10343982070806908</v>
      </c>
      <c r="AB40" s="156">
        <f t="shared" si="53"/>
        <v>0.10343982070806908</v>
      </c>
      <c r="AC40" s="156">
        <f t="shared" si="53"/>
        <v>0.10343982070806908</v>
      </c>
      <c r="AD40" s="156">
        <f t="shared" si="53"/>
        <v>0.10343982070806908</v>
      </c>
      <c r="AE40" s="156">
        <f t="shared" si="53"/>
        <v>0.10343982070806908</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9.19837331403911E-3</v>
      </c>
      <c r="D42">
        <f>SUMPRODUCT(S$57:S$106,$B$57:$B$106)</f>
        <v>9.5715392750219553E-3</v>
      </c>
      <c r="E42">
        <f>SUMPRODUCT(AE$57:AE$106,$B$57:$B$106)</f>
        <v>9.8419827017837726E-3</v>
      </c>
      <c r="F42">
        <f>SUMPRODUCT(AQ$57:AQ$106,$B$57:$B$106)</f>
        <v>9.8006254245874471E-3</v>
      </c>
      <c r="G42">
        <f>SUMPRODUCT(BC$57:BC$106,$B$57:$B$106)</f>
        <v>9.1247053338146221E-3</v>
      </c>
      <c r="H42">
        <f>SUMPRODUCT(BO$57:BO$106,$B$57:$B$106)</f>
        <v>9.6228306424702703E-3</v>
      </c>
      <c r="I42">
        <f>SUMPRODUCT(CA$57:CA$106,$B$57:$B$106)</f>
        <v>1.1178367302475806E-2</v>
      </c>
      <c r="J42">
        <f>SUMPRODUCT(CM$57:CM$106,$B$57:$B$106)</f>
        <v>1.1827863379694159E-2</v>
      </c>
      <c r="K42">
        <f>SUMPRODUCT(CY$57:CY$106,$B$57:$B$106)</f>
        <v>1.2355591793025273E-2</v>
      </c>
      <c r="L42" s="156">
        <f t="shared" si="54"/>
        <v>1.2355591793025273E-2</v>
      </c>
      <c r="M42" s="156">
        <f t="shared" si="53"/>
        <v>1.2355591793025273E-2</v>
      </c>
      <c r="N42" s="156">
        <f t="shared" si="53"/>
        <v>1.2355591793025273E-2</v>
      </c>
      <c r="O42" s="156">
        <f t="shared" si="53"/>
        <v>1.2355591793025273E-2</v>
      </c>
      <c r="P42" s="156">
        <f t="shared" si="53"/>
        <v>1.2355591793025273E-2</v>
      </c>
      <c r="Q42" s="156">
        <f t="shared" si="53"/>
        <v>1.2355591793025273E-2</v>
      </c>
      <c r="R42" s="156">
        <f t="shared" si="53"/>
        <v>1.2355591793025273E-2</v>
      </c>
      <c r="S42" s="156">
        <f t="shared" si="53"/>
        <v>1.2355591793025273E-2</v>
      </c>
      <c r="T42" s="156">
        <f t="shared" si="53"/>
        <v>1.2355591793025273E-2</v>
      </c>
      <c r="U42" s="156">
        <f t="shared" si="53"/>
        <v>1.2355591793025273E-2</v>
      </c>
      <c r="V42" s="156">
        <f t="shared" si="53"/>
        <v>1.2355591793025273E-2</v>
      </c>
      <c r="W42" s="156">
        <f t="shared" si="53"/>
        <v>1.2355591793025273E-2</v>
      </c>
      <c r="X42" s="156">
        <f t="shared" si="53"/>
        <v>1.2355591793025273E-2</v>
      </c>
      <c r="Y42" s="156">
        <f t="shared" si="53"/>
        <v>1.2355591793025273E-2</v>
      </c>
      <c r="Z42" s="156">
        <f t="shared" si="53"/>
        <v>1.2355591793025273E-2</v>
      </c>
      <c r="AA42" s="156">
        <f t="shared" si="53"/>
        <v>1.2355591793025273E-2</v>
      </c>
      <c r="AB42" s="156">
        <f t="shared" si="53"/>
        <v>1.2355591793025273E-2</v>
      </c>
      <c r="AC42" s="156">
        <f t="shared" si="53"/>
        <v>1.2355591793025273E-2</v>
      </c>
      <c r="AD42" s="156">
        <f t="shared" si="53"/>
        <v>1.2355591793025273E-2</v>
      </c>
      <c r="AE42" s="156">
        <f t="shared" si="53"/>
        <v>1.2355591793025273E-2</v>
      </c>
    </row>
    <row r="43" spans="1:32">
      <c r="B43" s="2" t="s">
        <v>346</v>
      </c>
      <c r="C43">
        <f>SUMPRODUCT(H57:H106,$B$57:$B$106)</f>
        <v>0.30824651670436654</v>
      </c>
      <c r="D43">
        <f>SUMPRODUCT(T$57:T$106,$B$57:$B$106)</f>
        <v>0.3649234129093239</v>
      </c>
      <c r="E43">
        <f>SUMPRODUCT(AF$57:AF$106,$B$57:$B$106)</f>
        <v>0.40701636124502316</v>
      </c>
      <c r="F43">
        <f>SUMPRODUCT(AR$57:AR$106,$B$57:$B$106)</f>
        <v>0.41022906092830846</v>
      </c>
      <c r="G43">
        <f>SUMPRODUCT(BD$57:BD$106,$B$57:$B$106)</f>
        <v>0.40009843281510554</v>
      </c>
      <c r="H43">
        <f>SUMPRODUCT(BP$57:BP$106,$B$57:$B$106)</f>
        <v>0.45735179533605869</v>
      </c>
      <c r="I43">
        <f>SUMPRODUCT(CB$57:CB$106,$B$57:$B$106)</f>
        <v>0.45628162695024677</v>
      </c>
      <c r="J43">
        <f>SUMPRODUCT(CN$57:CN$106,$B$57:$B$106)</f>
        <v>0.42461188296531432</v>
      </c>
      <c r="K43">
        <f>SUMPRODUCT(CZ$57:CZ$106,$B$57:$B$106)</f>
        <v>0.36972007199431411</v>
      </c>
      <c r="L43" s="156">
        <f t="shared" si="54"/>
        <v>0.36972007199431411</v>
      </c>
      <c r="M43" s="156">
        <f t="shared" si="53"/>
        <v>0.36972007199431411</v>
      </c>
      <c r="N43" s="156">
        <f t="shared" si="53"/>
        <v>0.36972007199431411</v>
      </c>
      <c r="O43" s="156">
        <f t="shared" si="53"/>
        <v>0.36972007199431411</v>
      </c>
      <c r="P43" s="156">
        <f t="shared" si="53"/>
        <v>0.36972007199431411</v>
      </c>
      <c r="Q43" s="156">
        <f t="shared" si="53"/>
        <v>0.36972007199431411</v>
      </c>
      <c r="R43" s="156">
        <f t="shared" si="53"/>
        <v>0.36972007199431411</v>
      </c>
      <c r="S43" s="156">
        <f t="shared" si="53"/>
        <v>0.36972007199431411</v>
      </c>
      <c r="T43" s="156">
        <f t="shared" si="53"/>
        <v>0.36972007199431411</v>
      </c>
      <c r="U43" s="156">
        <f t="shared" si="53"/>
        <v>0.36972007199431411</v>
      </c>
      <c r="V43" s="156">
        <f t="shared" si="53"/>
        <v>0.36972007199431411</v>
      </c>
      <c r="W43" s="156">
        <f t="shared" si="53"/>
        <v>0.36972007199431411</v>
      </c>
      <c r="X43" s="156">
        <f t="shared" si="53"/>
        <v>0.36972007199431411</v>
      </c>
      <c r="Y43" s="156">
        <f t="shared" si="53"/>
        <v>0.36972007199431411</v>
      </c>
      <c r="Z43" s="156">
        <f t="shared" si="53"/>
        <v>0.36972007199431411</v>
      </c>
      <c r="AA43" s="156">
        <f t="shared" si="53"/>
        <v>0.36972007199431411</v>
      </c>
      <c r="AB43" s="156">
        <f t="shared" si="53"/>
        <v>0.36972007199431411</v>
      </c>
      <c r="AC43" s="156">
        <f t="shared" si="53"/>
        <v>0.36972007199431411</v>
      </c>
      <c r="AD43" s="156">
        <f t="shared" si="53"/>
        <v>0.36972007199431411</v>
      </c>
      <c r="AE43" s="156">
        <f t="shared" si="53"/>
        <v>0.36972007199431411</v>
      </c>
    </row>
    <row r="44" spans="1:32">
      <c r="B44" s="2" t="s">
        <v>99</v>
      </c>
      <c r="C44">
        <f>SUMPRODUCT(I57:I106,$B$57:$B$106)</f>
        <v>4.9861777868846449E-2</v>
      </c>
      <c r="D44">
        <f>SUMPRODUCT(U$57:U$106,$B$57:$B$106)</f>
        <v>5.005364013825634E-2</v>
      </c>
      <c r="E44">
        <f>SUMPRODUCT(AG$57:AG$106,$B$57:$B$106)</f>
        <v>4.9071151765348833E-2</v>
      </c>
      <c r="F44">
        <f>SUMPRODUCT(AS$57:AS$106,$B$57:$B$106)</f>
        <v>4.8436453181011419E-2</v>
      </c>
      <c r="G44">
        <f>SUMPRODUCT(BE$57:BE$106,$B$57:$B$106)</f>
        <v>4.4220899273943806E-2</v>
      </c>
      <c r="H44">
        <f>SUMPRODUCT(BQ$57:BQ$106,$B$57:$B$106)</f>
        <v>4.7699272163636869E-2</v>
      </c>
      <c r="I44">
        <f>SUMPRODUCT(CC$57:CC$106,$B$57:$B$106)</f>
        <v>5.3781516440402237E-2</v>
      </c>
      <c r="J44">
        <f>SUMPRODUCT(CO$57:CO$106,$B$57:$B$106)</f>
        <v>5.2178233404322122E-2</v>
      </c>
      <c r="K44">
        <f>SUMPRODUCT(DA$57:DA$106,$B$57:$B$106)</f>
        <v>5.4903302686115339E-2</v>
      </c>
      <c r="L44" s="156">
        <f t="shared" si="54"/>
        <v>5.4903302686115339E-2</v>
      </c>
      <c r="M44" s="156">
        <f t="shared" si="53"/>
        <v>5.4903302686115339E-2</v>
      </c>
      <c r="N44" s="156">
        <f t="shared" si="53"/>
        <v>5.4903302686115339E-2</v>
      </c>
      <c r="O44" s="156">
        <f t="shared" si="53"/>
        <v>5.4903302686115339E-2</v>
      </c>
      <c r="P44" s="156">
        <f t="shared" si="53"/>
        <v>5.4903302686115339E-2</v>
      </c>
      <c r="Q44" s="156">
        <f t="shared" si="53"/>
        <v>5.4903302686115339E-2</v>
      </c>
      <c r="R44" s="156">
        <f t="shared" si="53"/>
        <v>5.4903302686115339E-2</v>
      </c>
      <c r="S44" s="156">
        <f t="shared" si="53"/>
        <v>5.4903302686115339E-2</v>
      </c>
      <c r="T44" s="156">
        <f t="shared" si="53"/>
        <v>5.4903302686115339E-2</v>
      </c>
      <c r="U44" s="156">
        <f t="shared" si="53"/>
        <v>5.4903302686115339E-2</v>
      </c>
      <c r="V44" s="156">
        <f t="shared" si="53"/>
        <v>5.4903302686115339E-2</v>
      </c>
      <c r="W44" s="156">
        <f t="shared" si="53"/>
        <v>5.4903302686115339E-2</v>
      </c>
      <c r="X44" s="156">
        <f t="shared" si="53"/>
        <v>5.4903302686115339E-2</v>
      </c>
      <c r="Y44" s="156">
        <f t="shared" si="53"/>
        <v>5.4903302686115339E-2</v>
      </c>
      <c r="Z44" s="156">
        <f t="shared" si="53"/>
        <v>5.4903302686115339E-2</v>
      </c>
      <c r="AA44" s="156">
        <f t="shared" si="53"/>
        <v>5.4903302686115339E-2</v>
      </c>
      <c r="AB44" s="156">
        <f t="shared" si="53"/>
        <v>5.4903302686115339E-2</v>
      </c>
      <c r="AC44" s="156">
        <f t="shared" si="53"/>
        <v>5.4903302686115339E-2</v>
      </c>
      <c r="AD44" s="156">
        <f t="shared" si="53"/>
        <v>5.4903302686115339E-2</v>
      </c>
      <c r="AE44" s="156">
        <f t="shared" si="53"/>
        <v>5.4903302686115339E-2</v>
      </c>
    </row>
    <row r="45" spans="1:32">
      <c r="B45" s="2" t="s">
        <v>109</v>
      </c>
      <c r="C45">
        <f>SUMPRODUCT(J57:J106,$B$57:$B$106)</f>
        <v>0</v>
      </c>
      <c r="D45">
        <f>SUMPRODUCT(V$57:V$106,$B$57:$B$106)</f>
        <v>0</v>
      </c>
      <c r="E45">
        <f>SUMPRODUCT(AH$57:AH$106,$B$57:$B$106)</f>
        <v>2.3442233782695104E-5</v>
      </c>
      <c r="F45">
        <f>SUMPRODUCT(AT$57:AT$106,$B$57:$B$106)</f>
        <v>5.2628751165964437E-5</v>
      </c>
      <c r="G45">
        <f>SUMPRODUCT(BF$57:BF$106,$B$57:$B$106)</f>
        <v>5.2577359501377033E-5</v>
      </c>
      <c r="H45">
        <f>SUMPRODUCT(BR$57:BR$106,$B$57:$B$106)</f>
        <v>5.5186384101805093E-5</v>
      </c>
      <c r="I45">
        <f>SUMPRODUCT(CD$57:CD$106,$B$57:$B$106)</f>
        <v>2.7864727389764957E-5</v>
      </c>
      <c r="J45">
        <f>SUMPRODUCT(CP$57:CP$106,$B$57:$B$106)</f>
        <v>6.2837989137771021E-5</v>
      </c>
      <c r="K45">
        <f>SUMPRODUCT(DB$57:DB$106,$B$57:$B$106)</f>
        <v>6.7167292400306308E-5</v>
      </c>
      <c r="L45" s="156">
        <f t="shared" si="54"/>
        <v>6.7167292400306308E-5</v>
      </c>
      <c r="M45" s="156">
        <f t="shared" si="53"/>
        <v>6.7167292400306308E-5</v>
      </c>
      <c r="N45" s="156">
        <f t="shared" si="53"/>
        <v>6.7167292400306308E-5</v>
      </c>
      <c r="O45" s="156">
        <f t="shared" si="53"/>
        <v>6.7167292400306308E-5</v>
      </c>
      <c r="P45" s="156">
        <f t="shared" si="53"/>
        <v>6.7167292400306308E-5</v>
      </c>
      <c r="Q45" s="156">
        <f t="shared" si="53"/>
        <v>6.7167292400306308E-5</v>
      </c>
      <c r="R45" s="156">
        <f t="shared" si="53"/>
        <v>6.7167292400306308E-5</v>
      </c>
      <c r="S45" s="156">
        <f t="shared" si="53"/>
        <v>6.7167292400306308E-5</v>
      </c>
      <c r="T45" s="156">
        <f t="shared" si="53"/>
        <v>6.7167292400306308E-5</v>
      </c>
      <c r="U45" s="156">
        <f t="shared" si="53"/>
        <v>6.7167292400306308E-5</v>
      </c>
      <c r="V45" s="156">
        <f t="shared" si="53"/>
        <v>6.7167292400306308E-5</v>
      </c>
      <c r="W45" s="156">
        <f t="shared" si="53"/>
        <v>6.7167292400306308E-5</v>
      </c>
      <c r="X45" s="156">
        <f t="shared" si="53"/>
        <v>6.7167292400306308E-5</v>
      </c>
      <c r="Y45" s="156">
        <f t="shared" si="53"/>
        <v>6.7167292400306308E-5</v>
      </c>
      <c r="Z45" s="156">
        <f t="shared" si="53"/>
        <v>6.7167292400306308E-5</v>
      </c>
      <c r="AA45" s="156">
        <f t="shared" si="53"/>
        <v>6.7167292400306308E-5</v>
      </c>
      <c r="AB45" s="156">
        <f t="shared" si="53"/>
        <v>6.7167292400306308E-5</v>
      </c>
      <c r="AC45" s="156">
        <f t="shared" si="53"/>
        <v>6.7167292400306308E-5</v>
      </c>
      <c r="AD45" s="156">
        <f t="shared" si="53"/>
        <v>6.7167292400306308E-5</v>
      </c>
      <c r="AE45" s="156">
        <f t="shared" si="53"/>
        <v>6.7167292400306308E-5</v>
      </c>
    </row>
    <row r="46" spans="1:32">
      <c r="B46" s="2" t="s">
        <v>106</v>
      </c>
      <c r="C46">
        <f>SUMPRODUCT(K57:K106,$B$57:$B$106)</f>
        <v>1.7307746511575108E-3</v>
      </c>
      <c r="D46">
        <f>SUMPRODUCT(W$57:W$106,$B$57:$B$106)</f>
        <v>2.0042854586900614E-3</v>
      </c>
      <c r="E46">
        <f>SUMPRODUCT(AI$57:AI$106,$B$57:$B$106)</f>
        <v>2.0795290436560229E-3</v>
      </c>
      <c r="F46">
        <f>SUMPRODUCT(AU$57:AU$106,$B$57:$B$106)</f>
        <v>1.8142682897060226E-3</v>
      </c>
      <c r="G46">
        <f>SUMPRODUCT(BG$57:BG$106,$B$57:$B$106)</f>
        <v>1.4928940625180895E-3</v>
      </c>
      <c r="H46">
        <f>SUMPRODUCT(BS$57:BS$106,$B$57:$B$106)</f>
        <v>1.5968028759151549E-3</v>
      </c>
      <c r="I46">
        <f>SUMPRODUCT(CE$57:CE$106,$B$57:$B$106)</f>
        <v>1.5868727439102648E-3</v>
      </c>
      <c r="J46">
        <f>SUMPRODUCT(CQ$57:CQ$106,$B$57:$B$106)</f>
        <v>1.2860614246130394E-3</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9.4116317197174074E-2</v>
      </c>
      <c r="D47">
        <f>SUMPRODUCT(X$57:X$106,$B$57:$B$106)</f>
        <v>0.10462065344714286</v>
      </c>
      <c r="E47">
        <f>SUMPRODUCT(AJ$57:AJ$106,$B$57:$B$106)</f>
        <v>0.12630999036397589</v>
      </c>
      <c r="F47">
        <f>SUMPRODUCT(AV$57:AV$106,$B$57:$B$106)</f>
        <v>0.13082680332656893</v>
      </c>
      <c r="G47">
        <f>SUMPRODUCT(BH$57:BH$106,$B$57:$B$106)</f>
        <v>0.13940132960361529</v>
      </c>
      <c r="H47">
        <f>SUMPRODUCT(BT$57:BT$106,$B$57:$B$106)</f>
        <v>0.13958295174166235</v>
      </c>
      <c r="I47">
        <f>SUMPRODUCT(CF$57:CF$106,$B$57:$B$106)</f>
        <v>0.18193625431122348</v>
      </c>
      <c r="J47">
        <f>SUMPRODUCT(CR$57:CR$106,$B$57:$B$106)</f>
        <v>0.18141316027326584</v>
      </c>
      <c r="K47">
        <f>SUMPRODUCT(DD$57:DD$106,$B$57:$B$106)</f>
        <v>0.19829000907811417</v>
      </c>
      <c r="L47" s="156">
        <f t="shared" si="54"/>
        <v>0.19829000907811417</v>
      </c>
      <c r="M47" s="156">
        <f t="shared" si="53"/>
        <v>0.19829000907811417</v>
      </c>
      <c r="N47" s="156">
        <f t="shared" si="53"/>
        <v>0.19829000907811417</v>
      </c>
      <c r="O47" s="156">
        <f t="shared" si="53"/>
        <v>0.19829000907811417</v>
      </c>
      <c r="P47" s="156">
        <f t="shared" si="53"/>
        <v>0.19829000907811417</v>
      </c>
      <c r="Q47" s="156">
        <f t="shared" si="53"/>
        <v>0.19829000907811417</v>
      </c>
      <c r="R47" s="156">
        <f t="shared" si="53"/>
        <v>0.19829000907811417</v>
      </c>
      <c r="S47" s="156">
        <f t="shared" si="53"/>
        <v>0.19829000907811417</v>
      </c>
      <c r="T47" s="156">
        <f t="shared" si="53"/>
        <v>0.19829000907811417</v>
      </c>
      <c r="U47" s="156">
        <f t="shared" si="53"/>
        <v>0.19829000907811417</v>
      </c>
      <c r="V47" s="156">
        <f t="shared" si="53"/>
        <v>0.19829000907811417</v>
      </c>
      <c r="W47" s="156">
        <f t="shared" si="53"/>
        <v>0.19829000907811417</v>
      </c>
      <c r="X47" s="156">
        <f t="shared" si="53"/>
        <v>0.19829000907811417</v>
      </c>
      <c r="Y47" s="156">
        <f t="shared" si="53"/>
        <v>0.19829000907811417</v>
      </c>
      <c r="Z47" s="156">
        <f t="shared" si="53"/>
        <v>0.19829000907811417</v>
      </c>
      <c r="AA47" s="156">
        <f t="shared" si="53"/>
        <v>0.19829000907811417</v>
      </c>
      <c r="AB47" s="156">
        <f t="shared" si="53"/>
        <v>0.19829000907811417</v>
      </c>
      <c r="AC47" s="156">
        <f t="shared" si="53"/>
        <v>0.19829000907811417</v>
      </c>
      <c r="AD47" s="156">
        <f t="shared" si="53"/>
        <v>0.19829000907811417</v>
      </c>
      <c r="AE47" s="156">
        <f t="shared" si="53"/>
        <v>0.19829000907811417</v>
      </c>
    </row>
    <row r="48" spans="1:32">
      <c r="B48" s="2" t="s">
        <v>102</v>
      </c>
      <c r="C48">
        <f>SUMPRODUCT(N57:N106,$B$57:$B$106)</f>
        <v>1.6352119343810922E-2</v>
      </c>
      <c r="D48">
        <f>SUMPRODUCT(Z$57:Z$106,$B$57:$B$106)</f>
        <v>2.1945478237833254E-2</v>
      </c>
      <c r="E48">
        <f>SUMPRODUCT(AL$57:AL$106,$B$57:$B$106)</f>
        <v>4.0090891136925745E-2</v>
      </c>
      <c r="F48">
        <f>SUMPRODUCT(AX$57:AX$106,$B$57:$B$106)</f>
        <v>5.5114420016601162E-2</v>
      </c>
      <c r="G48">
        <f>SUMPRODUCT(BJ$57:BJ$106,$B$57:$B$106)</f>
        <v>9.2801178295095085E-2</v>
      </c>
      <c r="H48">
        <f>SUMPRODUCT(BV$57:BV$106,$B$57:$B$106)</f>
        <v>9.7988434423511545E-2</v>
      </c>
      <c r="I48">
        <f>SUMPRODUCT(CH$57:CH$106,$B$57:$B$106)</f>
        <v>0.11512835243429961</v>
      </c>
      <c r="J48">
        <f>SUMPRODUCT(CT$57:CT$106,$B$57:$B$106)</f>
        <v>0.18919458613540507</v>
      </c>
      <c r="K48">
        <f>SUMPRODUCT(DF$57:DF$106,$B$57:$B$106)</f>
        <v>0.25633612268773343</v>
      </c>
      <c r="L48" s="156">
        <f t="shared" si="54"/>
        <v>0.25633612268773343</v>
      </c>
      <c r="M48" s="156">
        <f t="shared" si="53"/>
        <v>0.25633612268773343</v>
      </c>
      <c r="N48" s="156">
        <f t="shared" si="53"/>
        <v>0.25633612268773343</v>
      </c>
      <c r="O48" s="156">
        <f t="shared" si="53"/>
        <v>0.25633612268773343</v>
      </c>
      <c r="P48" s="156">
        <f t="shared" si="53"/>
        <v>0.25633612268773343</v>
      </c>
      <c r="Q48" s="156">
        <f t="shared" si="53"/>
        <v>0.25633612268773343</v>
      </c>
      <c r="R48" s="156">
        <f t="shared" si="53"/>
        <v>0.25633612268773343</v>
      </c>
      <c r="S48" s="156">
        <f t="shared" si="53"/>
        <v>0.25633612268773343</v>
      </c>
      <c r="T48" s="156">
        <f t="shared" si="53"/>
        <v>0.25633612268773343</v>
      </c>
      <c r="U48" s="156">
        <f t="shared" si="53"/>
        <v>0.25633612268773343</v>
      </c>
      <c r="V48" s="156">
        <f t="shared" si="53"/>
        <v>0.25633612268773343</v>
      </c>
      <c r="W48" s="156">
        <f t="shared" si="53"/>
        <v>0.25633612268773343</v>
      </c>
      <c r="X48" s="156">
        <f t="shared" si="53"/>
        <v>0.25633612268773343</v>
      </c>
      <c r="Y48" s="156">
        <f t="shared" si="53"/>
        <v>0.25633612268773343</v>
      </c>
      <c r="Z48" s="156">
        <f t="shared" si="53"/>
        <v>0.25633612268773343</v>
      </c>
      <c r="AA48" s="156">
        <f t="shared" si="53"/>
        <v>0.25633612268773343</v>
      </c>
      <c r="AB48" s="156">
        <f t="shared" si="53"/>
        <v>0.25633612268773343</v>
      </c>
      <c r="AC48" s="156">
        <f t="shared" si="53"/>
        <v>0.25633612268773343</v>
      </c>
      <c r="AD48" s="156">
        <f t="shared" si="53"/>
        <v>0.25633612268773343</v>
      </c>
      <c r="AE48" s="156">
        <f t="shared" si="53"/>
        <v>0.25633612268773343</v>
      </c>
    </row>
    <row r="49" spans="1:110">
      <c r="B49" s="1"/>
    </row>
    <row r="50" spans="1:110">
      <c r="B50" s="1"/>
      <c r="C50" s="160">
        <f>SUM(C39:C48)</f>
        <v>1.0000000000000002</v>
      </c>
      <c r="D50" s="160">
        <f>SUM(D39:D48)</f>
        <v>1</v>
      </c>
      <c r="E50" s="160">
        <f>SUM(E39:E48)</f>
        <v>1</v>
      </c>
      <c r="F50" s="160">
        <f>SUM(F39:F48)</f>
        <v>1</v>
      </c>
      <c r="G50" s="160">
        <f t="shared" ref="G50:K50" si="55">SUM(G39:G48)</f>
        <v>0.99999999999999989</v>
      </c>
      <c r="H50" s="160">
        <f t="shared" si="55"/>
        <v>1.0000000000000002</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0.65363561927499669</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0.10407478861890215</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0.24228959210610124</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13267728</v>
      </c>
      <c r="D2" s="91">
        <f>C2</f>
        <v>13267728</v>
      </c>
      <c r="E2" s="91">
        <f t="shared" ref="E2:AH2" si="0">D2</f>
        <v>13267728</v>
      </c>
      <c r="F2" s="91">
        <f t="shared" si="0"/>
        <v>13267728</v>
      </c>
      <c r="G2" s="91">
        <f t="shared" si="0"/>
        <v>13267728</v>
      </c>
      <c r="H2" s="91">
        <f t="shared" si="0"/>
        <v>13267728</v>
      </c>
      <c r="I2" s="91">
        <f t="shared" si="0"/>
        <v>13267728</v>
      </c>
      <c r="J2" s="91">
        <f t="shared" si="0"/>
        <v>13267728</v>
      </c>
      <c r="K2" s="91">
        <f t="shared" si="0"/>
        <v>13267728</v>
      </c>
      <c r="L2" s="91">
        <f t="shared" si="0"/>
        <v>13267728</v>
      </c>
      <c r="M2" s="91">
        <f t="shared" si="0"/>
        <v>13267728</v>
      </c>
      <c r="N2" s="91">
        <f t="shared" si="0"/>
        <v>13267728</v>
      </c>
      <c r="O2" s="91">
        <f t="shared" si="0"/>
        <v>13267728</v>
      </c>
      <c r="P2" s="91">
        <f t="shared" si="0"/>
        <v>13267728</v>
      </c>
      <c r="Q2" s="91">
        <f t="shared" si="0"/>
        <v>13267728</v>
      </c>
      <c r="R2" s="91">
        <f t="shared" si="0"/>
        <v>13267728</v>
      </c>
      <c r="S2" s="91">
        <f t="shared" si="0"/>
        <v>13267728</v>
      </c>
      <c r="T2" s="91">
        <f t="shared" si="0"/>
        <v>13267728</v>
      </c>
      <c r="U2" s="91">
        <f t="shared" si="0"/>
        <v>13267728</v>
      </c>
      <c r="V2" s="91">
        <f t="shared" si="0"/>
        <v>13267728</v>
      </c>
      <c r="W2" s="91">
        <f t="shared" si="0"/>
        <v>13267728</v>
      </c>
      <c r="X2" s="91">
        <f t="shared" si="0"/>
        <v>13267728</v>
      </c>
      <c r="Y2" s="91">
        <f t="shared" si="0"/>
        <v>13267728</v>
      </c>
      <c r="Z2" s="91">
        <f t="shared" si="0"/>
        <v>13267728</v>
      </c>
      <c r="AA2" s="91">
        <f t="shared" si="0"/>
        <v>13267728</v>
      </c>
      <c r="AB2" s="91">
        <f t="shared" si="0"/>
        <v>13267728</v>
      </c>
      <c r="AC2" s="91">
        <f t="shared" si="0"/>
        <v>13267728</v>
      </c>
      <c r="AD2" s="91">
        <f t="shared" si="0"/>
        <v>13267728</v>
      </c>
      <c r="AE2" s="91">
        <f t="shared" si="0"/>
        <v>13267728</v>
      </c>
      <c r="AF2" s="91">
        <f t="shared" si="0"/>
        <v>13267728</v>
      </c>
      <c r="AG2" s="91">
        <f t="shared" si="0"/>
        <v>13267728</v>
      </c>
      <c r="AH2" s="91">
        <f t="shared" si="0"/>
        <v>13267728</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2721673.7829999784</v>
      </c>
      <c r="C2" s="5">
        <f>SUMIFS(Imports_new!C$10:C$33,Imports_new!$A$10:$A$33,$A2)</f>
        <v>2721673.7829999784</v>
      </c>
      <c r="D2" s="5">
        <f>SUMIFS(Imports_new!D$10:D$33,Imports_new!$A$10:$A$33,$A2)</f>
        <v>2721673.7829999784</v>
      </c>
      <c r="E2" s="5">
        <f>SUMIFS(Imports_new!E$10:E$33,Imports_new!$A$10:$A$33,$A2)</f>
        <v>2339447.3704337371</v>
      </c>
      <c r="F2" s="5">
        <f>SUMIFS(Imports_new!F$10:F$33,Imports_new!$A$10:$A$33,$A2)</f>
        <v>1907978.1433862534</v>
      </c>
      <c r="G2" s="5">
        <f>SUMIFS(Imports_new!G$10:G$33,Imports_new!$A$10:$A$33,$A2)</f>
        <v>1792194.671520828</v>
      </c>
      <c r="H2" s="5">
        <f>SUMIFS(Imports_new!H$10:H$33,Imports_new!$A$10:$A$33,$A2)</f>
        <v>1629184.2342875083</v>
      </c>
      <c r="I2" s="5">
        <f>SUMIFS(Imports_new!I$10:I$33,Imports_new!$A$10:$A$33,$A2)</f>
        <v>1277236.3593524352</v>
      </c>
      <c r="J2" s="5">
        <f>SUMIFS(Imports_new!J$10:J$33,Imports_new!$A$10:$A$33,$A2)</f>
        <v>925305.16552276351</v>
      </c>
      <c r="K2" s="5">
        <f>SUMIFS(Imports_new!K$10:K$33,Imports_new!$A$10:$A$33,$A2)</f>
        <v>710950.61325192347</v>
      </c>
      <c r="L2" s="5">
        <f>SUMIFS(Imports_new!L$10:L$33,Imports_new!$A$10:$A$33,$A2)</f>
        <v>546390.23470344534</v>
      </c>
      <c r="M2" s="5">
        <f>SUMIFS(Imports_new!M$10:M$33,Imports_new!$A$10:$A$33,$A2)</f>
        <v>546390.23470344534</v>
      </c>
      <c r="N2" s="5">
        <f>SUMIFS(Imports_new!N$10:N$33,Imports_new!$A$10:$A$33,$A2)</f>
        <v>546390.23470344534</v>
      </c>
      <c r="O2" s="5">
        <f>SUMIFS(Imports_new!O$10:O$33,Imports_new!$A$10:$A$33,$A2)</f>
        <v>546390.23470344534</v>
      </c>
      <c r="P2" s="5">
        <f>SUMIFS(Imports_new!P$10:P$33,Imports_new!$A$10:$A$33,$A2)</f>
        <v>546390.23470344534</v>
      </c>
      <c r="Q2" s="5">
        <f>SUMIFS(Imports_new!Q$10:Q$33,Imports_new!$A$10:$A$33,$A2)</f>
        <v>546390.23470344534</v>
      </c>
      <c r="R2" s="5">
        <f>SUMIFS(Imports_new!R$10:R$33,Imports_new!$A$10:$A$33,$A2)</f>
        <v>546390.23470344534</v>
      </c>
      <c r="S2" s="5">
        <f>SUMIFS(Imports_new!S$10:S$33,Imports_new!$A$10:$A$33,$A2)</f>
        <v>546390.23470344534</v>
      </c>
      <c r="T2" s="5">
        <f>SUMIFS(Imports_new!T$10:T$33,Imports_new!$A$10:$A$33,$A2)</f>
        <v>546390.23470344534</v>
      </c>
      <c r="U2" s="5">
        <f>SUMIFS(Imports_new!U$10:U$33,Imports_new!$A$10:$A$33,$A2)</f>
        <v>546390.23470344534</v>
      </c>
      <c r="V2" s="5">
        <f>SUMIFS(Imports_new!V$10:V$33,Imports_new!$A$10:$A$33,$A2)</f>
        <v>546390.23470344534</v>
      </c>
      <c r="W2" s="5">
        <f>SUMIFS(Imports_new!W$10:W$33,Imports_new!$A$10:$A$33,$A2)</f>
        <v>546390.23470344534</v>
      </c>
      <c r="X2" s="5">
        <f>SUMIFS(Imports_new!X$10:X$33,Imports_new!$A$10:$A$33,$A2)</f>
        <v>546390.23470344534</v>
      </c>
      <c r="Y2" s="5">
        <f>SUMIFS(Imports_new!Y$10:Y$33,Imports_new!$A$10:$A$33,$A2)</f>
        <v>546390.23470344534</v>
      </c>
      <c r="Z2" s="5">
        <f>SUMIFS(Imports_new!Z$10:Z$33,Imports_new!$A$10:$A$33,$A2)</f>
        <v>546390.23470344534</v>
      </c>
      <c r="AA2" s="5">
        <f>SUMIFS(Imports_new!AA$10:AA$33,Imports_new!$A$10:$A$33,$A2)</f>
        <v>546390.23470344534</v>
      </c>
      <c r="AB2" s="5">
        <f>SUMIFS(Imports_new!AB$10:AB$33,Imports_new!$A$10:$A$33,$A2)</f>
        <v>546390.23470344534</v>
      </c>
      <c r="AC2" s="5">
        <f>SUMIFS(Imports_new!AC$10:AC$33,Imports_new!$A$10:$A$33,$A2)</f>
        <v>546390.23470344534</v>
      </c>
      <c r="AD2" s="5">
        <f>SUMIFS(Imports_new!AD$10:AD$33,Imports_new!$A$10:$A$33,$A2)</f>
        <v>546390.23470344534</v>
      </c>
      <c r="AE2" s="5">
        <f>SUMIFS(Imports_new!AE$10:AE$33,Imports_new!$A$10:$A$33,$A2)</f>
        <v>546390.23470344534</v>
      </c>
      <c r="AF2" s="5">
        <f>SUMIFS(Imports_new!AF$10:AF$33,Imports_new!$A$10:$A$33,$A2)</f>
        <v>546390.23470344534</v>
      </c>
    </row>
    <row r="3" spans="1:32">
      <c r="A3" s="2" t="s">
        <v>346</v>
      </c>
      <c r="B3" s="5">
        <f>SUMIFS(Imports_new!B$10:B$33,Imports_new!$A$10:$A$33,$A3)</f>
        <v>1628220.9835218717</v>
      </c>
      <c r="C3" s="5">
        <f>SUMIFS(Imports_new!C$10:C$33,Imports_new!$A$10:$A$33,$A3)</f>
        <v>1628220.9835218717</v>
      </c>
      <c r="D3" s="5">
        <f>SUMIFS(Imports_new!D$10:D$33,Imports_new!$A$10:$A$33,$A3)</f>
        <v>1628220.9835218717</v>
      </c>
      <c r="E3" s="5">
        <f>SUMIFS(Imports_new!E$10:E$33,Imports_new!$A$10:$A$33,$A3)</f>
        <v>1927599.9113632822</v>
      </c>
      <c r="F3" s="5">
        <f>SUMIFS(Imports_new!F$10:F$33,Imports_new!$A$10:$A$33,$A3)</f>
        <v>2149943.4514339063</v>
      </c>
      <c r="G3" s="5">
        <f>SUMIFS(Imports_new!G$10:G$33,Imports_new!$A$10:$A$33,$A3)</f>
        <v>2166913.5865517547</v>
      </c>
      <c r="H3" s="5">
        <f>SUMIFS(Imports_new!H$10:H$33,Imports_new!$A$10:$A$33,$A3)</f>
        <v>2113401.5422096816</v>
      </c>
      <c r="I3" s="5">
        <f>SUMIFS(Imports_new!I$10:I$33,Imports_new!$A$10:$A$33,$A3)</f>
        <v>2415825.4827313107</v>
      </c>
      <c r="J3" s="5">
        <f>SUMIFS(Imports_new!J$10:J$33,Imports_new!$A$10:$A$33,$A3)</f>
        <v>2410172.6350031011</v>
      </c>
      <c r="K3" s="5">
        <f>SUMIFS(Imports_new!K$10:K$33,Imports_new!$A$10:$A$33,$A3)</f>
        <v>2242886.5866469154</v>
      </c>
      <c r="L3" s="5">
        <f>SUMIFS(Imports_new!L$10:L$33,Imports_new!$A$10:$A$33,$A3)</f>
        <v>1952936.843168654</v>
      </c>
      <c r="M3" s="5">
        <f>SUMIFS(Imports_new!M$10:M$33,Imports_new!$A$10:$A$33,$A3)</f>
        <v>1952936.843168654</v>
      </c>
      <c r="N3" s="5">
        <f>SUMIFS(Imports_new!N$10:N$33,Imports_new!$A$10:$A$33,$A3)</f>
        <v>1952936.843168654</v>
      </c>
      <c r="O3" s="5">
        <f>SUMIFS(Imports_new!O$10:O$33,Imports_new!$A$10:$A$33,$A3)</f>
        <v>1952936.843168654</v>
      </c>
      <c r="P3" s="5">
        <f>SUMIFS(Imports_new!P$10:P$33,Imports_new!$A$10:$A$33,$A3)</f>
        <v>1952936.843168654</v>
      </c>
      <c r="Q3" s="5">
        <f>SUMIFS(Imports_new!Q$10:Q$33,Imports_new!$A$10:$A$33,$A3)</f>
        <v>1952936.843168654</v>
      </c>
      <c r="R3" s="5">
        <f>SUMIFS(Imports_new!R$10:R$33,Imports_new!$A$10:$A$33,$A3)</f>
        <v>1952936.843168654</v>
      </c>
      <c r="S3" s="5">
        <f>SUMIFS(Imports_new!S$10:S$33,Imports_new!$A$10:$A$33,$A3)</f>
        <v>1952936.843168654</v>
      </c>
      <c r="T3" s="5">
        <f>SUMIFS(Imports_new!T$10:T$33,Imports_new!$A$10:$A$33,$A3)</f>
        <v>1952936.843168654</v>
      </c>
      <c r="U3" s="5">
        <f>SUMIFS(Imports_new!U$10:U$33,Imports_new!$A$10:$A$33,$A3)</f>
        <v>1952936.843168654</v>
      </c>
      <c r="V3" s="5">
        <f>SUMIFS(Imports_new!V$10:V$33,Imports_new!$A$10:$A$33,$A3)</f>
        <v>1952936.843168654</v>
      </c>
      <c r="W3" s="5">
        <f>SUMIFS(Imports_new!W$10:W$33,Imports_new!$A$10:$A$33,$A3)</f>
        <v>1952936.843168654</v>
      </c>
      <c r="X3" s="5">
        <f>SUMIFS(Imports_new!X$10:X$33,Imports_new!$A$10:$A$33,$A3)</f>
        <v>1952936.843168654</v>
      </c>
      <c r="Y3" s="5">
        <f>SUMIFS(Imports_new!Y$10:Y$33,Imports_new!$A$10:$A$33,$A3)</f>
        <v>1952936.843168654</v>
      </c>
      <c r="Z3" s="5">
        <f>SUMIFS(Imports_new!Z$10:Z$33,Imports_new!$A$10:$A$33,$A3)</f>
        <v>1952936.843168654</v>
      </c>
      <c r="AA3" s="5">
        <f>SUMIFS(Imports_new!AA$10:AA$33,Imports_new!$A$10:$A$33,$A3)</f>
        <v>1952936.843168654</v>
      </c>
      <c r="AB3" s="5">
        <f>SUMIFS(Imports_new!AB$10:AB$33,Imports_new!$A$10:$A$33,$A3)</f>
        <v>1952936.843168654</v>
      </c>
      <c r="AC3" s="5">
        <f>SUMIFS(Imports_new!AC$10:AC$33,Imports_new!$A$10:$A$33,$A3)</f>
        <v>1952936.843168654</v>
      </c>
      <c r="AD3" s="5">
        <f>SUMIFS(Imports_new!AD$10:AD$33,Imports_new!$A$10:$A$33,$A3)</f>
        <v>1952936.843168654</v>
      </c>
      <c r="AE3" s="5">
        <f>SUMIFS(Imports_new!AE$10:AE$33,Imports_new!$A$10:$A$33,$A3)</f>
        <v>1952936.843168654</v>
      </c>
      <c r="AF3" s="5">
        <f>SUMIFS(Imports_new!AF$10:AF$33,Imports_new!$A$10:$A$33,$A3)</f>
        <v>1952936.843168654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263380.08250593219</v>
      </c>
      <c r="C5" s="5">
        <f>SUMIFS(Imports_new!C$10:C$33,Imports_new!$A$10:$A$33,$A5)</f>
        <v>263380.08250593219</v>
      </c>
      <c r="D5" s="5">
        <f>SUMIFS(Imports_new!D$10:D$33,Imports_new!$A$10:$A$33,$A5)</f>
        <v>263380.08250593219</v>
      </c>
      <c r="E5" s="5">
        <f>SUMIFS(Imports_new!E$10:E$33,Imports_new!$A$10:$A$33,$A5)</f>
        <v>264393.53815285821</v>
      </c>
      <c r="F5" s="5">
        <f>SUMIFS(Imports_new!F$10:F$33,Imports_new!$A$10:$A$33,$A5)</f>
        <v>259203.83413953267</v>
      </c>
      <c r="G5" s="5">
        <f>SUMIFS(Imports_new!G$10:G$33,Imports_new!$A$10:$A$33,$A5)</f>
        <v>255851.22673855125</v>
      </c>
      <c r="H5" s="5">
        <f>SUMIFS(Imports_new!H$10:H$33,Imports_new!$A$10:$A$33,$A5)</f>
        <v>233583.81102842308</v>
      </c>
      <c r="I5" s="5">
        <f>SUMIFS(Imports_new!I$10:I$33,Imports_new!$A$10:$A$33,$A5)</f>
        <v>251957.28621985132</v>
      </c>
      <c r="J5" s="5">
        <f>SUMIFS(Imports_new!J$10:J$33,Imports_new!$A$10:$A$33,$A5)</f>
        <v>284084.94126755843</v>
      </c>
      <c r="K5" s="5">
        <f>SUMIFS(Imports_new!K$10:K$33,Imports_new!$A$10:$A$33,$A5)</f>
        <v>275616.07320124394</v>
      </c>
      <c r="L5" s="5">
        <f>SUMIFS(Imports_new!L$10:L$33,Imports_new!$A$10:$A$33,$A5)</f>
        <v>290010.44506180921</v>
      </c>
      <c r="M5" s="5">
        <f>SUMIFS(Imports_new!M$10:M$33,Imports_new!$A$10:$A$33,$A5)</f>
        <v>290010.44506180921</v>
      </c>
      <c r="N5" s="5">
        <f>SUMIFS(Imports_new!N$10:N$33,Imports_new!$A$10:$A$33,$A5)</f>
        <v>290010.44506180921</v>
      </c>
      <c r="O5" s="5">
        <f>SUMIFS(Imports_new!O$10:O$33,Imports_new!$A$10:$A$33,$A5)</f>
        <v>290010.44506180921</v>
      </c>
      <c r="P5" s="5">
        <f>SUMIFS(Imports_new!P$10:P$33,Imports_new!$A$10:$A$33,$A5)</f>
        <v>290010.44506180921</v>
      </c>
      <c r="Q5" s="5">
        <f>SUMIFS(Imports_new!Q$10:Q$33,Imports_new!$A$10:$A$33,$A5)</f>
        <v>290010.44506180921</v>
      </c>
      <c r="R5" s="5">
        <f>SUMIFS(Imports_new!R$10:R$33,Imports_new!$A$10:$A$33,$A5)</f>
        <v>290010.44506180921</v>
      </c>
      <c r="S5" s="5">
        <f>SUMIFS(Imports_new!S$10:S$33,Imports_new!$A$10:$A$33,$A5)</f>
        <v>290010.44506180921</v>
      </c>
      <c r="T5" s="5">
        <f>SUMIFS(Imports_new!T$10:T$33,Imports_new!$A$10:$A$33,$A5)</f>
        <v>290010.44506180921</v>
      </c>
      <c r="U5" s="5">
        <f>SUMIFS(Imports_new!U$10:U$33,Imports_new!$A$10:$A$33,$A5)</f>
        <v>290010.44506180921</v>
      </c>
      <c r="V5" s="5">
        <f>SUMIFS(Imports_new!V$10:V$33,Imports_new!$A$10:$A$33,$A5)</f>
        <v>290010.44506180921</v>
      </c>
      <c r="W5" s="5">
        <f>SUMIFS(Imports_new!W$10:W$33,Imports_new!$A$10:$A$33,$A5)</f>
        <v>290010.44506180921</v>
      </c>
      <c r="X5" s="5">
        <f>SUMIFS(Imports_new!X$10:X$33,Imports_new!$A$10:$A$33,$A5)</f>
        <v>290010.44506180921</v>
      </c>
      <c r="Y5" s="5">
        <f>SUMIFS(Imports_new!Y$10:Y$33,Imports_new!$A$10:$A$33,$A5)</f>
        <v>290010.44506180921</v>
      </c>
      <c r="Z5" s="5">
        <f>SUMIFS(Imports_new!Z$10:Z$33,Imports_new!$A$10:$A$33,$A5)</f>
        <v>290010.44506180921</v>
      </c>
      <c r="AA5" s="5">
        <f>SUMIFS(Imports_new!AA$10:AA$33,Imports_new!$A$10:$A$33,$A5)</f>
        <v>290010.44506180921</v>
      </c>
      <c r="AB5" s="5">
        <f>SUMIFS(Imports_new!AB$10:AB$33,Imports_new!$A$10:$A$33,$A5)</f>
        <v>290010.44506180921</v>
      </c>
      <c r="AC5" s="5">
        <f>SUMIFS(Imports_new!AC$10:AC$33,Imports_new!$A$10:$A$33,$A5)</f>
        <v>290010.44506180921</v>
      </c>
      <c r="AD5" s="5">
        <f>SUMIFS(Imports_new!AD$10:AD$33,Imports_new!$A$10:$A$33,$A5)</f>
        <v>290010.44506180921</v>
      </c>
      <c r="AE5" s="5">
        <f>SUMIFS(Imports_new!AE$10:AE$33,Imports_new!$A$10:$A$33,$A5)</f>
        <v>290010.44506180921</v>
      </c>
      <c r="AF5" s="5">
        <f>SUMIFS(Imports_new!AF$10:AF$33,Imports_new!$A$10:$A$33,$A5)</f>
        <v>290010.44506180921</v>
      </c>
    </row>
    <row r="6" spans="1:32">
      <c r="A6" s="2" t="s">
        <v>101</v>
      </c>
      <c r="B6" s="5">
        <f>SUMIFS(Imports_new!B$10:B$33,Imports_new!$A$10:$A$33,$A6)</f>
        <v>48587.684312910642</v>
      </c>
      <c r="C6" s="5">
        <f>SUMIFS(Imports_new!C$10:C$33,Imports_new!$A$10:$A$33,$A6)</f>
        <v>48587.684312910642</v>
      </c>
      <c r="D6" s="5">
        <f>SUMIFS(Imports_new!D$10:D$33,Imports_new!$A$10:$A$33,$A6)</f>
        <v>48587.684312910642</v>
      </c>
      <c r="E6" s="5">
        <f>SUMIFS(Imports_new!E$10:E$33,Imports_new!$A$10:$A$33,$A6)</f>
        <v>50558.823044678073</v>
      </c>
      <c r="F6" s="5">
        <f>SUMIFS(Imports_new!F$10:F$33,Imports_new!$A$10:$A$33,$A6)</f>
        <v>51987.36039529305</v>
      </c>
      <c r="G6" s="5">
        <f>SUMIFS(Imports_new!G$10:G$33,Imports_new!$A$10:$A$33,$A6)</f>
        <v>51768.902820257514</v>
      </c>
      <c r="H6" s="5">
        <f>SUMIFS(Imports_new!H$10:H$33,Imports_new!$A$10:$A$33,$A6)</f>
        <v>48198.555013096935</v>
      </c>
      <c r="I6" s="5">
        <f>SUMIFS(Imports_new!I$10:I$33,Imports_new!$A$10:$A$33,$A6)</f>
        <v>50829.75451097903</v>
      </c>
      <c r="J6" s="5">
        <f>SUMIFS(Imports_new!J$10:J$33,Imports_new!$A$10:$A$33,$A6)</f>
        <v>59046.416478606916</v>
      </c>
      <c r="K6" s="5">
        <f>SUMIFS(Imports_new!K$10:K$33,Imports_new!$A$10:$A$33,$A6)</f>
        <v>62477.187255674005</v>
      </c>
      <c r="L6" s="5">
        <f>SUMIFS(Imports_new!L$10:L$33,Imports_new!$A$10:$A$33,$A6)</f>
        <v>65264.756391485273</v>
      </c>
      <c r="M6" s="5">
        <f>SUMIFS(Imports_new!M$10:M$33,Imports_new!$A$10:$A$33,$A6)</f>
        <v>65264.756391485273</v>
      </c>
      <c r="N6" s="5">
        <f>SUMIFS(Imports_new!N$10:N$33,Imports_new!$A$10:$A$33,$A6)</f>
        <v>65264.756391485273</v>
      </c>
      <c r="O6" s="5">
        <f>SUMIFS(Imports_new!O$10:O$33,Imports_new!$A$10:$A$33,$A6)</f>
        <v>65264.756391485273</v>
      </c>
      <c r="P6" s="5">
        <f>SUMIFS(Imports_new!P$10:P$33,Imports_new!$A$10:$A$33,$A6)</f>
        <v>65264.756391485273</v>
      </c>
      <c r="Q6" s="5">
        <f>SUMIFS(Imports_new!Q$10:Q$33,Imports_new!$A$10:$A$33,$A6)</f>
        <v>65264.756391485273</v>
      </c>
      <c r="R6" s="5">
        <f>SUMIFS(Imports_new!R$10:R$33,Imports_new!$A$10:$A$33,$A6)</f>
        <v>65264.756391485273</v>
      </c>
      <c r="S6" s="5">
        <f>SUMIFS(Imports_new!S$10:S$33,Imports_new!$A$10:$A$33,$A6)</f>
        <v>65264.756391485273</v>
      </c>
      <c r="T6" s="5">
        <f>SUMIFS(Imports_new!T$10:T$33,Imports_new!$A$10:$A$33,$A6)</f>
        <v>65264.756391485273</v>
      </c>
      <c r="U6" s="5">
        <f>SUMIFS(Imports_new!U$10:U$33,Imports_new!$A$10:$A$33,$A6)</f>
        <v>65264.756391485273</v>
      </c>
      <c r="V6" s="5">
        <f>SUMIFS(Imports_new!V$10:V$33,Imports_new!$A$10:$A$33,$A6)</f>
        <v>65264.756391485273</v>
      </c>
      <c r="W6" s="5">
        <f>SUMIFS(Imports_new!W$10:W$33,Imports_new!$A$10:$A$33,$A6)</f>
        <v>65264.756391485273</v>
      </c>
      <c r="X6" s="5">
        <f>SUMIFS(Imports_new!X$10:X$33,Imports_new!$A$10:$A$33,$A6)</f>
        <v>65264.756391485273</v>
      </c>
      <c r="Y6" s="5">
        <f>SUMIFS(Imports_new!Y$10:Y$33,Imports_new!$A$10:$A$33,$A6)</f>
        <v>65264.756391485273</v>
      </c>
      <c r="Z6" s="5">
        <f>SUMIFS(Imports_new!Z$10:Z$33,Imports_new!$A$10:$A$33,$A6)</f>
        <v>65264.756391485273</v>
      </c>
      <c r="AA6" s="5">
        <f>SUMIFS(Imports_new!AA$10:AA$33,Imports_new!$A$10:$A$33,$A6)</f>
        <v>65264.756391485273</v>
      </c>
      <c r="AB6" s="5">
        <f>SUMIFS(Imports_new!AB$10:AB$33,Imports_new!$A$10:$A$33,$A6)</f>
        <v>65264.756391485273</v>
      </c>
      <c r="AC6" s="5">
        <f>SUMIFS(Imports_new!AC$10:AC$33,Imports_new!$A$10:$A$33,$A6)</f>
        <v>65264.756391485273</v>
      </c>
      <c r="AD6" s="5">
        <f>SUMIFS(Imports_new!AD$10:AD$33,Imports_new!$A$10:$A$33,$A6)</f>
        <v>65264.756391485273</v>
      </c>
      <c r="AE6" s="5">
        <f>SUMIFS(Imports_new!AE$10:AE$33,Imports_new!$A$10:$A$33,$A6)</f>
        <v>65264.756391485273</v>
      </c>
      <c r="AF6" s="5">
        <f>SUMIFS(Imports_new!AF$10:AF$33,Imports_new!$A$10:$A$33,$A6)</f>
        <v>65264.756391485273</v>
      </c>
    </row>
    <row r="7" spans="1:32">
      <c r="A7" s="2" t="s">
        <v>100</v>
      </c>
      <c r="B7" s="5">
        <f>SUMIFS(Imports_new!B$10:B$33,Imports_new!$A$10:$A$33,$A7)</f>
        <v>497141.58716418169</v>
      </c>
      <c r="C7" s="5">
        <f>SUMIFS(Imports_new!C$10:C$33,Imports_new!$A$10:$A$33,$A7)</f>
        <v>497141.58716418169</v>
      </c>
      <c r="D7" s="5">
        <f>SUMIFS(Imports_new!D$10:D$33,Imports_new!$A$10:$A$33,$A7)</f>
        <v>497141.58716418169</v>
      </c>
      <c r="E7" s="5">
        <f>SUMIFS(Imports_new!E$10:E$33,Imports_new!$A$10:$A$33,$A7)</f>
        <v>552627.63412111183</v>
      </c>
      <c r="F7" s="5">
        <f>SUMIFS(Imports_new!F$10:F$33,Imports_new!$A$10:$A$33,$A7)</f>
        <v>667195.13634055492</v>
      </c>
      <c r="G7" s="5">
        <f>SUMIFS(Imports_new!G$10:G$33,Imports_new!$A$10:$A$33,$A7)</f>
        <v>691053.86383881571</v>
      </c>
      <c r="H7" s="5">
        <f>SUMIFS(Imports_new!H$10:H$33,Imports_new!$A$10:$A$33,$A7)</f>
        <v>736346.26083753514</v>
      </c>
      <c r="I7" s="5">
        <f>SUMIFS(Imports_new!I$10:I$33,Imports_new!$A$10:$A$33,$A7)</f>
        <v>737305.62602161581</v>
      </c>
      <c r="J7" s="5">
        <f>SUMIFS(Imports_new!J$10:J$33,Imports_new!$A$10:$A$33,$A7)</f>
        <v>961024.41026776191</v>
      </c>
      <c r="K7" s="5">
        <f>SUMIFS(Imports_new!K$10:K$33,Imports_new!$A$10:$A$33,$A7)</f>
        <v>958261.32084808592</v>
      </c>
      <c r="L7" s="5">
        <f>SUMIFS(Imports_new!L$10:L$33,Imports_new!$A$10:$A$33,$A7)</f>
        <v>1047408.279112451</v>
      </c>
      <c r="M7" s="5">
        <f>SUMIFS(Imports_new!M$10:M$33,Imports_new!$A$10:$A$33,$A7)</f>
        <v>1047408.279112451</v>
      </c>
      <c r="N7" s="5">
        <f>SUMIFS(Imports_new!N$10:N$33,Imports_new!$A$10:$A$33,$A7)</f>
        <v>1047408.279112451</v>
      </c>
      <c r="O7" s="5">
        <f>SUMIFS(Imports_new!O$10:O$33,Imports_new!$A$10:$A$33,$A7)</f>
        <v>1047408.279112451</v>
      </c>
      <c r="P7" s="5">
        <f>SUMIFS(Imports_new!P$10:P$33,Imports_new!$A$10:$A$33,$A7)</f>
        <v>1047408.279112451</v>
      </c>
      <c r="Q7" s="5">
        <f>SUMIFS(Imports_new!Q$10:Q$33,Imports_new!$A$10:$A$33,$A7)</f>
        <v>1047408.279112451</v>
      </c>
      <c r="R7" s="5">
        <f>SUMIFS(Imports_new!R$10:R$33,Imports_new!$A$10:$A$33,$A7)</f>
        <v>1047408.279112451</v>
      </c>
      <c r="S7" s="5">
        <f>SUMIFS(Imports_new!S$10:S$33,Imports_new!$A$10:$A$33,$A7)</f>
        <v>1047408.279112451</v>
      </c>
      <c r="T7" s="5">
        <f>SUMIFS(Imports_new!T$10:T$33,Imports_new!$A$10:$A$33,$A7)</f>
        <v>1047408.279112451</v>
      </c>
      <c r="U7" s="5">
        <f>SUMIFS(Imports_new!U$10:U$33,Imports_new!$A$10:$A$33,$A7)</f>
        <v>1047408.279112451</v>
      </c>
      <c r="V7" s="5">
        <f>SUMIFS(Imports_new!V$10:V$33,Imports_new!$A$10:$A$33,$A7)</f>
        <v>1047408.279112451</v>
      </c>
      <c r="W7" s="5">
        <f>SUMIFS(Imports_new!W$10:W$33,Imports_new!$A$10:$A$33,$A7)</f>
        <v>1047408.279112451</v>
      </c>
      <c r="X7" s="5">
        <f>SUMIFS(Imports_new!X$10:X$33,Imports_new!$A$10:$A$33,$A7)</f>
        <v>1047408.279112451</v>
      </c>
      <c r="Y7" s="5">
        <f>SUMIFS(Imports_new!Y$10:Y$33,Imports_new!$A$10:$A$33,$A7)</f>
        <v>1047408.279112451</v>
      </c>
      <c r="Z7" s="5">
        <f>SUMIFS(Imports_new!Z$10:Z$33,Imports_new!$A$10:$A$33,$A7)</f>
        <v>1047408.279112451</v>
      </c>
      <c r="AA7" s="5">
        <f>SUMIFS(Imports_new!AA$10:AA$33,Imports_new!$A$10:$A$33,$A7)</f>
        <v>1047408.279112451</v>
      </c>
      <c r="AB7" s="5">
        <f>SUMIFS(Imports_new!AB$10:AB$33,Imports_new!$A$10:$A$33,$A7)</f>
        <v>1047408.279112451</v>
      </c>
      <c r="AC7" s="5">
        <f>SUMIFS(Imports_new!AC$10:AC$33,Imports_new!$A$10:$A$33,$A7)</f>
        <v>1047408.279112451</v>
      </c>
      <c r="AD7" s="5">
        <f>SUMIFS(Imports_new!AD$10:AD$33,Imports_new!$A$10:$A$33,$A7)</f>
        <v>1047408.279112451</v>
      </c>
      <c r="AE7" s="5">
        <f>SUMIFS(Imports_new!AE$10:AE$33,Imports_new!$A$10:$A$33,$A7)</f>
        <v>1047408.279112451</v>
      </c>
      <c r="AF7" s="5">
        <f>SUMIFS(Imports_new!AF$10:AF$33,Imports_new!$A$10:$A$33,$A7)</f>
        <v>1047408.279112451</v>
      </c>
    </row>
    <row r="8" spans="1:32">
      <c r="A8" s="2" t="s">
        <v>102</v>
      </c>
      <c r="B8" s="5">
        <f>SUMIFS(Imports_new!B$10:B$33,Imports_new!$A$10:$A$33,$A8)</f>
        <v>86375.230206355423</v>
      </c>
      <c r="C8" s="5">
        <f>SUMIFS(Imports_new!C$10:C$33,Imports_new!$A$10:$A$33,$A8)</f>
        <v>86375.230206355423</v>
      </c>
      <c r="D8" s="5">
        <f>SUMIFS(Imports_new!D$10:D$33,Imports_new!$A$10:$A$33,$A8)</f>
        <v>86375.230206355423</v>
      </c>
      <c r="E8" s="5">
        <f>SUMIFS(Imports_new!E$10:E$33,Imports_new!$A$10:$A$33,$A8)</f>
        <v>115920.49292979577</v>
      </c>
      <c r="F8" s="5">
        <f>SUMIFS(Imports_new!F$10:F$33,Imports_new!$A$10:$A$33,$A8)</f>
        <v>211768.26552703371</v>
      </c>
      <c r="G8" s="5">
        <f>SUMIFS(Imports_new!G$10:G$33,Imports_new!$A$10:$A$33,$A8)</f>
        <v>291125.6098693707</v>
      </c>
      <c r="H8" s="5">
        <f>SUMIFS(Imports_new!H$10:H$33,Imports_new!$A$10:$A$33,$A8)</f>
        <v>490194.75519506441</v>
      </c>
      <c r="I8" s="5">
        <f>SUMIFS(Imports_new!I$10:I$33,Imports_new!$A$10:$A$33,$A8)</f>
        <v>517594.90026561037</v>
      </c>
      <c r="J8" s="5">
        <f>SUMIFS(Imports_new!J$10:J$33,Imports_new!$A$10:$A$33,$A8)</f>
        <v>608131.4437418672</v>
      </c>
      <c r="K8" s="5">
        <f>SUMIFS(Imports_new!K$10:K$33,Imports_new!$A$10:$A$33,$A8)</f>
        <v>999364.39966278127</v>
      </c>
      <c r="L8" s="5">
        <f>SUMIFS(Imports_new!L$10:L$33,Imports_new!$A$10:$A$33,$A8)</f>
        <v>1354019.6926056363</v>
      </c>
      <c r="M8" s="5">
        <f>SUMIFS(Imports_new!M$10:M$33,Imports_new!$A$10:$A$33,$A8)</f>
        <v>1354019.6926056363</v>
      </c>
      <c r="N8" s="5">
        <f>SUMIFS(Imports_new!N$10:N$33,Imports_new!$A$10:$A$33,$A8)</f>
        <v>1354019.6926056363</v>
      </c>
      <c r="O8" s="5">
        <f>SUMIFS(Imports_new!O$10:O$33,Imports_new!$A$10:$A$33,$A8)</f>
        <v>1354019.6926056363</v>
      </c>
      <c r="P8" s="5">
        <f>SUMIFS(Imports_new!P$10:P$33,Imports_new!$A$10:$A$33,$A8)</f>
        <v>1354019.6926056363</v>
      </c>
      <c r="Q8" s="5">
        <f>SUMIFS(Imports_new!Q$10:Q$33,Imports_new!$A$10:$A$33,$A8)</f>
        <v>1354019.6926056363</v>
      </c>
      <c r="R8" s="5">
        <f>SUMIFS(Imports_new!R$10:R$33,Imports_new!$A$10:$A$33,$A8)</f>
        <v>1354019.6926056363</v>
      </c>
      <c r="S8" s="5">
        <f>SUMIFS(Imports_new!S$10:S$33,Imports_new!$A$10:$A$33,$A8)</f>
        <v>1354019.6926056363</v>
      </c>
      <c r="T8" s="5">
        <f>SUMIFS(Imports_new!T$10:T$33,Imports_new!$A$10:$A$33,$A8)</f>
        <v>1354019.6926056363</v>
      </c>
      <c r="U8" s="5">
        <f>SUMIFS(Imports_new!U$10:U$33,Imports_new!$A$10:$A$33,$A8)</f>
        <v>1354019.6926056363</v>
      </c>
      <c r="V8" s="5">
        <f>SUMIFS(Imports_new!V$10:V$33,Imports_new!$A$10:$A$33,$A8)</f>
        <v>1354019.6926056363</v>
      </c>
      <c r="W8" s="5">
        <f>SUMIFS(Imports_new!W$10:W$33,Imports_new!$A$10:$A$33,$A8)</f>
        <v>1354019.6926056363</v>
      </c>
      <c r="X8" s="5">
        <f>SUMIFS(Imports_new!X$10:X$33,Imports_new!$A$10:$A$33,$A8)</f>
        <v>1354019.6926056363</v>
      </c>
      <c r="Y8" s="5">
        <f>SUMIFS(Imports_new!Y$10:Y$33,Imports_new!$A$10:$A$33,$A8)</f>
        <v>1354019.6926056363</v>
      </c>
      <c r="Z8" s="5">
        <f>SUMIFS(Imports_new!Z$10:Z$33,Imports_new!$A$10:$A$33,$A8)</f>
        <v>1354019.6926056363</v>
      </c>
      <c r="AA8" s="5">
        <f>SUMIFS(Imports_new!AA$10:AA$33,Imports_new!$A$10:$A$33,$A8)</f>
        <v>1354019.6926056363</v>
      </c>
      <c r="AB8" s="5">
        <f>SUMIFS(Imports_new!AB$10:AB$33,Imports_new!$A$10:$A$33,$A8)</f>
        <v>1354019.6926056363</v>
      </c>
      <c r="AC8" s="5">
        <f>SUMIFS(Imports_new!AC$10:AC$33,Imports_new!$A$10:$A$33,$A8)</f>
        <v>1354019.6926056363</v>
      </c>
      <c r="AD8" s="5">
        <f>SUMIFS(Imports_new!AD$10:AD$33,Imports_new!$A$10:$A$33,$A8)</f>
        <v>1354019.6926056363</v>
      </c>
      <c r="AE8" s="5">
        <f>SUMIFS(Imports_new!AE$10:AE$33,Imports_new!$A$10:$A$33,$A8)</f>
        <v>1354019.6926056363</v>
      </c>
      <c r="AF8" s="5">
        <f>SUMIFS(Imports_new!AF$10:AF$33,Imports_new!$A$10:$A$33,$A8)</f>
        <v>1354019.6926056363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27682.34450332716</v>
      </c>
      <c r="C10" s="5">
        <f>SUMIFS(Imports_new!C$10:C$33,Imports_new!$A$10:$A$33,$A10)</f>
        <v>27682.34450332716</v>
      </c>
      <c r="D10" s="5">
        <f>SUMIFS(Imports_new!D$10:D$33,Imports_new!$A$10:$A$33,$A10)</f>
        <v>27682.34450332716</v>
      </c>
      <c r="E10" s="5">
        <f>SUMIFS(Imports_new!E$10:E$33,Imports_new!$A$10:$A$33,$A10)</f>
        <v>21069.185287502594</v>
      </c>
      <c r="F10" s="5">
        <f>SUMIFS(Imports_new!F$10:F$33,Imports_new!$A$10:$A$33,$A10)</f>
        <v>23019.485483854241</v>
      </c>
      <c r="G10" s="5">
        <f>SUMIFS(Imports_new!G$10:G$33,Imports_new!$A$10:$A$33,$A10)</f>
        <v>23434.807643540142</v>
      </c>
      <c r="H10" s="5">
        <f>SUMIFS(Imports_new!H$10:H$33,Imports_new!$A$10:$A$33,$A10)</f>
        <v>23131.346101413823</v>
      </c>
      <c r="I10" s="5">
        <f>SUMIFS(Imports_new!I$10:I$33,Imports_new!$A$10:$A$33,$A10)</f>
        <v>22728.44662097983</v>
      </c>
      <c r="J10" s="5">
        <f>SUMIFS(Imports_new!J$10:J$33,Imports_new!$A$10:$A$33,$A10)</f>
        <v>25909.614988490259</v>
      </c>
      <c r="K10" s="5">
        <f>SUMIFS(Imports_new!K$10:K$33,Imports_new!$A$10:$A$33,$A10)</f>
        <v>25522.657254464593</v>
      </c>
      <c r="L10" s="5">
        <f>SUMIFS(Imports_new!L$10:L$33,Imports_new!$A$10:$A$33,$A10)</f>
        <v>25818.957615933366</v>
      </c>
      <c r="M10" s="5">
        <f>SUMIFS(Imports_new!M$10:M$33,Imports_new!$A$10:$A$33,$A10)</f>
        <v>25818.957615933366</v>
      </c>
      <c r="N10" s="5">
        <f>SUMIFS(Imports_new!N$10:N$33,Imports_new!$A$10:$A$33,$A10)</f>
        <v>25818.957615933366</v>
      </c>
      <c r="O10" s="5">
        <f>SUMIFS(Imports_new!O$10:O$33,Imports_new!$A$10:$A$33,$A10)</f>
        <v>25818.957615933366</v>
      </c>
      <c r="P10" s="5">
        <f>SUMIFS(Imports_new!P$10:P$33,Imports_new!$A$10:$A$33,$A10)</f>
        <v>25818.957615933366</v>
      </c>
      <c r="Q10" s="5">
        <f>SUMIFS(Imports_new!Q$10:Q$33,Imports_new!$A$10:$A$33,$A10)</f>
        <v>25818.957615933366</v>
      </c>
      <c r="R10" s="5">
        <f>SUMIFS(Imports_new!R$10:R$33,Imports_new!$A$10:$A$33,$A10)</f>
        <v>25818.957615933366</v>
      </c>
      <c r="S10" s="5">
        <f>SUMIFS(Imports_new!S$10:S$33,Imports_new!$A$10:$A$33,$A10)</f>
        <v>25818.957615933366</v>
      </c>
      <c r="T10" s="5">
        <f>SUMIFS(Imports_new!T$10:T$33,Imports_new!$A$10:$A$33,$A10)</f>
        <v>25818.957615933366</v>
      </c>
      <c r="U10" s="5">
        <f>SUMIFS(Imports_new!U$10:U$33,Imports_new!$A$10:$A$33,$A10)</f>
        <v>25818.957615933366</v>
      </c>
      <c r="V10" s="5">
        <f>SUMIFS(Imports_new!V$10:V$33,Imports_new!$A$10:$A$33,$A10)</f>
        <v>25818.957615933366</v>
      </c>
      <c r="W10" s="5">
        <f>SUMIFS(Imports_new!W$10:W$33,Imports_new!$A$10:$A$33,$A10)</f>
        <v>25818.957615933366</v>
      </c>
      <c r="X10" s="5">
        <f>SUMIFS(Imports_new!X$10:X$33,Imports_new!$A$10:$A$33,$A10)</f>
        <v>25818.957615933366</v>
      </c>
      <c r="Y10" s="5">
        <f>SUMIFS(Imports_new!Y$10:Y$33,Imports_new!$A$10:$A$33,$A10)</f>
        <v>25818.957615933366</v>
      </c>
      <c r="Z10" s="5">
        <f>SUMIFS(Imports_new!Z$10:Z$33,Imports_new!$A$10:$A$33,$A10)</f>
        <v>25818.957615933366</v>
      </c>
      <c r="AA10" s="5">
        <f>SUMIFS(Imports_new!AA$10:AA$33,Imports_new!$A$10:$A$33,$A10)</f>
        <v>25818.957615933366</v>
      </c>
      <c r="AB10" s="5">
        <f>SUMIFS(Imports_new!AB$10:AB$33,Imports_new!$A$10:$A$33,$A10)</f>
        <v>25818.957615933366</v>
      </c>
      <c r="AC10" s="5">
        <f>SUMIFS(Imports_new!AC$10:AC$33,Imports_new!$A$10:$A$33,$A10)</f>
        <v>25818.957615933366</v>
      </c>
      <c r="AD10" s="5">
        <f>SUMIFS(Imports_new!AD$10:AD$33,Imports_new!$A$10:$A$33,$A10)</f>
        <v>25818.957615933366</v>
      </c>
      <c r="AE10" s="5">
        <f>SUMIFS(Imports_new!AE$10:AE$33,Imports_new!$A$10:$A$33,$A10)</f>
        <v>25818.957615933366</v>
      </c>
      <c r="AF10" s="5">
        <f>SUMIFS(Imports_new!AF$10:AF$33,Imports_new!$A$10:$A$33,$A10)</f>
        <v>25818.957615933366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9142.3047854428078</v>
      </c>
      <c r="C12" s="5">
        <f>SUMIFS(Imports_new!C$10:C$33,Imports_new!$A$10:$A$33,$A12)</f>
        <v>9142.3047854428078</v>
      </c>
      <c r="D12" s="5">
        <f>SUMIFS(Imports_new!D$10:D$33,Imports_new!$A$10:$A$33,$A12)</f>
        <v>9142.3047854428078</v>
      </c>
      <c r="E12" s="5">
        <f>SUMIFS(Imports_new!E$10:E$33,Imports_new!$A$10:$A$33,$A12)</f>
        <v>10587.044667034477</v>
      </c>
      <c r="F12" s="5">
        <f>SUMIFS(Imports_new!F$10:F$33,Imports_new!$A$10:$A$33,$A12)</f>
        <v>10984.496632516019</v>
      </c>
      <c r="G12" s="5">
        <f>SUMIFS(Imports_new!G$10:G$33,Imports_new!$A$10:$A$33,$A12)</f>
        <v>9583.3352169583104</v>
      </c>
      <c r="H12" s="5">
        <f>SUMIFS(Imports_new!H$10:H$33,Imports_new!$A$10:$A$33,$A12)</f>
        <v>7885.7709886093025</v>
      </c>
      <c r="I12" s="5">
        <f>SUMIFS(Imports_new!I$10:I$33,Imports_new!$A$10:$A$33,$A12)</f>
        <v>8434.6385383705347</v>
      </c>
      <c r="J12" s="5">
        <f>SUMIFS(Imports_new!J$10:J$33,Imports_new!$A$10:$A$33,$A12)</f>
        <v>8382.1855553737769</v>
      </c>
      <c r="K12" s="5">
        <f>SUMIFS(Imports_new!K$10:K$33,Imports_new!$A$10:$A$33,$A12)</f>
        <v>6793.2388013366954</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123.82666105588721</v>
      </c>
      <c r="G15" s="5">
        <f>SUMIFS(Imports_new!G$10:G$33,Imports_new!$A$10:$A$33,$A15)</f>
        <v>277.99579992386202</v>
      </c>
      <c r="H15" s="5">
        <f>SUMIFS(Imports_new!H$10:H$33,Imports_new!$A$10:$A$33,$A15)</f>
        <v>277.72433866761179</v>
      </c>
      <c r="I15" s="5">
        <f>SUMIFS(Imports_new!I$10:I$33,Imports_new!$A$10:$A$33,$A15)</f>
        <v>291.50573884809126</v>
      </c>
      <c r="J15" s="5">
        <f>SUMIFS(Imports_new!J$10:J$33,Imports_new!$A$10:$A$33,$A15)</f>
        <v>147.18717447712601</v>
      </c>
      <c r="K15" s="5">
        <f>SUMIFS(Imports_new!K$10:K$33,Imports_new!$A$10:$A$33,$A15)</f>
        <v>331.92307757549065</v>
      </c>
      <c r="L15" s="5">
        <f>SUMIFS(Imports_new!L$10:L$33,Imports_new!$A$10:$A$33,$A15)</f>
        <v>354.79134058606758</v>
      </c>
      <c r="M15" s="5">
        <f>SUMIFS(Imports_new!M$10:M$33,Imports_new!$A$10:$A$33,$A15)</f>
        <v>354.79134058606758</v>
      </c>
      <c r="N15" s="5">
        <f>SUMIFS(Imports_new!N$10:N$33,Imports_new!$A$10:$A$33,$A15)</f>
        <v>354.79134058606758</v>
      </c>
      <c r="O15" s="5">
        <f>SUMIFS(Imports_new!O$10:O$33,Imports_new!$A$10:$A$33,$A15)</f>
        <v>354.79134058606758</v>
      </c>
      <c r="P15" s="5">
        <f>SUMIFS(Imports_new!P$10:P$33,Imports_new!$A$10:$A$33,$A15)</f>
        <v>354.79134058606758</v>
      </c>
      <c r="Q15" s="5">
        <f>SUMIFS(Imports_new!Q$10:Q$33,Imports_new!$A$10:$A$33,$A15)</f>
        <v>354.79134058606758</v>
      </c>
      <c r="R15" s="5">
        <f>SUMIFS(Imports_new!R$10:R$33,Imports_new!$A$10:$A$33,$A15)</f>
        <v>354.79134058606758</v>
      </c>
      <c r="S15" s="5">
        <f>SUMIFS(Imports_new!S$10:S$33,Imports_new!$A$10:$A$33,$A15)</f>
        <v>354.79134058606758</v>
      </c>
      <c r="T15" s="5">
        <f>SUMIFS(Imports_new!T$10:T$33,Imports_new!$A$10:$A$33,$A15)</f>
        <v>354.79134058606758</v>
      </c>
      <c r="U15" s="5">
        <f>SUMIFS(Imports_new!U$10:U$33,Imports_new!$A$10:$A$33,$A15)</f>
        <v>354.79134058606758</v>
      </c>
      <c r="V15" s="5">
        <f>SUMIFS(Imports_new!V$10:V$33,Imports_new!$A$10:$A$33,$A15)</f>
        <v>354.79134058606758</v>
      </c>
      <c r="W15" s="5">
        <f>SUMIFS(Imports_new!W$10:W$33,Imports_new!$A$10:$A$33,$A15)</f>
        <v>354.79134058606758</v>
      </c>
      <c r="X15" s="5">
        <f>SUMIFS(Imports_new!X$10:X$33,Imports_new!$A$10:$A$33,$A15)</f>
        <v>354.79134058606758</v>
      </c>
      <c r="Y15" s="5">
        <f>SUMIFS(Imports_new!Y$10:Y$33,Imports_new!$A$10:$A$33,$A15)</f>
        <v>354.79134058606758</v>
      </c>
      <c r="Z15" s="5">
        <f>SUMIFS(Imports_new!Z$10:Z$33,Imports_new!$A$10:$A$33,$A15)</f>
        <v>354.79134058606758</v>
      </c>
      <c r="AA15" s="5">
        <f>SUMIFS(Imports_new!AA$10:AA$33,Imports_new!$A$10:$A$33,$A15)</f>
        <v>354.79134058606758</v>
      </c>
      <c r="AB15" s="5">
        <f>SUMIFS(Imports_new!AB$10:AB$33,Imports_new!$A$10:$A$33,$A15)</f>
        <v>354.79134058606758</v>
      </c>
      <c r="AC15" s="5">
        <f>SUMIFS(Imports_new!AC$10:AC$33,Imports_new!$A$10:$A$33,$A15)</f>
        <v>354.79134058606758</v>
      </c>
      <c r="AD15" s="5">
        <f>SUMIFS(Imports_new!AD$10:AD$33,Imports_new!$A$10:$A$33,$A15)</f>
        <v>354.79134058606758</v>
      </c>
      <c r="AE15" s="5">
        <f>SUMIFS(Imports_new!AE$10:AE$33,Imports_new!$A$10:$A$33,$A15)</f>
        <v>354.79134058606758</v>
      </c>
      <c r="AF15" s="5">
        <f>SUMIFS(Imports_new!AF$10:AF$33,Imports_new!$A$10:$A$33,$A15)</f>
        <v>354.79134058606758</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13267728</v>
      </c>
      <c r="C2">
        <f>exports!E2</f>
        <v>13267728</v>
      </c>
      <c r="D2">
        <f>exports!F2</f>
        <v>13267728</v>
      </c>
      <c r="E2">
        <f>exports!G2</f>
        <v>13267728</v>
      </c>
      <c r="F2">
        <f>exports!H2</f>
        <v>13267728</v>
      </c>
      <c r="G2">
        <f>exports!I2</f>
        <v>13267728</v>
      </c>
      <c r="H2">
        <f>exports!J2</f>
        <v>13267728</v>
      </c>
      <c r="I2">
        <f>exports!K2</f>
        <v>13267728</v>
      </c>
      <c r="J2">
        <f>exports!L2</f>
        <v>13267728</v>
      </c>
      <c r="K2">
        <f>exports!M2</f>
        <v>13267728</v>
      </c>
      <c r="L2">
        <f>exports!N2</f>
        <v>13267728</v>
      </c>
      <c r="M2">
        <f>exports!O2</f>
        <v>13267728</v>
      </c>
      <c r="N2">
        <f>exports!P2</f>
        <v>13267728</v>
      </c>
      <c r="O2">
        <f>exports!Q2</f>
        <v>13267728</v>
      </c>
      <c r="P2">
        <f>exports!R2</f>
        <v>13267728</v>
      </c>
      <c r="Q2">
        <f>exports!S2</f>
        <v>13267728</v>
      </c>
      <c r="R2">
        <f>exports!T2</f>
        <v>13267728</v>
      </c>
      <c r="S2">
        <f>exports!U2</f>
        <v>13267728</v>
      </c>
      <c r="T2">
        <f>exports!V2</f>
        <v>13267728</v>
      </c>
      <c r="U2">
        <f>exports!W2</f>
        <v>13267728</v>
      </c>
      <c r="V2">
        <f>exports!X2</f>
        <v>13267728</v>
      </c>
      <c r="W2">
        <f>exports!Y2</f>
        <v>13267728</v>
      </c>
      <c r="X2">
        <f>exports!Z2</f>
        <v>13267728</v>
      </c>
      <c r="Y2">
        <f>exports!AA2</f>
        <v>13267728</v>
      </c>
      <c r="Z2">
        <f>exports!AB2</f>
        <v>13267728</v>
      </c>
      <c r="AA2">
        <f>exports!AC2</f>
        <v>13267728</v>
      </c>
      <c r="AB2">
        <f>exports!AD2</f>
        <v>13267728</v>
      </c>
      <c r="AC2">
        <f>exports!AE2</f>
        <v>13267728</v>
      </c>
      <c r="AD2">
        <f>exports!AF2</f>
        <v>13267728</v>
      </c>
      <c r="AE2">
        <f>exports!AG2</f>
        <v>13267728</v>
      </c>
      <c r="AF2">
        <f>exports!AH2</f>
        <v>13267728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2024-04-01T21:07:49Z</dcterms:modified>
</cp:coreProperties>
</file>