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ichigan\MI-EPS\InputData\elec\EIaE\"/>
    </mc:Choice>
  </mc:AlternateContent>
  <xr:revisionPtr revIDLastSave="0" documentId="13_ncr:1_{3FEA117F-BBCC-4939-B727-3FB179A2AB3B}" xr6:coauthVersionLast="47" xr6:coauthVersionMax="47" xr10:uidLastSave="{00000000-0000-0000-0000-000000000000}"/>
  <bookViews>
    <workbookView xWindow="9015" yWindow="1455" windowWidth="19785" windowHeight="1267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15" i="2"/>
  <c r="C16" i="4" s="1"/>
  <c r="D16" i="4" s="1"/>
  <c r="AC88" i="4"/>
  <c r="AG7" i="6"/>
  <c r="R24" i="2" l="1"/>
  <c r="C22" i="4" s="1"/>
  <c r="D22" i="4" s="1"/>
  <c r="R43" i="2"/>
  <c r="C43" i="4" s="1"/>
  <c r="D43" i="4" s="1"/>
  <c r="R9" i="2"/>
  <c r="C8" i="4" s="1"/>
  <c r="D8" i="4" s="1"/>
  <c r="R44" i="2"/>
  <c r="C44" i="4" s="1"/>
  <c r="D44" i="4" s="1"/>
  <c r="R8" i="2"/>
  <c r="C7" i="4" s="1"/>
  <c r="D7" i="4" s="1"/>
  <c r="R39" i="2"/>
  <c r="C39" i="4" s="1"/>
  <c r="D39" i="4" s="1"/>
  <c r="R18" i="2"/>
  <c r="C15" i="4" s="1"/>
  <c r="D15" i="4" s="1"/>
  <c r="R26" i="2"/>
  <c r="C26" i="4" s="1"/>
  <c r="D26" i="4" s="1"/>
  <c r="R36" i="2"/>
  <c r="C30" i="4" s="1"/>
  <c r="D30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R11" i="2"/>
  <c r="C11" i="4" s="1"/>
  <c r="D11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<sst xmlns="http://schemas.openxmlformats.org/spreadsheetml/2006/main" count="54856" uniqueCount="4506">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</sst>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72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MI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MI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2455.3740671999999</v>
      </c>
      <c r="R17" s="1">
        <f t="shared" si="3"/>
        <v>0.65363561927499669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390.95564789999997</v>
      </c>
      <c r="R38" s="1">
        <f t="shared" si="5"/>
        <v>0.10407478861890215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910.15783667000005</v>
      </c>
      <c r="R52" s="1">
        <f t="shared" si="5"/>
        <v>0.24228959210610124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3756.4875517699998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>
        <f t="shared" si="6"/>
        <v>10.63885267</v>
      </c>
      <c r="M115" s="1" t="str">
        <f t="shared" si="7"/>
        <v>WI</v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>
        <f t="shared" si="8"/>
        <v>899.51898400000005</v>
      </c>
      <c r="M182" s="1" t="str">
        <f t="shared" si="9"/>
        <v>WI</v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>
        <f t="shared" si="10"/>
        <v>378.44506719999998</v>
      </c>
      <c r="M252" s="1" t="str">
        <f t="shared" si="11"/>
        <v>IN</v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>
        <f t="shared" si="10"/>
        <v>390.95564789999997</v>
      </c>
      <c r="M253" s="1" t="str">
        <f t="shared" si="11"/>
        <v>OH</v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>
        <f t="shared" si="10"/>
        <v>2076.9290000000001</v>
      </c>
      <c r="M254" s="1" t="str">
        <f t="shared" si="11"/>
        <v>IN</v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3756.4875517700002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0.65363561927499669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0.10407478861890215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0.24228959210610124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</v>
      </c>
      <c r="E54" s="70">
        <f>SUM(E3:E53)</f>
        <v>0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</v>
      </c>
      <c r="C61" s="1">
        <f>SUMIFS('ReEDs Generation Data'!H$729:H$1448,'ReEDs Generation Data'!$E$729:$E$1448,Calculations!$A61)</f>
        <v>0</v>
      </c>
      <c r="D61" s="1">
        <f>SUMIFS('ReEDs Generation Data'!I$729:I$1448,'ReEDs Generation Data'!$E$729:$E$1448,Calculations!$A61)</f>
        <v>0</v>
      </c>
      <c r="E61" s="1">
        <f>SUMIFS('ReEDs Generation Data'!J$729:J$1448,'ReEDs Generation Data'!$E$729:$E$1448,Calculations!$A61)</f>
        <v>0</v>
      </c>
      <c r="F61" s="1">
        <f>SUMIFS('ReEDs Generation Data'!K$729:K$1448,'ReEDs Generation Data'!$E$729:$E$1448,Calculations!$A61)</f>
        <v>0</v>
      </c>
      <c r="G61" s="1">
        <f>SUMIFS('ReEDs Generation Data'!L$729:L$1448,'ReEDs Generation Data'!$E$729:$E$1448,Calculations!$A61)</f>
        <v>0</v>
      </c>
      <c r="H61" s="1">
        <f>SUMIFS('ReEDs Generation Data'!M$729:M$1448,'ReEDs Generation Data'!$E$729:$E$1448,Calculations!$A61)</f>
        <v>0</v>
      </c>
      <c r="I61" s="1">
        <f>SUMIFS('ReEDs Generation Data'!N$729:N$1448,'ReEDs Generation Data'!$E$729:$E$1448,Calculations!$A61)</f>
        <v>0</v>
      </c>
      <c r="J61" s="1">
        <f>SUMIFS('ReEDs Generation Data'!O$729:O$1448,'ReEDs Generation Data'!$E$729:$E$1448,Calculations!$A61)</f>
        <v>0</v>
      </c>
      <c r="K61" s="1">
        <f>SUMIFS('ReEDs Generation Data'!P$729:P$1448,'ReEDs Generation Data'!$E$729:$E$1448,Calculations!$A61)</f>
        <v>0</v>
      </c>
      <c r="L61" s="1">
        <f>SUMIFS('ReEDs Generation Data'!Q$729:Q$1448,'ReEDs Generation Data'!$E$729:$E$1448,Calculations!$A61)</f>
        <v>0</v>
      </c>
      <c r="M61" s="1">
        <f>SUMIFS('ReEDs Generation Data'!R$729:R$1448,'ReEDs Generation Data'!$E$729:$E$1448,Calculations!$A61)</f>
        <v>0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</v>
      </c>
      <c r="C63" s="1">
        <f>SUMIFS('ReEDs Generation Data'!H$729:H$1448,'ReEDs Generation Data'!$E$729:$E$1448,Calculations!$A63)</f>
        <v>0</v>
      </c>
      <c r="D63" s="1">
        <f>SUMIFS('ReEDs Generation Data'!I$729:I$1448,'ReEDs Generation Data'!$E$729:$E$1448,Calculations!$A63)</f>
        <v>0</v>
      </c>
      <c r="E63" s="1">
        <f>SUMIFS('ReEDs Generation Data'!J$729:J$1448,'ReEDs Generation Data'!$E$729:$E$1448,Calculations!$A63)</f>
        <v>0</v>
      </c>
      <c r="F63" s="1">
        <f>SUMIFS('ReEDs Generation Data'!K$729:K$1448,'ReEDs Generation Data'!$E$729:$E$1448,Calculations!$A63)</f>
        <v>0</v>
      </c>
      <c r="G63" s="1">
        <f>SUMIFS('ReEDs Generation Data'!L$729:L$1448,'ReEDs Generation Data'!$E$729:$E$1448,Calculations!$A63)</f>
        <v>0</v>
      </c>
      <c r="H63" s="1">
        <f>SUMIFS('ReEDs Generation Data'!M$729:M$1448,'ReEDs Generation Data'!$E$729:$E$1448,Calculations!$A63)</f>
        <v>0</v>
      </c>
      <c r="I63" s="1">
        <f>SUMIFS('ReEDs Generation Data'!N$729:N$1448,'ReEDs Generation Data'!$E$729:$E$1448,Calculations!$A63)</f>
        <v>0</v>
      </c>
      <c r="J63" s="1">
        <f>SUMIFS('ReEDs Generation Data'!O$729:O$1448,'ReEDs Generation Data'!$E$729:$E$1448,Calculations!$A63)</f>
        <v>0</v>
      </c>
      <c r="K63" s="1">
        <f>SUMIFS('ReEDs Generation Data'!P$729:P$1448,'ReEDs Generation Data'!$E$729:$E$1448,Calculations!$A63)</f>
        <v>0</v>
      </c>
      <c r="L63" s="1">
        <f>SUMIFS('ReEDs Generation Data'!Q$729:Q$1448,'ReEDs Generation Data'!$E$729:$E$1448,Calculations!$A63)</f>
        <v>0</v>
      </c>
      <c r="M63" s="1">
        <f>SUMIFS('ReEDs Generation Data'!R$729:R$1448,'ReEDs Generation Data'!$E$729:$E$1448,Calculations!$A63)</f>
        <v>0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0</v>
      </c>
      <c r="C65" s="1">
        <f>SUMIFS('ReEDs Generation Data'!H$729:H$1448,'ReEDs Generation Data'!$E$729:$E$1448,Calculations!$A65)</f>
        <v>0</v>
      </c>
      <c r="D65" s="1">
        <f>SUMIFS('ReEDs Generation Data'!I$729:I$1448,'ReEDs Generation Data'!$E$729:$E$1448,Calculations!$A65)</f>
        <v>0</v>
      </c>
      <c r="E65" s="1">
        <f>SUMIFS('ReEDs Generation Data'!J$729:J$1448,'ReEDs Generation Data'!$E$729:$E$1448,Calculations!$A65)</f>
        <v>0</v>
      </c>
      <c r="F65" s="1">
        <f>SUMIFS('ReEDs Generation Data'!K$729:K$1448,'ReEDs Generation Data'!$E$729:$E$1448,Calculations!$A65)</f>
        <v>0</v>
      </c>
      <c r="G65" s="1">
        <f>SUMIFS('ReEDs Generation Data'!L$729:L$1448,'ReEDs Generation Data'!$E$729:$E$1448,Calculations!$A65)</f>
        <v>0</v>
      </c>
      <c r="H65" s="1">
        <f>SUMIFS('ReEDs Generation Data'!M$729:M$1448,'ReEDs Generation Data'!$E$729:$E$1448,Calculations!$A65)</f>
        <v>0</v>
      </c>
      <c r="I65" s="1">
        <f>SUMIFS('ReEDs Generation Data'!N$729:N$1448,'ReEDs Generation Data'!$E$729:$E$1448,Calculations!$A65)</f>
        <v>0</v>
      </c>
      <c r="J65" s="1">
        <f>SUMIFS('ReEDs Generation Data'!O$729:O$1448,'ReEDs Generation Data'!$E$729:$E$1448,Calculations!$A65)</f>
        <v>0</v>
      </c>
      <c r="K65" s="1">
        <f>SUMIFS('ReEDs Generation Data'!P$729:P$1448,'ReEDs Generation Data'!$E$729:$E$1448,Calculations!$A65)</f>
        <v>0</v>
      </c>
      <c r="L65" s="1">
        <f>SUMIFS('ReEDs Generation Data'!Q$729:Q$1448,'ReEDs Generation Data'!$E$729:$E$1448,Calculations!$A65)</f>
        <v>0</v>
      </c>
      <c r="M65" s="1">
        <f>SUMIFS('ReEDs Generation Data'!R$729:R$1448,'ReEDs Generation Data'!$E$729:$E$1448,Calculations!$A65)</f>
        <v>0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</v>
      </c>
      <c r="G1449" s="70">
        <f t="shared" si="312"/>
        <v>0</v>
      </c>
      <c r="H1449" s="70">
        <f t="shared" si="312"/>
        <v>0</v>
      </c>
      <c r="I1449" s="70">
        <f t="shared" si="312"/>
        <v>0</v>
      </c>
      <c r="J1449" s="70">
        <f t="shared" si="312"/>
        <v>0</v>
      </c>
      <c r="K1449" s="70">
        <f t="shared" si="312"/>
        <v>0</v>
      </c>
      <c r="L1449" s="70">
        <f t="shared" si="312"/>
        <v>0</v>
      </c>
      <c r="M1449" s="70">
        <f t="shared" si="312"/>
        <v>0</v>
      </c>
      <c r="N1449" s="70">
        <f t="shared" si="312"/>
        <v>0</v>
      </c>
      <c r="O1449" s="70">
        <f t="shared" si="312"/>
        <v>0</v>
      </c>
      <c r="P1449" s="70">
        <f t="shared" si="312"/>
        <v>0</v>
      </c>
      <c r="Q1449" s="70">
        <f t="shared" si="312"/>
        <v>0</v>
      </c>
      <c r="R1449" s="70">
        <f t="shared" si="312"/>
        <v>0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MI</v>
      </c>
      <c r="C6" s="1">
        <f t="shared" ref="C6:AE6" si="1">SUMIFS(C$20:C$119,$B$20:$B$119,$B$6,$A$20:$A$119,$A$6)</f>
        <v>3135880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806667</v>
      </c>
      <c r="K6" s="1">
        <f t="shared" si="1"/>
        <v>13319056</v>
      </c>
      <c r="L6" s="1">
        <f t="shared" si="1"/>
        <v>13892710</v>
      </c>
      <c r="M6" s="1">
        <f t="shared" si="1"/>
        <v>13581288</v>
      </c>
      <c r="N6" s="1">
        <f t="shared" si="1"/>
        <v>3595157</v>
      </c>
      <c r="O6" s="1">
        <f t="shared" si="1"/>
        <v>2644718</v>
      </c>
      <c r="P6" s="1">
        <f t="shared" si="1"/>
        <v>13442948</v>
      </c>
      <c r="Q6" s="1">
        <f t="shared" si="1"/>
        <v>4401794</v>
      </c>
      <c r="R6" s="1">
        <f t="shared" si="1"/>
        <v>4207616</v>
      </c>
      <c r="S6" s="1">
        <f t="shared" si="1"/>
        <v>9749351</v>
      </c>
      <c r="T6" s="1">
        <f t="shared" si="1"/>
        <v>1857500</v>
      </c>
      <c r="U6" s="1">
        <f t="shared" si="1"/>
        <v>0</v>
      </c>
      <c r="V6" s="1">
        <f t="shared" si="1"/>
        <v>204074</v>
      </c>
      <c r="W6" s="1">
        <f t="shared" si="1"/>
        <v>0</v>
      </c>
      <c r="X6" s="1">
        <f t="shared" si="1"/>
        <v>899647</v>
      </c>
      <c r="Y6" s="1">
        <f t="shared" si="1"/>
        <v>2227684</v>
      </c>
      <c r="Z6" s="1">
        <f t="shared" si="1"/>
        <v>1251369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MI</v>
      </c>
      <c r="C7" s="1">
        <f t="shared" ref="C7:AE7" si="3">SUMIFS(C$20:C$119,$B$20:$B$119,$B$7,$A$20:$A$119,$A$7)</f>
        <v>0</v>
      </c>
      <c r="D7" s="1">
        <f t="shared" si="3"/>
        <v>10864462</v>
      </c>
      <c r="E7" s="1">
        <f t="shared" si="3"/>
        <v>740387</v>
      </c>
      <c r="F7" s="1">
        <f t="shared" si="3"/>
        <v>10072794</v>
      </c>
      <c r="G7" s="1">
        <f t="shared" si="3"/>
        <v>2971852</v>
      </c>
      <c r="H7" s="1">
        <f t="shared" si="3"/>
        <v>6602996</v>
      </c>
      <c r="I7" s="1">
        <f t="shared" si="3"/>
        <v>6249131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1249307</v>
      </c>
      <c r="V7" s="1">
        <f t="shared" si="3"/>
        <v>0</v>
      </c>
      <c r="W7" s="1">
        <f t="shared" si="3"/>
        <v>2254058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297513</v>
      </c>
      <c r="AB7" s="1">
        <f t="shared" si="3"/>
        <v>10050154</v>
      </c>
      <c r="AC7" s="1">
        <f t="shared" si="3"/>
        <v>6498717</v>
      </c>
      <c r="AD7" s="1">
        <f t="shared" si="3"/>
        <v>7499733</v>
      </c>
      <c r="AE7" s="1">
        <f t="shared" si="3"/>
        <v>8941213</v>
      </c>
      <c r="AF7" s="48">
        <f>AVERAGE(U7:AE7)</f>
        <v>3344608.6363636362</v>
      </c>
      <c r="AG7" s="48">
        <f t="shared" ref="AG7:BK7" si="4">AF7</f>
        <v>3344608.6363636362</v>
      </c>
      <c r="AH7" s="48">
        <f t="shared" si="4"/>
        <v>3344608.6363636362</v>
      </c>
      <c r="AI7" s="48">
        <f t="shared" si="4"/>
        <v>3344608.6363636362</v>
      </c>
      <c r="AJ7" s="48">
        <f t="shared" si="4"/>
        <v>3344608.6363636362</v>
      </c>
      <c r="AK7" s="48">
        <f t="shared" si="4"/>
        <v>3344608.6363636362</v>
      </c>
      <c r="AL7" s="48">
        <f t="shared" si="4"/>
        <v>3344608.6363636362</v>
      </c>
      <c r="AM7" s="48">
        <f t="shared" si="4"/>
        <v>3344608.6363636362</v>
      </c>
      <c r="AN7" s="48">
        <f t="shared" si="4"/>
        <v>3344608.6363636362</v>
      </c>
      <c r="AO7" s="48">
        <f t="shared" si="4"/>
        <v>3344608.6363636362</v>
      </c>
      <c r="AP7" s="48">
        <f t="shared" si="4"/>
        <v>3344608.6363636362</v>
      </c>
      <c r="AQ7" s="48">
        <f t="shared" si="4"/>
        <v>3344608.6363636362</v>
      </c>
      <c r="AR7" s="48">
        <f t="shared" si="4"/>
        <v>3344608.6363636362</v>
      </c>
      <c r="AS7" s="48">
        <f t="shared" si="4"/>
        <v>3344608.6363636362</v>
      </c>
      <c r="AT7" s="48">
        <f t="shared" si="4"/>
        <v>3344608.6363636362</v>
      </c>
      <c r="AU7" s="48">
        <f t="shared" si="4"/>
        <v>3344608.6363636362</v>
      </c>
      <c r="AV7" s="48">
        <f t="shared" si="4"/>
        <v>3344608.6363636362</v>
      </c>
      <c r="AW7" s="48">
        <f t="shared" si="4"/>
        <v>3344608.6363636362</v>
      </c>
      <c r="AX7" s="48">
        <f t="shared" si="4"/>
        <v>3344608.6363636362</v>
      </c>
      <c r="AY7" s="48">
        <f t="shared" si="4"/>
        <v>3344608.6363636362</v>
      </c>
      <c r="AZ7" s="48">
        <f t="shared" si="4"/>
        <v>3344608.6363636362</v>
      </c>
      <c r="BA7" s="48">
        <f t="shared" si="4"/>
        <v>3344608.6363636362</v>
      </c>
      <c r="BB7" s="48">
        <f t="shared" si="4"/>
        <v>3344608.6363636362</v>
      </c>
      <c r="BC7" s="48">
        <f t="shared" si="4"/>
        <v>3344608.6363636362</v>
      </c>
      <c r="BD7" s="48">
        <f t="shared" si="4"/>
        <v>3344608.6363636362</v>
      </c>
      <c r="BE7" s="48">
        <f t="shared" si="4"/>
        <v>3344608.6363636362</v>
      </c>
      <c r="BF7" s="48">
        <f t="shared" si="4"/>
        <v>3344608.6363636362</v>
      </c>
      <c r="BG7" s="48">
        <f t="shared" si="4"/>
        <v>3344608.6363636362</v>
      </c>
      <c r="BH7" s="48">
        <f t="shared" si="4"/>
        <v>3344608.6363636362</v>
      </c>
      <c r="BI7" s="48">
        <f t="shared" si="4"/>
        <v>3344608.6363636362</v>
      </c>
      <c r="BJ7" s="48">
        <f t="shared" si="4"/>
        <v>3344608.6363636362</v>
      </c>
      <c r="BK7" s="48">
        <f t="shared" si="4"/>
        <v>3344608.6363636362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MI</v>
      </c>
      <c r="C10" s="29">
        <f t="shared" ref="C10:AE10" si="6">SUMIFS(C$122:C$219,$B$122:$B$219,$B$6,$A$122:$A$219,$A$6)</f>
        <v>39599</v>
      </c>
      <c r="D10" s="29">
        <f t="shared" si="6"/>
        <v>107629</v>
      </c>
      <c r="E10" s="29">
        <f t="shared" si="6"/>
        <v>83476</v>
      </c>
      <c r="F10" s="29">
        <f t="shared" si="6"/>
        <v>2419866</v>
      </c>
      <c r="G10" s="29">
        <f t="shared" si="6"/>
        <v>6910227</v>
      </c>
      <c r="H10" s="29">
        <f t="shared" si="6"/>
        <v>5800588</v>
      </c>
      <c r="I10" s="29">
        <f t="shared" si="6"/>
        <v>2125829</v>
      </c>
      <c r="J10" s="29">
        <f t="shared" si="6"/>
        <v>3384292</v>
      </c>
      <c r="K10" s="29">
        <f t="shared" si="6"/>
        <v>2027472</v>
      </c>
      <c r="L10" s="29">
        <f t="shared" si="6"/>
        <v>889216</v>
      </c>
      <c r="M10" s="29">
        <f t="shared" si="6"/>
        <v>1328760</v>
      </c>
      <c r="N10" s="29">
        <f t="shared" si="6"/>
        <v>74012</v>
      </c>
      <c r="O10" s="29">
        <f t="shared" si="6"/>
        <v>240232</v>
      </c>
      <c r="P10" s="29">
        <f t="shared" si="6"/>
        <v>1253352</v>
      </c>
      <c r="Q10" s="29">
        <f t="shared" si="6"/>
        <v>2054387</v>
      </c>
      <c r="R10" s="29">
        <f t="shared" si="6"/>
        <v>1681055</v>
      </c>
      <c r="S10" s="29">
        <f t="shared" si="6"/>
        <v>357046</v>
      </c>
      <c r="T10" s="29">
        <f t="shared" si="6"/>
        <v>1681860</v>
      </c>
      <c r="U10" s="29">
        <f t="shared" si="6"/>
        <v>6305172</v>
      </c>
      <c r="V10" s="29">
        <f t="shared" si="6"/>
        <v>7576434</v>
      </c>
      <c r="W10" s="29">
        <f t="shared" si="6"/>
        <v>6117627</v>
      </c>
      <c r="X10" s="29">
        <f t="shared" si="6"/>
        <v>4525243</v>
      </c>
      <c r="Y10" s="29">
        <f t="shared" si="6"/>
        <v>4572066</v>
      </c>
      <c r="Z10" s="29">
        <f t="shared" si="6"/>
        <v>6032954</v>
      </c>
      <c r="AA10" s="29">
        <f t="shared" si="6"/>
        <v>6175525</v>
      </c>
      <c r="AB10" s="29">
        <f t="shared" si="6"/>
        <v>8481253</v>
      </c>
      <c r="AC10" s="29">
        <f t="shared" si="6"/>
        <v>7837006</v>
      </c>
      <c r="AD10" s="29">
        <f t="shared" si="6"/>
        <v>5734967</v>
      </c>
      <c r="AE10" s="29">
        <f t="shared" si="6"/>
        <v>6540049</v>
      </c>
      <c r="AF10" s="35">
        <f t="shared" ref="AF10:BK10" si="7">AE10</f>
        <v>6540049</v>
      </c>
      <c r="AG10" s="35">
        <f t="shared" si="7"/>
        <v>6540049</v>
      </c>
      <c r="AH10" s="35">
        <f t="shared" si="7"/>
        <v>6540049</v>
      </c>
      <c r="AI10" s="35">
        <f t="shared" si="7"/>
        <v>6540049</v>
      </c>
      <c r="AJ10" s="35">
        <f t="shared" si="7"/>
        <v>6540049</v>
      </c>
      <c r="AK10" s="35">
        <f t="shared" si="7"/>
        <v>6540049</v>
      </c>
      <c r="AL10" s="35">
        <f t="shared" si="7"/>
        <v>6540049</v>
      </c>
      <c r="AM10" s="35">
        <f t="shared" si="7"/>
        <v>6540049</v>
      </c>
      <c r="AN10" s="35">
        <f t="shared" si="7"/>
        <v>6540049</v>
      </c>
      <c r="AO10" s="35">
        <f t="shared" si="7"/>
        <v>6540049</v>
      </c>
      <c r="AP10" s="35">
        <f t="shared" si="7"/>
        <v>6540049</v>
      </c>
      <c r="AQ10" s="35">
        <f t="shared" si="7"/>
        <v>6540049</v>
      </c>
      <c r="AR10" s="35">
        <f t="shared" si="7"/>
        <v>6540049</v>
      </c>
      <c r="AS10" s="35">
        <f t="shared" si="7"/>
        <v>6540049</v>
      </c>
      <c r="AT10" s="35">
        <f t="shared" si="7"/>
        <v>6540049</v>
      </c>
      <c r="AU10" s="35">
        <f t="shared" si="7"/>
        <v>6540049</v>
      </c>
      <c r="AV10" s="35">
        <f t="shared" si="7"/>
        <v>6540049</v>
      </c>
      <c r="AW10" s="35">
        <f t="shared" si="7"/>
        <v>6540049</v>
      </c>
      <c r="AX10" s="35">
        <f t="shared" si="7"/>
        <v>6540049</v>
      </c>
      <c r="AY10" s="35">
        <f t="shared" si="7"/>
        <v>6540049</v>
      </c>
      <c r="AZ10" s="35">
        <f t="shared" si="7"/>
        <v>6540049</v>
      </c>
      <c r="BA10" s="35">
        <f t="shared" si="7"/>
        <v>6540049</v>
      </c>
      <c r="BB10" s="35">
        <f t="shared" si="7"/>
        <v>6540049</v>
      </c>
      <c r="BC10" s="35">
        <f t="shared" si="7"/>
        <v>6540049</v>
      </c>
      <c r="BD10" s="35">
        <f t="shared" si="7"/>
        <v>6540049</v>
      </c>
      <c r="BE10" s="35">
        <f t="shared" si="7"/>
        <v>6540049</v>
      </c>
      <c r="BF10" s="35">
        <f t="shared" si="7"/>
        <v>6540049</v>
      </c>
      <c r="BG10" s="35">
        <f t="shared" si="7"/>
        <v>6540049</v>
      </c>
      <c r="BH10" s="35">
        <f t="shared" si="7"/>
        <v>6540049</v>
      </c>
      <c r="BI10" s="35">
        <f t="shared" si="7"/>
        <v>6540049</v>
      </c>
      <c r="BJ10" s="35">
        <f t="shared" si="7"/>
        <v>6540049</v>
      </c>
      <c r="BK10" s="35">
        <f t="shared" si="7"/>
        <v>6540049</v>
      </c>
    </row>
    <row r="11" spans="1:63">
      <c r="A11" s="1" t="s">
        <v>546</v>
      </c>
      <c r="B11" s="29" t="str">
        <f>About!B2</f>
        <v>MI</v>
      </c>
      <c r="C11" s="29">
        <f t="shared" ref="C11:AE11" si="8">SUMIFS(C$122:C$219,$B$122:$B$219,$B$7,$A$122:$A$219,$A$7)</f>
        <v>10957882</v>
      </c>
      <c r="D11" s="29">
        <f t="shared" si="8"/>
        <v>553719</v>
      </c>
      <c r="E11" s="29">
        <f t="shared" si="8"/>
        <v>314833</v>
      </c>
      <c r="F11" s="29">
        <f t="shared" si="8"/>
        <v>28736</v>
      </c>
      <c r="G11" s="29">
        <f t="shared" si="8"/>
        <v>1172</v>
      </c>
      <c r="H11" s="29">
        <f t="shared" si="8"/>
        <v>40982</v>
      </c>
      <c r="I11" s="29">
        <f t="shared" si="8"/>
        <v>219123</v>
      </c>
      <c r="J11" s="29">
        <f t="shared" si="8"/>
        <v>2004494</v>
      </c>
      <c r="K11" s="29">
        <f t="shared" si="8"/>
        <v>3561049</v>
      </c>
      <c r="L11" s="29">
        <f t="shared" si="8"/>
        <v>1108301</v>
      </c>
      <c r="M11" s="29">
        <f t="shared" si="8"/>
        <v>1656102</v>
      </c>
      <c r="N11" s="29">
        <f t="shared" si="8"/>
        <v>2175612</v>
      </c>
      <c r="O11" s="29">
        <f t="shared" si="8"/>
        <v>2474343</v>
      </c>
      <c r="P11" s="29">
        <f t="shared" si="8"/>
        <v>4817768</v>
      </c>
      <c r="Q11" s="29">
        <f t="shared" si="8"/>
        <v>5258329</v>
      </c>
      <c r="R11" s="29">
        <f t="shared" si="8"/>
        <v>4411246</v>
      </c>
      <c r="S11" s="29">
        <f t="shared" si="8"/>
        <v>2473613</v>
      </c>
      <c r="T11" s="29">
        <f t="shared" si="8"/>
        <v>2887818</v>
      </c>
      <c r="U11" s="29">
        <f t="shared" si="8"/>
        <v>4000591</v>
      </c>
      <c r="V11" s="29">
        <f t="shared" si="8"/>
        <v>1939287</v>
      </c>
      <c r="W11" s="29">
        <f t="shared" si="8"/>
        <v>2553774</v>
      </c>
      <c r="X11" s="29">
        <f t="shared" si="8"/>
        <v>456671</v>
      </c>
      <c r="Y11" s="29">
        <f t="shared" si="8"/>
        <v>302005</v>
      </c>
      <c r="Z11" s="29">
        <f t="shared" si="8"/>
        <v>214848</v>
      </c>
      <c r="AA11" s="29">
        <f t="shared" si="8"/>
        <v>331263</v>
      </c>
      <c r="AB11" s="29">
        <f t="shared" si="8"/>
        <v>190098</v>
      </c>
      <c r="AC11" s="29">
        <f t="shared" si="8"/>
        <v>30268</v>
      </c>
      <c r="AD11" s="29">
        <f t="shared" si="8"/>
        <v>29468</v>
      </c>
      <c r="AE11" s="29">
        <f t="shared" si="8"/>
        <v>53295</v>
      </c>
      <c r="AF11" s="35">
        <f>AVERAGE(W11:AE11)</f>
        <v>462410</v>
      </c>
      <c r="AG11" s="35">
        <f t="shared" ref="AG11:BK11" si="9">AF11</f>
        <v>462410</v>
      </c>
      <c r="AH11" s="35">
        <f t="shared" si="9"/>
        <v>462410</v>
      </c>
      <c r="AI11" s="35">
        <f t="shared" si="9"/>
        <v>462410</v>
      </c>
      <c r="AJ11" s="35">
        <f t="shared" si="9"/>
        <v>462410</v>
      </c>
      <c r="AK11" s="35">
        <f t="shared" si="9"/>
        <v>462410</v>
      </c>
      <c r="AL11" s="35">
        <f t="shared" si="9"/>
        <v>462410</v>
      </c>
      <c r="AM11" s="35">
        <f t="shared" si="9"/>
        <v>462410</v>
      </c>
      <c r="AN11" s="35">
        <f t="shared" si="9"/>
        <v>462410</v>
      </c>
      <c r="AO11" s="35">
        <f t="shared" si="9"/>
        <v>462410</v>
      </c>
      <c r="AP11" s="35">
        <f t="shared" si="9"/>
        <v>462410</v>
      </c>
      <c r="AQ11" s="35">
        <f t="shared" si="9"/>
        <v>462410</v>
      </c>
      <c r="AR11" s="35">
        <f t="shared" si="9"/>
        <v>462410</v>
      </c>
      <c r="AS11" s="35">
        <f t="shared" si="9"/>
        <v>462410</v>
      </c>
      <c r="AT11" s="35">
        <f t="shared" si="9"/>
        <v>462410</v>
      </c>
      <c r="AU11" s="35">
        <f t="shared" si="9"/>
        <v>462410</v>
      </c>
      <c r="AV11" s="35">
        <f t="shared" si="9"/>
        <v>462410</v>
      </c>
      <c r="AW11" s="35">
        <f t="shared" si="9"/>
        <v>462410</v>
      </c>
      <c r="AX11" s="35">
        <f t="shared" si="9"/>
        <v>462410</v>
      </c>
      <c r="AY11" s="35">
        <f t="shared" si="9"/>
        <v>462410</v>
      </c>
      <c r="AZ11" s="35">
        <f t="shared" si="9"/>
        <v>462410</v>
      </c>
      <c r="BA11" s="35">
        <f t="shared" si="9"/>
        <v>462410</v>
      </c>
      <c r="BB11" s="35">
        <f t="shared" si="9"/>
        <v>462410</v>
      </c>
      <c r="BC11" s="35">
        <f t="shared" si="9"/>
        <v>462410</v>
      </c>
      <c r="BD11" s="35">
        <f t="shared" si="9"/>
        <v>462410</v>
      </c>
      <c r="BE11" s="35">
        <f t="shared" si="9"/>
        <v>462410</v>
      </c>
      <c r="BF11" s="35">
        <f t="shared" si="9"/>
        <v>462410</v>
      </c>
      <c r="BG11" s="35">
        <f t="shared" si="9"/>
        <v>462410</v>
      </c>
      <c r="BH11" s="35">
        <f t="shared" si="9"/>
        <v>462410</v>
      </c>
      <c r="BI11" s="35">
        <f t="shared" si="9"/>
        <v>462410</v>
      </c>
      <c r="BJ11" s="35">
        <f t="shared" si="9"/>
        <v>462410</v>
      </c>
      <c r="BK11" s="35">
        <f t="shared" si="9"/>
        <v>462410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MI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2391130</v>
      </c>
      <c r="G14" s="29">
        <f t="shared" si="11"/>
        <v>6909055</v>
      </c>
      <c r="H14" s="29">
        <f t="shared" si="11"/>
        <v>5759606</v>
      </c>
      <c r="I14" s="29">
        <f t="shared" si="11"/>
        <v>1906706</v>
      </c>
      <c r="J14" s="29">
        <f t="shared" si="11"/>
        <v>1379798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2304581</v>
      </c>
      <c r="V14" s="29">
        <f t="shared" si="11"/>
        <v>5637147</v>
      </c>
      <c r="W14" s="29">
        <f t="shared" si="11"/>
        <v>3563853</v>
      </c>
      <c r="X14" s="29">
        <f t="shared" si="11"/>
        <v>4068572</v>
      </c>
      <c r="Y14" s="29">
        <f t="shared" si="11"/>
        <v>4270061</v>
      </c>
      <c r="Z14" s="29">
        <f t="shared" si="11"/>
        <v>5818106</v>
      </c>
      <c r="AA14" s="29">
        <f t="shared" si="11"/>
        <v>5844262</v>
      </c>
      <c r="AB14" s="29">
        <f t="shared" si="11"/>
        <v>8291155</v>
      </c>
      <c r="AC14" s="29">
        <f t="shared" si="11"/>
        <v>7806738</v>
      </c>
      <c r="AD14" s="29">
        <f t="shared" si="11"/>
        <v>5705499</v>
      </c>
      <c r="AE14" s="29">
        <f t="shared" si="11"/>
        <v>6486754</v>
      </c>
      <c r="AF14" s="29">
        <f t="shared" si="11"/>
        <v>6077639</v>
      </c>
      <c r="AG14" s="29">
        <f t="shared" si="11"/>
        <v>6077639</v>
      </c>
      <c r="AH14" s="29">
        <f t="shared" si="11"/>
        <v>6077639</v>
      </c>
      <c r="AI14" s="29">
        <f t="shared" ref="AI14:BK14" si="12">IF(AI10&gt;AI11,AI10-AI11,0)</f>
        <v>6077639</v>
      </c>
      <c r="AJ14" s="29">
        <f t="shared" si="12"/>
        <v>6077639</v>
      </c>
      <c r="AK14" s="29">
        <f t="shared" si="12"/>
        <v>6077639</v>
      </c>
      <c r="AL14" s="29">
        <f t="shared" si="12"/>
        <v>6077639</v>
      </c>
      <c r="AM14" s="29">
        <f t="shared" si="12"/>
        <v>6077639</v>
      </c>
      <c r="AN14" s="29">
        <f t="shared" si="12"/>
        <v>6077639</v>
      </c>
      <c r="AO14" s="29">
        <f t="shared" si="12"/>
        <v>6077639</v>
      </c>
      <c r="AP14" s="29">
        <f t="shared" si="12"/>
        <v>6077639</v>
      </c>
      <c r="AQ14" s="29">
        <f t="shared" si="12"/>
        <v>6077639</v>
      </c>
      <c r="AR14" s="29">
        <f t="shared" si="12"/>
        <v>6077639</v>
      </c>
      <c r="AS14" s="29">
        <f t="shared" si="12"/>
        <v>6077639</v>
      </c>
      <c r="AT14" s="29">
        <f t="shared" si="12"/>
        <v>6077639</v>
      </c>
      <c r="AU14" s="29">
        <f t="shared" si="12"/>
        <v>6077639</v>
      </c>
      <c r="AV14" s="29">
        <f t="shared" si="12"/>
        <v>6077639</v>
      </c>
      <c r="AW14" s="29">
        <f t="shared" si="12"/>
        <v>6077639</v>
      </c>
      <c r="AX14" s="29">
        <f t="shared" si="12"/>
        <v>6077639</v>
      </c>
      <c r="AY14" s="29">
        <f t="shared" si="12"/>
        <v>6077639</v>
      </c>
      <c r="AZ14" s="29">
        <f t="shared" si="12"/>
        <v>6077639</v>
      </c>
      <c r="BA14" s="29">
        <f t="shared" si="12"/>
        <v>6077639</v>
      </c>
      <c r="BB14" s="29">
        <f t="shared" si="12"/>
        <v>6077639</v>
      </c>
      <c r="BC14" s="29">
        <f t="shared" si="12"/>
        <v>6077639</v>
      </c>
      <c r="BD14" s="29">
        <f t="shared" si="12"/>
        <v>6077639</v>
      </c>
      <c r="BE14" s="29">
        <f t="shared" si="12"/>
        <v>6077639</v>
      </c>
      <c r="BF14" s="29">
        <f t="shared" si="12"/>
        <v>6077639</v>
      </c>
      <c r="BG14" s="29">
        <f t="shared" si="12"/>
        <v>6077639</v>
      </c>
      <c r="BH14" s="29">
        <f t="shared" si="12"/>
        <v>6077639</v>
      </c>
      <c r="BI14" s="29">
        <f t="shared" si="12"/>
        <v>6077639</v>
      </c>
      <c r="BJ14" s="29">
        <f t="shared" si="12"/>
        <v>6077639</v>
      </c>
      <c r="BK14" s="29">
        <f t="shared" si="12"/>
        <v>6077639</v>
      </c>
    </row>
    <row r="15" spans="1:63">
      <c r="A15" s="1" t="s">
        <v>546</v>
      </c>
      <c r="B15" s="29" t="str">
        <f>About!B2</f>
        <v>MI</v>
      </c>
      <c r="C15" s="29">
        <f t="shared" ref="C15:AH15" si="13">IF(C11&gt;C10,C11-C10,0)</f>
        <v>10918283</v>
      </c>
      <c r="D15" s="29">
        <f t="shared" si="13"/>
        <v>446090</v>
      </c>
      <c r="E15" s="29">
        <f t="shared" si="13"/>
        <v>231357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1533577</v>
      </c>
      <c r="L15" s="29">
        <f t="shared" si="13"/>
        <v>219085</v>
      </c>
      <c r="M15" s="29">
        <f t="shared" si="13"/>
        <v>327342</v>
      </c>
      <c r="N15" s="29">
        <f t="shared" si="13"/>
        <v>2101600</v>
      </c>
      <c r="O15" s="29">
        <f t="shared" si="13"/>
        <v>2234111</v>
      </c>
      <c r="P15" s="29">
        <f t="shared" si="13"/>
        <v>3564416</v>
      </c>
      <c r="Q15" s="29">
        <f t="shared" si="13"/>
        <v>3203942</v>
      </c>
      <c r="R15" s="29">
        <f t="shared" si="13"/>
        <v>2730191</v>
      </c>
      <c r="S15" s="29">
        <f t="shared" si="13"/>
        <v>2116567</v>
      </c>
      <c r="T15" s="29">
        <f t="shared" si="13"/>
        <v>1205958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103728947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102831743.68600002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0.89999999999999991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897203.31399998069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897203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541158.2218372823</v>
      </c>
      <c r="C15" s="154">
        <f t="shared" ref="C15:C30" si="1">B15/SUM($B$15:$B$30)</f>
        <v>8.2745285522674544E-2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603631.01965453487</v>
      </c>
      <c r="C16" s="15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955609.87038615567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3999267.4868410444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306729.50379985262</v>
      </c>
      <c r="C19" s="154">
        <f t="shared" si="1"/>
        <v>4.6900184356394356E-2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33321.492127753459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37694.79098688106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37694.79098688106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24941.823379616035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74239.344388818223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82809.739081042979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131096.31787186163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548643.60232869175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42079.000831767065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4571.2429928957199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5171.1984717494133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5171.1984717494133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3421.6695614044634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25608400</v>
      </c>
      <c r="C5" s="111">
        <v>38929300</v>
      </c>
      <c r="D5" s="111">
        <v>26423000</v>
      </c>
      <c r="E5" s="111">
        <v>26694100</v>
      </c>
      <c r="F5" s="111">
        <v>28924200</v>
      </c>
      <c r="G5" s="111">
        <v>31193800</v>
      </c>
      <c r="H5" s="111">
        <v>30442700</v>
      </c>
      <c r="I5" s="111">
        <v>29666700</v>
      </c>
      <c r="J5" s="111">
        <v>32279400</v>
      </c>
      <c r="K5" s="111">
        <v>31528800</v>
      </c>
      <c r="L5" s="111">
        <v>29424100</v>
      </c>
      <c r="M5" s="111">
        <v>29753200</v>
      </c>
      <c r="N5" s="111">
        <v>30549800</v>
      </c>
      <c r="O5" s="111">
        <v>31390100</v>
      </c>
      <c r="P5" s="111">
        <v>31485600</v>
      </c>
      <c r="Q5" s="111">
        <v>31602600</v>
      </c>
      <c r="R5" s="111">
        <v>31731200</v>
      </c>
      <c r="S5" s="111">
        <v>31508300</v>
      </c>
      <c r="T5" s="111">
        <v>30989400</v>
      </c>
      <c r="U5" s="111">
        <v>30714400</v>
      </c>
      <c r="V5" s="111">
        <v>30547500</v>
      </c>
      <c r="W5" s="111">
        <v>30568400</v>
      </c>
      <c r="X5" s="111">
        <v>30704200</v>
      </c>
      <c r="Y5" s="111">
        <v>30551500</v>
      </c>
      <c r="Z5" s="111">
        <v>30821500</v>
      </c>
      <c r="AA5" s="111">
        <v>30678000</v>
      </c>
      <c r="AB5" s="111">
        <v>30485800</v>
      </c>
      <c r="AC5" s="111">
        <v>30596300</v>
      </c>
      <c r="AD5" s="111">
        <v>30373600</v>
      </c>
      <c r="AE5" s="111">
        <v>29966400</v>
      </c>
      <c r="AF5" s="111">
        <v>30225200</v>
      </c>
    </row>
    <row r="6" spans="1:32" s="107" customFormat="1" ht="15.75" customHeight="1">
      <c r="A6" s="108" t="s">
        <v>4491</v>
      </c>
      <c r="B6" s="111">
        <v>24334500</v>
      </c>
      <c r="C6" s="111">
        <v>12744300</v>
      </c>
      <c r="D6" s="111">
        <v>35430600</v>
      </c>
      <c r="E6" s="111">
        <v>36010400</v>
      </c>
      <c r="F6" s="111">
        <v>34890500</v>
      </c>
      <c r="G6" s="111">
        <v>34146600</v>
      </c>
      <c r="H6" s="111">
        <v>35953400</v>
      </c>
      <c r="I6" s="111">
        <v>37965800</v>
      </c>
      <c r="J6" s="111">
        <v>36388700</v>
      </c>
      <c r="K6" s="111">
        <v>36351600</v>
      </c>
      <c r="L6" s="111">
        <v>36443600</v>
      </c>
      <c r="M6" s="111">
        <v>36072000</v>
      </c>
      <c r="N6" s="111">
        <v>35246600</v>
      </c>
      <c r="O6" s="111">
        <v>34564100</v>
      </c>
      <c r="P6" s="111">
        <v>34533700</v>
      </c>
      <c r="Q6" s="111">
        <v>34501900</v>
      </c>
      <c r="R6" s="111">
        <v>34201200</v>
      </c>
      <c r="S6" s="111">
        <v>34453600</v>
      </c>
      <c r="T6" s="111">
        <v>35022200</v>
      </c>
      <c r="U6" s="111">
        <v>35303500</v>
      </c>
      <c r="V6" s="111">
        <v>35454100</v>
      </c>
      <c r="W6" s="111">
        <v>35454100</v>
      </c>
      <c r="X6" s="111">
        <v>35267100</v>
      </c>
      <c r="Y6" s="111">
        <v>35423200</v>
      </c>
      <c r="Z6" s="111">
        <v>35080000</v>
      </c>
      <c r="AA6" s="111">
        <v>35273900</v>
      </c>
      <c r="AB6" s="111">
        <v>35158300</v>
      </c>
      <c r="AC6" s="111">
        <v>34999900</v>
      </c>
      <c r="AD6" s="111">
        <v>35218200</v>
      </c>
      <c r="AE6" s="111">
        <v>35681000</v>
      </c>
      <c r="AF6" s="111">
        <v>35385100</v>
      </c>
    </row>
    <row r="7" spans="1:32" s="107" customFormat="1" ht="15.75" customHeight="1">
      <c r="A7" s="108" t="s">
        <v>4492</v>
      </c>
      <c r="B7" s="111">
        <v>32923100</v>
      </c>
      <c r="C7" s="111">
        <v>32923100</v>
      </c>
      <c r="D7" s="111">
        <v>24692300</v>
      </c>
      <c r="E7" s="111">
        <v>24692300</v>
      </c>
      <c r="F7" s="111">
        <v>24692300</v>
      </c>
      <c r="G7" s="111">
        <v>24692300</v>
      </c>
      <c r="H7" s="111">
        <v>24692300</v>
      </c>
      <c r="I7" s="111">
        <v>24692300</v>
      </c>
      <c r="J7" s="111">
        <v>24692300</v>
      </c>
      <c r="K7" s="111">
        <v>24692300</v>
      </c>
      <c r="L7" s="111">
        <v>24692300</v>
      </c>
      <c r="M7" s="111">
        <v>24692300</v>
      </c>
      <c r="N7" s="111">
        <v>24692300</v>
      </c>
      <c r="O7" s="111">
        <v>24692300</v>
      </c>
      <c r="P7" s="111">
        <v>24692300</v>
      </c>
      <c r="Q7" s="111">
        <v>24692300</v>
      </c>
      <c r="R7" s="111">
        <v>24692300</v>
      </c>
      <c r="S7" s="111">
        <v>24692300</v>
      </c>
      <c r="T7" s="111">
        <v>24692300</v>
      </c>
      <c r="U7" s="111">
        <v>24692300</v>
      </c>
      <c r="V7" s="111">
        <v>24692300</v>
      </c>
      <c r="W7" s="111">
        <v>24692300</v>
      </c>
      <c r="X7" s="111">
        <v>24692300</v>
      </c>
      <c r="Y7" s="111">
        <v>24692300</v>
      </c>
      <c r="Z7" s="111">
        <v>24692300</v>
      </c>
      <c r="AA7" s="111">
        <v>24692300</v>
      </c>
      <c r="AB7" s="111">
        <v>24692300</v>
      </c>
      <c r="AC7" s="111">
        <v>24692300</v>
      </c>
      <c r="AD7" s="111">
        <v>24692300</v>
      </c>
      <c r="AE7" s="111">
        <v>24692300</v>
      </c>
      <c r="AF7" s="111">
        <v>24692300</v>
      </c>
    </row>
    <row r="8" spans="1:32" s="107" customFormat="1" ht="15.75" customHeight="1">
      <c r="A8" s="108" t="s">
        <v>4493</v>
      </c>
      <c r="B8" s="111">
        <v>1602460</v>
      </c>
      <c r="C8" s="111">
        <v>1602460</v>
      </c>
      <c r="D8" s="111">
        <v>1602460</v>
      </c>
      <c r="E8" s="111">
        <v>1602460</v>
      </c>
      <c r="F8" s="111">
        <v>1596430</v>
      </c>
      <c r="G8" s="111">
        <v>1596430</v>
      </c>
      <c r="H8" s="111">
        <v>1596430</v>
      </c>
      <c r="I8" s="111">
        <v>1596430</v>
      </c>
      <c r="J8" s="111">
        <v>1596430</v>
      </c>
      <c r="K8" s="111">
        <v>1596430</v>
      </c>
      <c r="L8" s="111">
        <v>1596430</v>
      </c>
      <c r="M8" s="111">
        <v>1596430</v>
      </c>
      <c r="N8" s="111">
        <v>1596430</v>
      </c>
      <c r="O8" s="111">
        <v>1596430</v>
      </c>
      <c r="P8" s="111">
        <v>1596430</v>
      </c>
      <c r="Q8" s="111">
        <v>1596430</v>
      </c>
      <c r="R8" s="111">
        <v>1596430</v>
      </c>
      <c r="S8" s="111">
        <v>1596430</v>
      </c>
      <c r="T8" s="111">
        <v>1596430</v>
      </c>
      <c r="U8" s="111">
        <v>1596430</v>
      </c>
      <c r="V8" s="111">
        <v>1596430</v>
      </c>
      <c r="W8" s="111">
        <v>1596430</v>
      </c>
      <c r="X8" s="111">
        <v>1596430</v>
      </c>
      <c r="Y8" s="111">
        <v>1596430</v>
      </c>
      <c r="Z8" s="111">
        <v>1596430</v>
      </c>
      <c r="AA8" s="111">
        <v>1596430</v>
      </c>
      <c r="AB8" s="111">
        <v>1596430</v>
      </c>
      <c r="AC8" s="111">
        <v>1596430</v>
      </c>
      <c r="AD8" s="111">
        <v>1596430</v>
      </c>
      <c r="AE8" s="111">
        <v>1596430</v>
      </c>
      <c r="AF8" s="111">
        <v>1596430</v>
      </c>
    </row>
    <row r="9" spans="1:32" s="107" customFormat="1" ht="15.75" customHeight="1">
      <c r="A9" s="108" t="s">
        <v>4494</v>
      </c>
      <c r="B9" s="111">
        <v>7891120</v>
      </c>
      <c r="C9" s="111">
        <v>9641720</v>
      </c>
      <c r="D9" s="111">
        <v>9662740</v>
      </c>
      <c r="E9" s="111">
        <v>9665370</v>
      </c>
      <c r="F9" s="111">
        <v>9665370</v>
      </c>
      <c r="G9" s="111">
        <v>9654860</v>
      </c>
      <c r="H9" s="111">
        <v>9649600</v>
      </c>
      <c r="I9" s="111">
        <v>9610180</v>
      </c>
      <c r="J9" s="111">
        <v>9604920</v>
      </c>
      <c r="K9" s="111">
        <v>10442900</v>
      </c>
      <c r="L9" s="111">
        <v>11872800</v>
      </c>
      <c r="M9" s="111">
        <v>12594000</v>
      </c>
      <c r="N9" s="111">
        <v>13361500</v>
      </c>
      <c r="O9" s="111">
        <v>13924400</v>
      </c>
      <c r="P9" s="111">
        <v>14595400</v>
      </c>
      <c r="Q9" s="111">
        <v>15298100</v>
      </c>
      <c r="R9" s="111">
        <v>16136900</v>
      </c>
      <c r="S9" s="111">
        <v>16945300</v>
      </c>
      <c r="T9" s="111">
        <v>17793800</v>
      </c>
      <c r="U9" s="111">
        <v>18648300</v>
      </c>
      <c r="V9" s="111">
        <v>19423700</v>
      </c>
      <c r="W9" s="111">
        <v>20232800</v>
      </c>
      <c r="X9" s="111">
        <v>21139500</v>
      </c>
      <c r="Y9" s="111">
        <v>21972900</v>
      </c>
      <c r="Z9" s="111">
        <v>22762100</v>
      </c>
      <c r="AA9" s="111">
        <v>23479000</v>
      </c>
      <c r="AB9" s="111">
        <v>24542200</v>
      </c>
      <c r="AC9" s="111">
        <v>25468000</v>
      </c>
      <c r="AD9" s="111">
        <v>26399800</v>
      </c>
      <c r="AE9" s="111">
        <v>27387700</v>
      </c>
      <c r="AF9" s="111">
        <v>28475700</v>
      </c>
    </row>
    <row r="10" spans="1:32" s="107" customFormat="1" ht="15.75" customHeight="1">
      <c r="A10" s="108" t="s">
        <v>4495</v>
      </c>
      <c r="B10" s="111">
        <v>397757</v>
      </c>
      <c r="C10" s="111">
        <v>621006</v>
      </c>
      <c r="D10" s="111">
        <v>620002</v>
      </c>
      <c r="E10" s="111">
        <v>616930</v>
      </c>
      <c r="F10" s="111">
        <v>614892</v>
      </c>
      <c r="G10" s="111">
        <v>612854</v>
      </c>
      <c r="H10" s="111">
        <v>610817</v>
      </c>
      <c r="I10" s="111">
        <v>608780</v>
      </c>
      <c r="J10" s="111">
        <v>606743</v>
      </c>
      <c r="K10" s="111">
        <v>1608310</v>
      </c>
      <c r="L10" s="111">
        <v>3567590</v>
      </c>
      <c r="M10" s="111">
        <v>4509240</v>
      </c>
      <c r="N10" s="111">
        <v>5454380</v>
      </c>
      <c r="O10" s="111">
        <v>6446320</v>
      </c>
      <c r="P10" s="111">
        <v>7700640</v>
      </c>
      <c r="Q10" s="111">
        <v>9044980</v>
      </c>
      <c r="R10" s="111">
        <v>10467200</v>
      </c>
      <c r="S10" s="111">
        <v>11812300</v>
      </c>
      <c r="T10" s="111">
        <v>13233000</v>
      </c>
      <c r="U10" s="111">
        <v>14620000</v>
      </c>
      <c r="V10" s="111">
        <v>15861200</v>
      </c>
      <c r="W10" s="111">
        <v>16957900</v>
      </c>
      <c r="X10" s="111">
        <v>18130100</v>
      </c>
      <c r="Y10" s="111">
        <v>19235000</v>
      </c>
      <c r="Z10" s="111">
        <v>20105700</v>
      </c>
      <c r="AA10" s="111">
        <v>20881000</v>
      </c>
      <c r="AB10" s="111">
        <v>21576800</v>
      </c>
      <c r="AC10" s="111">
        <v>22025500</v>
      </c>
      <c r="AD10" s="111">
        <v>22473800</v>
      </c>
      <c r="AE10" s="111">
        <v>22829200</v>
      </c>
      <c r="AF10" s="111">
        <v>23178200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1003290</v>
      </c>
      <c r="C12" s="111">
        <v>1635540</v>
      </c>
      <c r="D12" s="111">
        <v>1483610</v>
      </c>
      <c r="E12" s="111">
        <v>1395300</v>
      </c>
      <c r="F12" s="111">
        <v>1406960</v>
      </c>
      <c r="G12" s="111">
        <v>1330000</v>
      </c>
      <c r="H12" s="111">
        <v>1248910</v>
      </c>
      <c r="I12" s="111">
        <v>1167750</v>
      </c>
      <c r="J12" s="111">
        <v>1194730</v>
      </c>
      <c r="K12" s="111">
        <v>1325370</v>
      </c>
      <c r="L12" s="111">
        <v>1405070</v>
      </c>
      <c r="M12" s="111">
        <v>1436200</v>
      </c>
      <c r="N12" s="111">
        <v>1433120</v>
      </c>
      <c r="O12" s="111">
        <v>1459880</v>
      </c>
      <c r="P12" s="111">
        <v>1453320</v>
      </c>
      <c r="Q12" s="111">
        <v>1422240</v>
      </c>
      <c r="R12" s="111">
        <v>1405240</v>
      </c>
      <c r="S12" s="111">
        <v>1382020</v>
      </c>
      <c r="T12" s="111">
        <v>1369400</v>
      </c>
      <c r="U12" s="111">
        <v>1339930</v>
      </c>
      <c r="V12" s="111">
        <v>1323360</v>
      </c>
      <c r="W12" s="111">
        <v>1321960</v>
      </c>
      <c r="X12" s="111">
        <v>1317520</v>
      </c>
      <c r="Y12" s="111">
        <v>1301100</v>
      </c>
      <c r="Z12" s="111">
        <v>1317290</v>
      </c>
      <c r="AA12" s="111">
        <v>1289690</v>
      </c>
      <c r="AB12" s="111">
        <v>1265500</v>
      </c>
      <c r="AC12" s="111">
        <v>1267850</v>
      </c>
      <c r="AD12" s="111">
        <v>1221170</v>
      </c>
      <c r="AE12" s="111">
        <v>1180790</v>
      </c>
      <c r="AF12" s="111">
        <v>1197840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117500</v>
      </c>
      <c r="C14" s="111">
        <v>117237</v>
      </c>
      <c r="D14" s="111">
        <v>117237</v>
      </c>
      <c r="E14" s="111">
        <v>117237</v>
      </c>
      <c r="F14" s="111">
        <v>117237</v>
      </c>
      <c r="G14" s="111">
        <v>117237</v>
      </c>
      <c r="H14" s="111">
        <v>117237</v>
      </c>
      <c r="I14" s="111">
        <v>117237</v>
      </c>
      <c r="J14" s="111">
        <v>117237</v>
      </c>
      <c r="K14" s="111">
        <v>117237</v>
      </c>
      <c r="L14" s="111">
        <v>117237</v>
      </c>
      <c r="M14" s="111">
        <v>117237</v>
      </c>
      <c r="N14" s="111">
        <v>117237</v>
      </c>
      <c r="O14" s="111">
        <v>117237</v>
      </c>
      <c r="P14" s="111">
        <v>117237</v>
      </c>
      <c r="Q14" s="111">
        <v>117237</v>
      </c>
      <c r="R14" s="111">
        <v>117237</v>
      </c>
      <c r="S14" s="111">
        <v>117237</v>
      </c>
      <c r="T14" s="111">
        <v>117237</v>
      </c>
      <c r="U14" s="111">
        <v>117237</v>
      </c>
      <c r="V14" s="111">
        <v>117237</v>
      </c>
      <c r="W14" s="111">
        <v>117237</v>
      </c>
      <c r="X14" s="111">
        <v>117237</v>
      </c>
      <c r="Y14" s="111">
        <v>117237</v>
      </c>
      <c r="Z14" s="111">
        <v>117237</v>
      </c>
      <c r="AA14" s="111">
        <v>117237</v>
      </c>
      <c r="AB14" s="111">
        <v>117237</v>
      </c>
      <c r="AC14" s="111">
        <v>117237</v>
      </c>
      <c r="AD14" s="111">
        <v>117237</v>
      </c>
      <c r="AE14" s="111">
        <v>117237</v>
      </c>
      <c r="AF14" s="111">
        <v>117237</v>
      </c>
    </row>
    <row r="15" spans="1:32" s="107" customFormat="1" ht="15.75" customHeight="1">
      <c r="A15" s="108" t="s">
        <v>4500</v>
      </c>
      <c r="B15" s="111">
        <v>9850820</v>
      </c>
      <c r="C15" s="111">
        <v>9940160</v>
      </c>
      <c r="D15" s="111">
        <v>9940160</v>
      </c>
      <c r="E15" s="111">
        <v>9940160</v>
      </c>
      <c r="F15" s="111">
        <v>9940160</v>
      </c>
      <c r="G15" s="111">
        <v>9940160</v>
      </c>
      <c r="H15" s="111">
        <v>9940160</v>
      </c>
      <c r="I15" s="111">
        <v>9940160</v>
      </c>
      <c r="J15" s="111">
        <v>9940160</v>
      </c>
      <c r="K15" s="111">
        <v>9940160</v>
      </c>
      <c r="L15" s="111">
        <v>9940160</v>
      </c>
      <c r="M15" s="111">
        <v>9940160</v>
      </c>
      <c r="N15" s="111">
        <v>9940160</v>
      </c>
      <c r="O15" s="111">
        <v>9940160</v>
      </c>
      <c r="P15" s="111">
        <v>9940160</v>
      </c>
      <c r="Q15" s="111">
        <v>9940160</v>
      </c>
      <c r="R15" s="111">
        <v>9940160</v>
      </c>
      <c r="S15" s="111">
        <v>9940160</v>
      </c>
      <c r="T15" s="111">
        <v>9940160</v>
      </c>
      <c r="U15" s="111">
        <v>9940160</v>
      </c>
      <c r="V15" s="111">
        <v>9940160</v>
      </c>
      <c r="W15" s="111">
        <v>9940160</v>
      </c>
      <c r="X15" s="111">
        <v>9940160</v>
      </c>
      <c r="Y15" s="111">
        <v>9940160</v>
      </c>
      <c r="Z15" s="111">
        <v>9940160</v>
      </c>
      <c r="AA15" s="111">
        <v>9940160</v>
      </c>
      <c r="AB15" s="111">
        <v>9940160</v>
      </c>
      <c r="AC15" s="111">
        <v>9940160</v>
      </c>
      <c r="AD15" s="111">
        <v>9940160</v>
      </c>
      <c r="AE15" s="111">
        <v>9940160</v>
      </c>
      <c r="AF15" s="111">
        <v>9940160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19272</v>
      </c>
      <c r="L17" s="111">
        <v>57816</v>
      </c>
      <c r="M17" s="111">
        <v>77088</v>
      </c>
      <c r="N17" s="111">
        <v>96360</v>
      </c>
      <c r="O17" s="111">
        <v>115632</v>
      </c>
      <c r="P17" s="111">
        <v>154176</v>
      </c>
      <c r="Q17" s="111">
        <v>192720</v>
      </c>
      <c r="R17" s="111">
        <v>231264</v>
      </c>
      <c r="S17" s="111">
        <v>269808</v>
      </c>
      <c r="T17" s="111">
        <v>308352</v>
      </c>
      <c r="U17" s="111">
        <v>346896</v>
      </c>
      <c r="V17" s="111">
        <v>385440</v>
      </c>
      <c r="W17" s="111">
        <v>423984</v>
      </c>
      <c r="X17" s="111">
        <v>481800</v>
      </c>
      <c r="Y17" s="111">
        <v>520344</v>
      </c>
      <c r="Z17" s="111">
        <v>558888</v>
      </c>
      <c r="AA17" s="111">
        <v>597432</v>
      </c>
      <c r="AB17" s="111">
        <v>635976</v>
      </c>
      <c r="AC17" s="111">
        <v>655248</v>
      </c>
      <c r="AD17" s="111">
        <v>674520</v>
      </c>
      <c r="AE17" s="111">
        <v>693792</v>
      </c>
      <c r="AF17" s="111">
        <v>713064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103728947</v>
      </c>
      <c r="C21" s="113">
        <f t="shared" si="0"/>
        <v>108154823</v>
      </c>
      <c r="D21" s="113">
        <f t="shared" si="0"/>
        <v>109972109</v>
      </c>
      <c r="E21" s="113">
        <f t="shared" si="0"/>
        <v>110734257</v>
      </c>
      <c r="F21" s="113">
        <f t="shared" si="0"/>
        <v>111848049</v>
      </c>
      <c r="G21" s="113">
        <f t="shared" si="0"/>
        <v>113284241</v>
      </c>
      <c r="H21" s="113">
        <f t="shared" si="0"/>
        <v>114251554</v>
      </c>
      <c r="I21" s="113">
        <f t="shared" si="0"/>
        <v>115365337</v>
      </c>
      <c r="J21" s="113">
        <f t="shared" si="0"/>
        <v>116420620</v>
      </c>
      <c r="K21" s="113">
        <f t="shared" si="0"/>
        <v>117622379</v>
      </c>
      <c r="L21" s="113">
        <f t="shared" si="0"/>
        <v>119117103</v>
      </c>
      <c r="M21" s="113">
        <f t="shared" si="0"/>
        <v>120787855</v>
      </c>
      <c r="N21" s="113">
        <f t="shared" si="0"/>
        <v>122487887</v>
      </c>
      <c r="O21" s="113">
        <f t="shared" si="0"/>
        <v>124246559</v>
      </c>
      <c r="P21" s="113">
        <f t="shared" si="0"/>
        <v>126268963</v>
      </c>
      <c r="Q21" s="113">
        <f t="shared" si="0"/>
        <v>128408667</v>
      </c>
      <c r="R21" s="113">
        <f t="shared" si="0"/>
        <v>130519131</v>
      </c>
      <c r="S21" s="113">
        <f t="shared" si="0"/>
        <v>132717455</v>
      </c>
      <c r="T21" s="113">
        <f t="shared" si="0"/>
        <v>135062279</v>
      </c>
      <c r="U21" s="113">
        <f t="shared" si="0"/>
        <v>137319153</v>
      </c>
      <c r="V21" s="113">
        <f t="shared" si="0"/>
        <v>139341427</v>
      </c>
      <c r="W21" s="113">
        <f t="shared" si="0"/>
        <v>141305271</v>
      </c>
      <c r="X21" s="113">
        <f t="shared" si="0"/>
        <v>143386347</v>
      </c>
      <c r="Y21" s="113">
        <f t="shared" si="0"/>
        <v>145350171</v>
      </c>
      <c r="Z21" s="113">
        <f t="shared" si="0"/>
        <v>146991605</v>
      </c>
      <c r="AA21" s="113">
        <f t="shared" si="0"/>
        <v>148545149</v>
      </c>
      <c r="AB21" s="113">
        <f t="shared" si="0"/>
        <v>150010703</v>
      </c>
      <c r="AC21" s="113">
        <f t="shared" si="0"/>
        <v>151358925</v>
      </c>
      <c r="AD21" s="113">
        <f t="shared" si="0"/>
        <v>152707217</v>
      </c>
      <c r="AE21" s="113">
        <f t="shared" si="0"/>
        <v>154085009</v>
      </c>
      <c r="AF21" s="113">
        <f t="shared" si="0"/>
        <v>155521231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74239.344388818223</v>
      </c>
      <c r="C2" s="111">
        <f>B2</f>
        <v>74239.344388818223</v>
      </c>
      <c r="D2" s="111">
        <f t="shared" ref="D2:AG10" si="0">C2</f>
        <v>74239.344388818223</v>
      </c>
      <c r="E2" s="111">
        <f t="shared" si="0"/>
        <v>74239.344388818223</v>
      </c>
      <c r="F2" s="111">
        <f t="shared" si="0"/>
        <v>74239.344388818223</v>
      </c>
      <c r="G2" s="111">
        <f t="shared" si="0"/>
        <v>74239.344388818223</v>
      </c>
      <c r="H2" s="111">
        <f t="shared" si="0"/>
        <v>74239.344388818223</v>
      </c>
      <c r="I2" s="111">
        <f t="shared" si="0"/>
        <v>74239.344388818223</v>
      </c>
      <c r="J2" s="111">
        <f t="shared" si="0"/>
        <v>74239.344388818223</v>
      </c>
      <c r="K2" s="111">
        <f t="shared" si="0"/>
        <v>74239.344388818223</v>
      </c>
      <c r="L2" s="111">
        <f t="shared" si="0"/>
        <v>74239.344388818223</v>
      </c>
      <c r="M2" s="111">
        <f t="shared" si="0"/>
        <v>74239.344388818223</v>
      </c>
      <c r="N2" s="111">
        <f t="shared" si="0"/>
        <v>74239.344388818223</v>
      </c>
      <c r="O2" s="111">
        <f t="shared" si="0"/>
        <v>74239.344388818223</v>
      </c>
      <c r="P2" s="111">
        <f t="shared" si="0"/>
        <v>74239.344388818223</v>
      </c>
      <c r="Q2" s="111">
        <f t="shared" si="0"/>
        <v>74239.344388818223</v>
      </c>
      <c r="R2" s="111">
        <f t="shared" si="0"/>
        <v>74239.344388818223</v>
      </c>
      <c r="S2" s="111">
        <f t="shared" si="0"/>
        <v>74239.344388818223</v>
      </c>
      <c r="T2" s="111">
        <f t="shared" si="0"/>
        <v>74239.344388818223</v>
      </c>
      <c r="U2" s="111">
        <f t="shared" si="0"/>
        <v>74239.344388818223</v>
      </c>
      <c r="V2" s="111">
        <f t="shared" si="0"/>
        <v>74239.344388818223</v>
      </c>
      <c r="W2" s="111">
        <f t="shared" si="0"/>
        <v>74239.344388818223</v>
      </c>
      <c r="X2" s="111">
        <f t="shared" si="0"/>
        <v>74239.344388818223</v>
      </c>
      <c r="Y2" s="111">
        <f t="shared" si="0"/>
        <v>74239.344388818223</v>
      </c>
      <c r="Z2" s="111">
        <f t="shared" si="0"/>
        <v>74239.344388818223</v>
      </c>
      <c r="AA2" s="111">
        <f t="shared" si="0"/>
        <v>74239.344388818223</v>
      </c>
      <c r="AB2" s="111">
        <f t="shared" si="0"/>
        <v>74239.344388818223</v>
      </c>
      <c r="AC2" s="111">
        <f t="shared" si="0"/>
        <v>74239.344388818223</v>
      </c>
      <c r="AD2" s="111">
        <f t="shared" si="0"/>
        <v>74239.344388818223</v>
      </c>
      <c r="AE2" s="111">
        <f t="shared" si="0"/>
        <v>74239.344388818223</v>
      </c>
      <c r="AF2" s="111">
        <f t="shared" si="0"/>
        <v>74239.344388818223</v>
      </c>
      <c r="AG2" s="111">
        <f t="shared" si="0"/>
        <v>74239.344388818223</v>
      </c>
    </row>
    <row r="3" spans="1:33">
      <c r="A3" s="4" t="s">
        <v>488</v>
      </c>
      <c r="B3" s="111">
        <f>'Manual Adjustment'!$B34</f>
        <v>82809.739081042979</v>
      </c>
      <c r="C3" s="111">
        <f t="shared" ref="C3:R17" si="1">B3</f>
        <v>82809.739081042979</v>
      </c>
      <c r="D3" s="111">
        <f t="shared" si="1"/>
        <v>82809.739081042979</v>
      </c>
      <c r="E3" s="111">
        <f t="shared" si="1"/>
        <v>82809.739081042979</v>
      </c>
      <c r="F3" s="111">
        <f t="shared" si="1"/>
        <v>82809.739081042979</v>
      </c>
      <c r="G3" s="111">
        <f t="shared" si="1"/>
        <v>82809.739081042979</v>
      </c>
      <c r="H3" s="111">
        <f t="shared" si="1"/>
        <v>82809.739081042979</v>
      </c>
      <c r="I3" s="111">
        <f t="shared" si="1"/>
        <v>82809.739081042979</v>
      </c>
      <c r="J3" s="111">
        <f t="shared" si="1"/>
        <v>82809.739081042979</v>
      </c>
      <c r="K3" s="111">
        <f t="shared" si="1"/>
        <v>82809.739081042979</v>
      </c>
      <c r="L3" s="111">
        <f t="shared" si="1"/>
        <v>82809.739081042979</v>
      </c>
      <c r="M3" s="111">
        <f t="shared" si="1"/>
        <v>82809.739081042979</v>
      </c>
      <c r="N3" s="111">
        <f t="shared" si="1"/>
        <v>82809.739081042979</v>
      </c>
      <c r="O3" s="111">
        <f t="shared" si="1"/>
        <v>82809.739081042979</v>
      </c>
      <c r="P3" s="111">
        <f t="shared" si="1"/>
        <v>82809.739081042979</v>
      </c>
      <c r="Q3" s="111">
        <f t="shared" si="1"/>
        <v>82809.739081042979</v>
      </c>
      <c r="R3" s="111">
        <f t="shared" si="1"/>
        <v>82809.739081042979</v>
      </c>
      <c r="S3" s="111">
        <f t="shared" si="0"/>
        <v>82809.739081042979</v>
      </c>
      <c r="T3" s="111">
        <f t="shared" si="0"/>
        <v>82809.739081042979</v>
      </c>
      <c r="U3" s="111">
        <f t="shared" si="0"/>
        <v>82809.739081042979</v>
      </c>
      <c r="V3" s="111">
        <f t="shared" si="0"/>
        <v>82809.739081042979</v>
      </c>
      <c r="W3" s="111">
        <f t="shared" si="0"/>
        <v>82809.739081042979</v>
      </c>
      <c r="X3" s="111">
        <f t="shared" si="0"/>
        <v>82809.739081042979</v>
      </c>
      <c r="Y3" s="111">
        <f t="shared" si="0"/>
        <v>82809.739081042979</v>
      </c>
      <c r="Z3" s="111">
        <f t="shared" si="0"/>
        <v>82809.739081042979</v>
      </c>
      <c r="AA3" s="111">
        <f t="shared" si="0"/>
        <v>82809.739081042979</v>
      </c>
      <c r="AB3" s="111">
        <f t="shared" si="0"/>
        <v>82809.739081042979</v>
      </c>
      <c r="AC3" s="111">
        <f t="shared" si="0"/>
        <v>82809.739081042979</v>
      </c>
      <c r="AD3" s="111">
        <f t="shared" si="0"/>
        <v>82809.739081042979</v>
      </c>
      <c r="AE3" s="111">
        <f t="shared" si="0"/>
        <v>82809.739081042979</v>
      </c>
      <c r="AF3" s="111">
        <f t="shared" si="0"/>
        <v>82809.739081042979</v>
      </c>
      <c r="AG3" s="111">
        <f t="shared" si="0"/>
        <v>82809.739081042979</v>
      </c>
    </row>
    <row r="4" spans="1:33">
      <c r="A4" s="4" t="s">
        <v>489</v>
      </c>
      <c r="B4" s="111">
        <f>'Manual Adjustment'!$B35</f>
        <v>131096.31787186163</v>
      </c>
      <c r="C4" s="111">
        <f t="shared" si="1"/>
        <v>131096.31787186163</v>
      </c>
      <c r="D4" s="111">
        <f t="shared" si="0"/>
        <v>131096.31787186163</v>
      </c>
      <c r="E4" s="111">
        <f t="shared" si="0"/>
        <v>131096.31787186163</v>
      </c>
      <c r="F4" s="111">
        <f t="shared" si="0"/>
        <v>131096.31787186163</v>
      </c>
      <c r="G4" s="111">
        <f t="shared" si="0"/>
        <v>131096.31787186163</v>
      </c>
      <c r="H4" s="111">
        <f t="shared" si="0"/>
        <v>131096.31787186163</v>
      </c>
      <c r="I4" s="111">
        <f t="shared" si="0"/>
        <v>131096.31787186163</v>
      </c>
      <c r="J4" s="111">
        <f t="shared" si="0"/>
        <v>131096.31787186163</v>
      </c>
      <c r="K4" s="111">
        <f t="shared" si="0"/>
        <v>131096.31787186163</v>
      </c>
      <c r="L4" s="111">
        <f t="shared" si="0"/>
        <v>131096.31787186163</v>
      </c>
      <c r="M4" s="111">
        <f t="shared" si="0"/>
        <v>131096.31787186163</v>
      </c>
      <c r="N4" s="111">
        <f t="shared" si="0"/>
        <v>131096.31787186163</v>
      </c>
      <c r="O4" s="111">
        <f t="shared" si="0"/>
        <v>131096.31787186163</v>
      </c>
      <c r="P4" s="111">
        <f t="shared" si="0"/>
        <v>131096.31787186163</v>
      </c>
      <c r="Q4" s="111">
        <f t="shared" si="0"/>
        <v>131096.31787186163</v>
      </c>
      <c r="R4" s="111">
        <f t="shared" si="0"/>
        <v>131096.31787186163</v>
      </c>
      <c r="S4" s="111">
        <f t="shared" si="0"/>
        <v>131096.31787186163</v>
      </c>
      <c r="T4" s="111">
        <f t="shared" si="0"/>
        <v>131096.31787186163</v>
      </c>
      <c r="U4" s="111">
        <f t="shared" si="0"/>
        <v>131096.31787186163</v>
      </c>
      <c r="V4" s="111">
        <f t="shared" si="0"/>
        <v>131096.31787186163</v>
      </c>
      <c r="W4" s="111">
        <f t="shared" si="0"/>
        <v>131096.31787186163</v>
      </c>
      <c r="X4" s="111">
        <f t="shared" si="0"/>
        <v>131096.31787186163</v>
      </c>
      <c r="Y4" s="111">
        <f t="shared" si="0"/>
        <v>131096.31787186163</v>
      </c>
      <c r="Z4" s="111">
        <f t="shared" si="0"/>
        <v>131096.31787186163</v>
      </c>
      <c r="AA4" s="111">
        <f t="shared" si="0"/>
        <v>131096.31787186163</v>
      </c>
      <c r="AB4" s="111">
        <f t="shared" si="0"/>
        <v>131096.31787186163</v>
      </c>
      <c r="AC4" s="111">
        <f t="shared" si="0"/>
        <v>131096.31787186163</v>
      </c>
      <c r="AD4" s="111">
        <f t="shared" si="0"/>
        <v>131096.31787186163</v>
      </c>
      <c r="AE4" s="111">
        <f t="shared" si="0"/>
        <v>131096.31787186163</v>
      </c>
      <c r="AF4" s="111">
        <f t="shared" si="0"/>
        <v>131096.31787186163</v>
      </c>
      <c r="AG4" s="111">
        <f t="shared" si="0"/>
        <v>131096.31787186163</v>
      </c>
    </row>
    <row r="5" spans="1:33">
      <c r="A5" s="4" t="s">
        <v>490</v>
      </c>
      <c r="B5" s="111">
        <f>'Manual Adjustment'!$B36</f>
        <v>548643.60232869175</v>
      </c>
      <c r="C5" s="111">
        <f t="shared" si="1"/>
        <v>548643.60232869175</v>
      </c>
      <c r="D5" s="111">
        <f t="shared" si="0"/>
        <v>548643.60232869175</v>
      </c>
      <c r="E5" s="111">
        <f t="shared" si="0"/>
        <v>548643.60232869175</v>
      </c>
      <c r="F5" s="111">
        <f t="shared" si="0"/>
        <v>548643.60232869175</v>
      </c>
      <c r="G5" s="111">
        <f t="shared" si="0"/>
        <v>548643.60232869175</v>
      </c>
      <c r="H5" s="111">
        <f t="shared" si="0"/>
        <v>548643.60232869175</v>
      </c>
      <c r="I5" s="111">
        <f t="shared" si="0"/>
        <v>548643.60232869175</v>
      </c>
      <c r="J5" s="111">
        <f t="shared" si="0"/>
        <v>548643.60232869175</v>
      </c>
      <c r="K5" s="111">
        <f t="shared" si="0"/>
        <v>548643.60232869175</v>
      </c>
      <c r="L5" s="111">
        <f t="shared" si="0"/>
        <v>548643.60232869175</v>
      </c>
      <c r="M5" s="111">
        <f t="shared" si="0"/>
        <v>548643.60232869175</v>
      </c>
      <c r="N5" s="111">
        <f t="shared" si="0"/>
        <v>548643.60232869175</v>
      </c>
      <c r="O5" s="111">
        <f t="shared" si="0"/>
        <v>548643.60232869175</v>
      </c>
      <c r="P5" s="111">
        <f t="shared" si="0"/>
        <v>548643.60232869175</v>
      </c>
      <c r="Q5" s="111">
        <f t="shared" si="0"/>
        <v>548643.60232869175</v>
      </c>
      <c r="R5" s="111">
        <f t="shared" si="0"/>
        <v>548643.60232869175</v>
      </c>
      <c r="S5" s="111">
        <f t="shared" si="0"/>
        <v>548643.60232869175</v>
      </c>
      <c r="T5" s="111">
        <f t="shared" si="0"/>
        <v>548643.60232869175</v>
      </c>
      <c r="U5" s="111">
        <f t="shared" si="0"/>
        <v>548643.60232869175</v>
      </c>
      <c r="V5" s="111">
        <f t="shared" si="0"/>
        <v>548643.60232869175</v>
      </c>
      <c r="W5" s="111">
        <f t="shared" si="0"/>
        <v>548643.60232869175</v>
      </c>
      <c r="X5" s="111">
        <f t="shared" si="0"/>
        <v>548643.60232869175</v>
      </c>
      <c r="Y5" s="111">
        <f t="shared" si="0"/>
        <v>548643.60232869175</v>
      </c>
      <c r="Z5" s="111">
        <f t="shared" si="0"/>
        <v>548643.60232869175</v>
      </c>
      <c r="AA5" s="111">
        <f t="shared" si="0"/>
        <v>548643.60232869175</v>
      </c>
      <c r="AB5" s="111">
        <f t="shared" si="0"/>
        <v>548643.60232869175</v>
      </c>
      <c r="AC5" s="111">
        <f t="shared" si="0"/>
        <v>548643.60232869175</v>
      </c>
      <c r="AD5" s="111">
        <f t="shared" si="0"/>
        <v>548643.60232869175</v>
      </c>
      <c r="AE5" s="111">
        <f t="shared" si="0"/>
        <v>548643.60232869175</v>
      </c>
      <c r="AF5" s="111">
        <f t="shared" si="0"/>
        <v>548643.60232869175</v>
      </c>
      <c r="AG5" s="111">
        <f t="shared" si="0"/>
        <v>548643.60232869175</v>
      </c>
    </row>
    <row r="6" spans="1:33">
      <c r="A6" s="4" t="s">
        <v>491</v>
      </c>
      <c r="B6" s="111">
        <f>'Manual Adjustment'!$B37</f>
        <v>42079.000831767065</v>
      </c>
      <c r="C6" s="111">
        <f t="shared" si="1"/>
        <v>42079.000831767065</v>
      </c>
      <c r="D6" s="111">
        <f t="shared" si="0"/>
        <v>42079.000831767065</v>
      </c>
      <c r="E6" s="111">
        <f t="shared" si="0"/>
        <v>42079.000831767065</v>
      </c>
      <c r="F6" s="111">
        <f t="shared" si="0"/>
        <v>42079.000831767065</v>
      </c>
      <c r="G6" s="111">
        <f t="shared" si="0"/>
        <v>42079.000831767065</v>
      </c>
      <c r="H6" s="111">
        <f t="shared" si="0"/>
        <v>42079.000831767065</v>
      </c>
      <c r="I6" s="111">
        <f t="shared" si="0"/>
        <v>42079.000831767065</v>
      </c>
      <c r="J6" s="111">
        <f t="shared" si="0"/>
        <v>42079.000831767065</v>
      </c>
      <c r="K6" s="111">
        <f t="shared" si="0"/>
        <v>42079.000831767065</v>
      </c>
      <c r="L6" s="111">
        <f t="shared" si="0"/>
        <v>42079.000831767065</v>
      </c>
      <c r="M6" s="111">
        <f t="shared" si="0"/>
        <v>42079.000831767065</v>
      </c>
      <c r="N6" s="111">
        <f t="shared" si="0"/>
        <v>42079.000831767065</v>
      </c>
      <c r="O6" s="111">
        <f t="shared" si="0"/>
        <v>42079.000831767065</v>
      </c>
      <c r="P6" s="111">
        <f t="shared" si="0"/>
        <v>42079.000831767065</v>
      </c>
      <c r="Q6" s="111">
        <f t="shared" si="0"/>
        <v>42079.000831767065</v>
      </c>
      <c r="R6" s="111">
        <f t="shared" si="0"/>
        <v>42079.000831767065</v>
      </c>
      <c r="S6" s="111">
        <f t="shared" si="0"/>
        <v>42079.000831767065</v>
      </c>
      <c r="T6" s="111">
        <f t="shared" si="0"/>
        <v>42079.000831767065</v>
      </c>
      <c r="U6" s="111">
        <f t="shared" si="0"/>
        <v>42079.000831767065</v>
      </c>
      <c r="V6" s="111">
        <f t="shared" si="0"/>
        <v>42079.000831767065</v>
      </c>
      <c r="W6" s="111">
        <f t="shared" si="0"/>
        <v>42079.000831767065</v>
      </c>
      <c r="X6" s="111">
        <f t="shared" si="0"/>
        <v>42079.000831767065</v>
      </c>
      <c r="Y6" s="111">
        <f t="shared" si="0"/>
        <v>42079.000831767065</v>
      </c>
      <c r="Z6" s="111">
        <f t="shared" si="0"/>
        <v>42079.000831767065</v>
      </c>
      <c r="AA6" s="111">
        <f t="shared" si="0"/>
        <v>42079.000831767065</v>
      </c>
      <c r="AB6" s="111">
        <f t="shared" si="0"/>
        <v>42079.000831767065</v>
      </c>
      <c r="AC6" s="111">
        <f t="shared" si="0"/>
        <v>42079.000831767065</v>
      </c>
      <c r="AD6" s="111">
        <f t="shared" si="0"/>
        <v>42079.000831767065</v>
      </c>
      <c r="AE6" s="111">
        <f t="shared" si="0"/>
        <v>42079.000831767065</v>
      </c>
      <c r="AF6" s="111">
        <f t="shared" si="0"/>
        <v>42079.000831767065</v>
      </c>
      <c r="AG6" s="111">
        <f t="shared" si="0"/>
        <v>42079.000831767065</v>
      </c>
    </row>
    <row r="7" spans="1:33">
      <c r="A7" s="4" t="s">
        <v>492</v>
      </c>
      <c r="B7" s="111">
        <f>'Manual Adjustment'!$B38</f>
        <v>4571.2429928957199</v>
      </c>
      <c r="C7" s="111">
        <f t="shared" si="1"/>
        <v>4571.2429928957199</v>
      </c>
      <c r="D7" s="111">
        <f t="shared" si="0"/>
        <v>4571.2429928957199</v>
      </c>
      <c r="E7" s="111">
        <f t="shared" si="0"/>
        <v>4571.2429928957199</v>
      </c>
      <c r="F7" s="111">
        <f t="shared" si="0"/>
        <v>4571.2429928957199</v>
      </c>
      <c r="G7" s="111">
        <f t="shared" si="0"/>
        <v>4571.2429928957199</v>
      </c>
      <c r="H7" s="111">
        <f t="shared" si="0"/>
        <v>4571.2429928957199</v>
      </c>
      <c r="I7" s="111">
        <f t="shared" si="0"/>
        <v>4571.2429928957199</v>
      </c>
      <c r="J7" s="111">
        <f t="shared" si="0"/>
        <v>4571.2429928957199</v>
      </c>
      <c r="K7" s="111">
        <f t="shared" si="0"/>
        <v>4571.2429928957199</v>
      </c>
      <c r="L7" s="111">
        <f t="shared" si="0"/>
        <v>4571.2429928957199</v>
      </c>
      <c r="M7" s="111">
        <f t="shared" si="0"/>
        <v>4571.2429928957199</v>
      </c>
      <c r="N7" s="111">
        <f t="shared" si="0"/>
        <v>4571.2429928957199</v>
      </c>
      <c r="O7" s="111">
        <f t="shared" si="0"/>
        <v>4571.2429928957199</v>
      </c>
      <c r="P7" s="111">
        <f t="shared" si="0"/>
        <v>4571.2429928957199</v>
      </c>
      <c r="Q7" s="111">
        <f t="shared" si="0"/>
        <v>4571.2429928957199</v>
      </c>
      <c r="R7" s="111">
        <f t="shared" si="0"/>
        <v>4571.2429928957199</v>
      </c>
      <c r="S7" s="111">
        <f t="shared" si="0"/>
        <v>4571.2429928957199</v>
      </c>
      <c r="T7" s="111">
        <f t="shared" si="0"/>
        <v>4571.2429928957199</v>
      </c>
      <c r="U7" s="111">
        <f t="shared" si="0"/>
        <v>4571.2429928957199</v>
      </c>
      <c r="V7" s="111">
        <f t="shared" si="0"/>
        <v>4571.2429928957199</v>
      </c>
      <c r="W7" s="111">
        <f t="shared" si="0"/>
        <v>4571.2429928957199</v>
      </c>
      <c r="X7" s="111">
        <f t="shared" si="0"/>
        <v>4571.2429928957199</v>
      </c>
      <c r="Y7" s="111">
        <f t="shared" si="0"/>
        <v>4571.2429928957199</v>
      </c>
      <c r="Z7" s="111">
        <f t="shared" si="0"/>
        <v>4571.2429928957199</v>
      </c>
      <c r="AA7" s="111">
        <f t="shared" si="0"/>
        <v>4571.2429928957199</v>
      </c>
      <c r="AB7" s="111">
        <f t="shared" si="0"/>
        <v>4571.2429928957199</v>
      </c>
      <c r="AC7" s="111">
        <f t="shared" si="0"/>
        <v>4571.2429928957199</v>
      </c>
      <c r="AD7" s="111">
        <f t="shared" si="0"/>
        <v>4571.2429928957199</v>
      </c>
      <c r="AE7" s="111">
        <f t="shared" si="0"/>
        <v>4571.2429928957199</v>
      </c>
      <c r="AF7" s="111">
        <f t="shared" si="0"/>
        <v>4571.2429928957199</v>
      </c>
      <c r="AG7" s="111">
        <f t="shared" si="0"/>
        <v>4571.2429928957199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5171.1984717494133</v>
      </c>
      <c r="C9" s="111">
        <f t="shared" si="1"/>
        <v>5171.1984717494133</v>
      </c>
      <c r="D9" s="111">
        <f t="shared" si="0"/>
        <v>5171.1984717494133</v>
      </c>
      <c r="E9" s="111">
        <f t="shared" si="0"/>
        <v>5171.1984717494133</v>
      </c>
      <c r="F9" s="111">
        <f t="shared" si="0"/>
        <v>5171.1984717494133</v>
      </c>
      <c r="G9" s="111">
        <f t="shared" si="0"/>
        <v>5171.1984717494133</v>
      </c>
      <c r="H9" s="111">
        <f t="shared" si="0"/>
        <v>5171.1984717494133</v>
      </c>
      <c r="I9" s="111">
        <f t="shared" si="0"/>
        <v>5171.1984717494133</v>
      </c>
      <c r="J9" s="111">
        <f t="shared" si="0"/>
        <v>5171.1984717494133</v>
      </c>
      <c r="K9" s="111">
        <f t="shared" si="0"/>
        <v>5171.1984717494133</v>
      </c>
      <c r="L9" s="111">
        <f t="shared" si="0"/>
        <v>5171.1984717494133</v>
      </c>
      <c r="M9" s="111">
        <f t="shared" si="0"/>
        <v>5171.1984717494133</v>
      </c>
      <c r="N9" s="111">
        <f t="shared" si="0"/>
        <v>5171.1984717494133</v>
      </c>
      <c r="O9" s="111">
        <f t="shared" si="0"/>
        <v>5171.1984717494133</v>
      </c>
      <c r="P9" s="111">
        <f t="shared" si="0"/>
        <v>5171.1984717494133</v>
      </c>
      <c r="Q9" s="111">
        <f t="shared" si="0"/>
        <v>5171.1984717494133</v>
      </c>
      <c r="R9" s="111">
        <f t="shared" si="0"/>
        <v>5171.1984717494133</v>
      </c>
      <c r="S9" s="111">
        <f t="shared" si="0"/>
        <v>5171.1984717494133</v>
      </c>
      <c r="T9" s="111">
        <f t="shared" si="0"/>
        <v>5171.1984717494133</v>
      </c>
      <c r="U9" s="111">
        <f t="shared" si="0"/>
        <v>5171.1984717494133</v>
      </c>
      <c r="V9" s="111">
        <f t="shared" si="0"/>
        <v>5171.1984717494133</v>
      </c>
      <c r="W9" s="111">
        <f t="shared" si="0"/>
        <v>5171.1984717494133</v>
      </c>
      <c r="X9" s="111">
        <f t="shared" si="0"/>
        <v>5171.1984717494133</v>
      </c>
      <c r="Y9" s="111">
        <f t="shared" si="0"/>
        <v>5171.1984717494133</v>
      </c>
      <c r="Z9" s="111">
        <f t="shared" si="0"/>
        <v>5171.1984717494133</v>
      </c>
      <c r="AA9" s="111">
        <f t="shared" si="0"/>
        <v>5171.1984717494133</v>
      </c>
      <c r="AB9" s="111">
        <f t="shared" si="0"/>
        <v>5171.1984717494133</v>
      </c>
      <c r="AC9" s="111">
        <f t="shared" si="0"/>
        <v>5171.1984717494133</v>
      </c>
      <c r="AD9" s="111">
        <f t="shared" si="0"/>
        <v>5171.1984717494133</v>
      </c>
      <c r="AE9" s="111">
        <f t="shared" si="0"/>
        <v>5171.1984717494133</v>
      </c>
      <c r="AF9" s="111">
        <f t="shared" si="0"/>
        <v>5171.1984717494133</v>
      </c>
      <c r="AG9" s="111">
        <f t="shared" si="0"/>
        <v>5171.1984717494133</v>
      </c>
    </row>
    <row r="10" spans="1:33">
      <c r="A10" s="4" t="s">
        <v>495</v>
      </c>
      <c r="B10" s="111">
        <f>'Manual Adjustment'!$B41</f>
        <v>5171.1984717494133</v>
      </c>
      <c r="C10" s="111">
        <f t="shared" si="1"/>
        <v>5171.1984717494133</v>
      </c>
      <c r="D10" s="111">
        <f t="shared" si="0"/>
        <v>5171.1984717494133</v>
      </c>
      <c r="E10" s="111">
        <f t="shared" si="0"/>
        <v>5171.1984717494133</v>
      </c>
      <c r="F10" s="111">
        <f t="shared" si="0"/>
        <v>5171.1984717494133</v>
      </c>
      <c r="G10" s="111">
        <f t="shared" si="0"/>
        <v>5171.1984717494133</v>
      </c>
      <c r="H10" s="111">
        <f t="shared" si="0"/>
        <v>5171.1984717494133</v>
      </c>
      <c r="I10" s="111">
        <f t="shared" si="0"/>
        <v>5171.1984717494133</v>
      </c>
      <c r="J10" s="111">
        <f t="shared" si="0"/>
        <v>5171.1984717494133</v>
      </c>
      <c r="K10" s="111">
        <f t="shared" si="0"/>
        <v>5171.1984717494133</v>
      </c>
      <c r="L10" s="111">
        <f t="shared" si="0"/>
        <v>5171.1984717494133</v>
      </c>
      <c r="M10" s="111">
        <f t="shared" si="0"/>
        <v>5171.1984717494133</v>
      </c>
      <c r="N10" s="111">
        <f t="shared" si="0"/>
        <v>5171.1984717494133</v>
      </c>
      <c r="O10" s="111">
        <f t="shared" si="0"/>
        <v>5171.1984717494133</v>
      </c>
      <c r="P10" s="111">
        <f t="shared" si="0"/>
        <v>5171.1984717494133</v>
      </c>
      <c r="Q10" s="111">
        <f t="shared" si="0"/>
        <v>5171.1984717494133</v>
      </c>
      <c r="R10" s="111">
        <f t="shared" si="0"/>
        <v>5171.1984717494133</v>
      </c>
      <c r="S10" s="111">
        <f t="shared" si="0"/>
        <v>5171.1984717494133</v>
      </c>
      <c r="T10" s="111">
        <f t="shared" si="0"/>
        <v>5171.1984717494133</v>
      </c>
      <c r="U10" s="111">
        <f t="shared" si="0"/>
        <v>5171.1984717494133</v>
      </c>
      <c r="V10" s="111">
        <f t="shared" si="0"/>
        <v>5171.1984717494133</v>
      </c>
      <c r="W10" s="111">
        <f t="shared" si="0"/>
        <v>5171.1984717494133</v>
      </c>
      <c r="X10" s="111">
        <f t="shared" si="0"/>
        <v>5171.1984717494133</v>
      </c>
      <c r="Y10" s="111">
        <f t="shared" si="0"/>
        <v>5171.1984717494133</v>
      </c>
      <c r="Z10" s="111">
        <f t="shared" si="0"/>
        <v>5171.1984717494133</v>
      </c>
      <c r="AA10" s="111">
        <f t="shared" si="0"/>
        <v>5171.1984717494133</v>
      </c>
      <c r="AB10" s="111">
        <f t="shared" si="0"/>
        <v>5171.1984717494133</v>
      </c>
      <c r="AC10" s="111">
        <f t="shared" si="0"/>
        <v>5171.1984717494133</v>
      </c>
      <c r="AD10" s="111">
        <f t="shared" si="0"/>
        <v>5171.1984717494133</v>
      </c>
      <c r="AE10" s="111">
        <f t="shared" si="0"/>
        <v>5171.1984717494133</v>
      </c>
      <c r="AF10" s="111">
        <f t="shared" si="0"/>
        <v>5171.1984717494133</v>
      </c>
      <c r="AG10" s="111">
        <f t="shared" si="0"/>
        <v>5171.1984717494133</v>
      </c>
    </row>
    <row r="11" spans="1:33">
      <c r="A11" s="4" t="s">
        <v>496</v>
      </c>
      <c r="B11" s="111">
        <f>'Manual Adjustment'!$B42</f>
        <v>3421.6695614044634</v>
      </c>
      <c r="C11" s="111">
        <f t="shared" si="1"/>
        <v>3421.6695614044634</v>
      </c>
      <c r="D11" s="111">
        <f t="shared" ref="D11:AG17" si="2">C11</f>
        <v>3421.6695614044634</v>
      </c>
      <c r="E11" s="111">
        <f t="shared" si="2"/>
        <v>3421.6695614044634</v>
      </c>
      <c r="F11" s="111">
        <f t="shared" si="2"/>
        <v>3421.6695614044634</v>
      </c>
      <c r="G11" s="111">
        <f t="shared" si="2"/>
        <v>3421.6695614044634</v>
      </c>
      <c r="H11" s="111">
        <f t="shared" si="2"/>
        <v>3421.6695614044634</v>
      </c>
      <c r="I11" s="111">
        <f t="shared" si="2"/>
        <v>3421.6695614044634</v>
      </c>
      <c r="J11" s="111">
        <f t="shared" si="2"/>
        <v>3421.6695614044634</v>
      </c>
      <c r="K11" s="111">
        <f t="shared" si="2"/>
        <v>3421.6695614044634</v>
      </c>
      <c r="L11" s="111">
        <f t="shared" si="2"/>
        <v>3421.6695614044634</v>
      </c>
      <c r="M11" s="111">
        <f t="shared" si="2"/>
        <v>3421.6695614044634</v>
      </c>
      <c r="N11" s="111">
        <f t="shared" si="2"/>
        <v>3421.6695614044634</v>
      </c>
      <c r="O11" s="111">
        <f t="shared" si="2"/>
        <v>3421.6695614044634</v>
      </c>
      <c r="P11" s="111">
        <f t="shared" si="2"/>
        <v>3421.6695614044634</v>
      </c>
      <c r="Q11" s="111">
        <f t="shared" si="2"/>
        <v>3421.6695614044634</v>
      </c>
      <c r="R11" s="111">
        <f t="shared" si="2"/>
        <v>3421.6695614044634</v>
      </c>
      <c r="S11" s="111">
        <f t="shared" si="2"/>
        <v>3421.6695614044634</v>
      </c>
      <c r="T11" s="111">
        <f t="shared" si="2"/>
        <v>3421.6695614044634</v>
      </c>
      <c r="U11" s="111">
        <f t="shared" si="2"/>
        <v>3421.6695614044634</v>
      </c>
      <c r="V11" s="111">
        <f t="shared" si="2"/>
        <v>3421.6695614044634</v>
      </c>
      <c r="W11" s="111">
        <f t="shared" si="2"/>
        <v>3421.6695614044634</v>
      </c>
      <c r="X11" s="111">
        <f t="shared" si="2"/>
        <v>3421.6695614044634</v>
      </c>
      <c r="Y11" s="111">
        <f t="shared" si="2"/>
        <v>3421.6695614044634</v>
      </c>
      <c r="Z11" s="111">
        <f t="shared" si="2"/>
        <v>3421.6695614044634</v>
      </c>
      <c r="AA11" s="111">
        <f t="shared" si="2"/>
        <v>3421.6695614044634</v>
      </c>
      <c r="AB11" s="111">
        <f t="shared" si="2"/>
        <v>3421.6695614044634</v>
      </c>
      <c r="AC11" s="111">
        <f t="shared" si="2"/>
        <v>3421.6695614044634</v>
      </c>
      <c r="AD11" s="111">
        <f t="shared" si="2"/>
        <v>3421.6695614044634</v>
      </c>
      <c r="AE11" s="111">
        <f t="shared" si="2"/>
        <v>3421.6695614044634</v>
      </c>
      <c r="AF11" s="111">
        <f t="shared" si="2"/>
        <v>3421.6695614044634</v>
      </c>
      <c r="AG11" s="111">
        <f t="shared" si="2"/>
        <v>3421.6695614044634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60.809725087264674</v>
      </c>
      <c r="C2" s="66">
        <f>SUMIFS('State Generation Costs Calcs'!C105:C155,'State Generation Costs Calcs'!$A$105:$A$155,About!$B$2)*About!$A$52</f>
        <v>57.779661815319209</v>
      </c>
      <c r="D2" s="66">
        <f>SUMIFS('State Generation Costs Calcs'!D105:D155,'State Generation Costs Calcs'!$A$105:$A$155,About!$B$2)*About!$A$52</f>
        <v>57.258544022201306</v>
      </c>
      <c r="E2" s="66">
        <f>SUMIFS('State Generation Costs Calcs'!E105:E155,'State Generation Costs Calcs'!$A$105:$A$155,About!$B$2)*About!$A$52</f>
        <v>56.428564680188188</v>
      </c>
      <c r="F2" s="66">
        <f>SUMIFS('State Generation Costs Calcs'!F105:F155,'State Generation Costs Calcs'!$A$105:$A$155,About!$B$2)*About!$A$52</f>
        <v>55.701381971480771</v>
      </c>
      <c r="G2" s="66">
        <f>SUMIFS('State Generation Costs Calcs'!G105:G155,'State Generation Costs Calcs'!$A$105:$A$155,About!$B$2)*About!$A$52</f>
        <v>55.797167601027219</v>
      </c>
      <c r="H2" s="66">
        <f>SUMIFS('State Generation Costs Calcs'!H105:H155,'State Generation Costs Calcs'!$A$105:$A$155,About!$B$2)*About!$A$52</f>
        <v>56.272215009429274</v>
      </c>
      <c r="I2" s="66">
        <f>SUMIFS('State Generation Costs Calcs'!I105:I155,'State Generation Costs Calcs'!$A$105:$A$155,About!$B$2)*About!$A$52</f>
        <v>56.687821403851537</v>
      </c>
      <c r="J2" s="66">
        <f>SUMIFS('State Generation Costs Calcs'!J105:J155,'State Generation Costs Calcs'!$A$105:$A$155,About!$B$2)*About!$A$52</f>
        <v>56.82483480576991</v>
      </c>
      <c r="K2" s="66">
        <f>SUMIFS('State Generation Costs Calcs'!K105:K155,'State Generation Costs Calcs'!$A$105:$A$155,About!$B$2)*About!$A$52</f>
        <v>56.053438204350961</v>
      </c>
      <c r="L2" s="66">
        <f>SUMIFS('State Generation Costs Calcs'!L105:L155,'State Generation Costs Calcs'!$A$105:$A$155,About!$B$2)*About!$A$52</f>
        <v>55.212120370104145</v>
      </c>
      <c r="M2" s="66">
        <f>SUMIFS('State Generation Costs Calcs'!M105:M155,'State Generation Costs Calcs'!$A$105:$A$155,About!$B$2)*About!$A$52</f>
        <v>54.583977551342073</v>
      </c>
      <c r="N2" s="66">
        <f>SUMIFS('State Generation Costs Calcs'!N105:N155,'State Generation Costs Calcs'!$A$105:$A$155,About!$B$2)*About!$A$52</f>
        <v>53.722530108175967</v>
      </c>
      <c r="O2" s="66">
        <f>SUMIFS('State Generation Costs Calcs'!O105:O155,'State Generation Costs Calcs'!$A$105:$A$155,About!$B$2)*About!$A$52</f>
        <v>52.910178223936867</v>
      </c>
      <c r="P2" s="66">
        <f>SUMIFS('State Generation Costs Calcs'!P105:P155,'State Generation Costs Calcs'!$A$105:$A$155,About!$B$2)*About!$A$52</f>
        <v>52.917338459688288</v>
      </c>
      <c r="Q2" s="66">
        <f>SUMIFS('State Generation Costs Calcs'!Q105:Q155,'State Generation Costs Calcs'!$A$105:$A$155,About!$B$2)*About!$A$52</f>
        <v>52.67452184605262</v>
      </c>
      <c r="R2" s="66">
        <f>SUMIFS('State Generation Costs Calcs'!R105:R155,'State Generation Costs Calcs'!$A$105:$A$155,About!$B$2)*About!$A$52</f>
        <v>51.861069690622344</v>
      </c>
      <c r="S2" s="66">
        <f>SUMIFS('State Generation Costs Calcs'!S105:S155,'State Generation Costs Calcs'!$A$105:$A$155,About!$B$2)*About!$A$52</f>
        <v>51.425087998536753</v>
      </c>
      <c r="T2" s="66">
        <f>SUMIFS('State Generation Costs Calcs'!T105:T155,'State Generation Costs Calcs'!$A$105:$A$155,About!$B$2)*About!$A$52</f>
        <v>51.00245639575364</v>
      </c>
      <c r="U2" s="66">
        <f>SUMIFS('State Generation Costs Calcs'!U105:U155,'State Generation Costs Calcs'!$A$105:$A$155,About!$B$2)*About!$A$52</f>
        <v>51.085013543077807</v>
      </c>
      <c r="V2" s="66">
        <f>SUMIFS('State Generation Costs Calcs'!V105:V155,'State Generation Costs Calcs'!$A$105:$A$155,About!$B$2)*About!$A$52</f>
        <v>50.710347825919882</v>
      </c>
      <c r="W2" s="66">
        <f>SUMIFS('State Generation Costs Calcs'!W105:W155,'State Generation Costs Calcs'!$A$105:$A$155,About!$B$2)*About!$A$52</f>
        <v>50.058730451106541</v>
      </c>
      <c r="X2" s="66">
        <f>SUMIFS('State Generation Costs Calcs'!X105:X155,'State Generation Costs Calcs'!$A$105:$A$155,About!$B$2)*About!$A$52</f>
        <v>49.74683120627811</v>
      </c>
      <c r="Y2" s="66">
        <f>SUMIFS('State Generation Costs Calcs'!Y105:Y155,'State Generation Costs Calcs'!$A$105:$A$155,About!$B$2)*About!$A$52</f>
        <v>49.429394092564117</v>
      </c>
      <c r="Z2" s="66">
        <f>SUMIFS('State Generation Costs Calcs'!Z105:Z155,'State Generation Costs Calcs'!$A$105:$A$155,About!$B$2)*About!$A$52</f>
        <v>49.085860867123884</v>
      </c>
      <c r="AA2" s="66">
        <f>SUMIFS('State Generation Costs Calcs'!AA105:AA155,'State Generation Costs Calcs'!$A$105:$A$155,About!$B$2)*About!$A$52</f>
        <v>49.03998548182031</v>
      </c>
      <c r="AB2" s="66">
        <f>SUMIFS('State Generation Costs Calcs'!AB105:AB155,'State Generation Costs Calcs'!$A$105:$A$155,About!$B$2)*About!$A$52</f>
        <v>48.825786717948432</v>
      </c>
      <c r="AC2" s="66">
        <f>SUMIFS('State Generation Costs Calcs'!AC105:AC155,'State Generation Costs Calcs'!$A$105:$A$155,About!$B$2)*About!$A$52</f>
        <v>48.589776774338063</v>
      </c>
      <c r="AD2" s="66">
        <f>SUMIFS('State Generation Costs Calcs'!AD105:AD155,'State Generation Costs Calcs'!$A$105:$A$155,About!$B$2)*About!$A$52</f>
        <v>48.746392971743987</v>
      </c>
      <c r="AE2" s="66">
        <f>SUMIFS('State Generation Costs Calcs'!AE105:AE155,'State Generation Costs Calcs'!$A$105:$A$155,About!$B$2)*About!$A$52</f>
        <v>48.65660704348948</v>
      </c>
      <c r="AF2" s="66">
        <f>SUMIFS('State Generation Costs Calcs'!AF105:AF155,'State Generation Costs Calcs'!$A$105:$A$155,About!$B$2)*About!$A$52</f>
        <v>48.506321999069009</v>
      </c>
      <c r="AG2" s="66">
        <f>SUMIFS('State Generation Costs Calcs'!AG105:AG155,'State Generation Costs Calcs'!$A$105:$A$155,About!$B$2)*About!$A$52</f>
        <v>48.556218857002271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60.809725087264674</v>
      </c>
      <c r="C2" s="67">
        <f>SUMIFS('State Generation Costs Calcs'!C105:C155,'State Generation Costs Calcs'!$A$105:$A$155,About!$B$2)*About!$A$52</f>
        <v>57.779661815319209</v>
      </c>
      <c r="D2" s="67">
        <f>SUMIFS('State Generation Costs Calcs'!D105:D155,'State Generation Costs Calcs'!$A$105:$A$155,About!$B$2)*About!$A$52</f>
        <v>57.258544022201306</v>
      </c>
      <c r="E2" s="67">
        <f>SUMIFS('State Generation Costs Calcs'!E105:E155,'State Generation Costs Calcs'!$A$105:$A$155,About!$B$2)*About!$A$52</f>
        <v>56.428564680188188</v>
      </c>
      <c r="F2" s="67">
        <f>SUMIFS('State Generation Costs Calcs'!F105:F155,'State Generation Costs Calcs'!$A$105:$A$155,About!$B$2)*About!$A$52</f>
        <v>55.701381971480771</v>
      </c>
      <c r="G2" s="67">
        <f>SUMIFS('State Generation Costs Calcs'!G105:G155,'State Generation Costs Calcs'!$A$105:$A$155,About!$B$2)*About!$A$52</f>
        <v>55.797167601027219</v>
      </c>
      <c r="H2" s="67">
        <f>SUMIFS('State Generation Costs Calcs'!H105:H155,'State Generation Costs Calcs'!$A$105:$A$155,About!$B$2)*About!$A$52</f>
        <v>56.272215009429274</v>
      </c>
      <c r="I2" s="67">
        <f>SUMIFS('State Generation Costs Calcs'!I105:I155,'State Generation Costs Calcs'!$A$105:$A$155,About!$B$2)*About!$A$52</f>
        <v>56.687821403851537</v>
      </c>
      <c r="J2" s="67">
        <f>SUMIFS('State Generation Costs Calcs'!J105:J155,'State Generation Costs Calcs'!$A$105:$A$155,About!$B$2)*About!$A$52</f>
        <v>56.82483480576991</v>
      </c>
      <c r="K2" s="67">
        <f>SUMIFS('State Generation Costs Calcs'!K105:K155,'State Generation Costs Calcs'!$A$105:$A$155,About!$B$2)*About!$A$52</f>
        <v>56.053438204350961</v>
      </c>
      <c r="L2" s="67">
        <f>SUMIFS('State Generation Costs Calcs'!L105:L155,'State Generation Costs Calcs'!$A$105:$A$155,About!$B$2)*About!$A$52</f>
        <v>55.212120370104145</v>
      </c>
      <c r="M2" s="67">
        <f>SUMIFS('State Generation Costs Calcs'!M105:M155,'State Generation Costs Calcs'!$A$105:$A$155,About!$B$2)*About!$A$52</f>
        <v>54.583977551342073</v>
      </c>
      <c r="N2" s="67">
        <f>SUMIFS('State Generation Costs Calcs'!N105:N155,'State Generation Costs Calcs'!$A$105:$A$155,About!$B$2)*About!$A$52</f>
        <v>53.722530108175967</v>
      </c>
      <c r="O2" s="67">
        <f>SUMIFS('State Generation Costs Calcs'!O105:O155,'State Generation Costs Calcs'!$A$105:$A$155,About!$B$2)*About!$A$52</f>
        <v>52.910178223936867</v>
      </c>
      <c r="P2" s="67">
        <f>SUMIFS('State Generation Costs Calcs'!P105:P155,'State Generation Costs Calcs'!$A$105:$A$155,About!$B$2)*About!$A$52</f>
        <v>52.917338459688288</v>
      </c>
      <c r="Q2" s="67">
        <f>SUMIFS('State Generation Costs Calcs'!Q105:Q155,'State Generation Costs Calcs'!$A$105:$A$155,About!$B$2)*About!$A$52</f>
        <v>52.67452184605262</v>
      </c>
      <c r="R2" s="67">
        <f>SUMIFS('State Generation Costs Calcs'!R105:R155,'State Generation Costs Calcs'!$A$105:$A$155,About!$B$2)*About!$A$52</f>
        <v>51.861069690622344</v>
      </c>
      <c r="S2" s="67">
        <f>SUMIFS('State Generation Costs Calcs'!S105:S155,'State Generation Costs Calcs'!$A$105:$A$155,About!$B$2)*About!$A$52</f>
        <v>51.425087998536753</v>
      </c>
      <c r="T2" s="67">
        <f>SUMIFS('State Generation Costs Calcs'!T105:T155,'State Generation Costs Calcs'!$A$105:$A$155,About!$B$2)*About!$A$52</f>
        <v>51.00245639575364</v>
      </c>
      <c r="U2" s="67">
        <f>SUMIFS('State Generation Costs Calcs'!U105:U155,'State Generation Costs Calcs'!$A$105:$A$155,About!$B$2)*About!$A$52</f>
        <v>51.085013543077807</v>
      </c>
      <c r="V2" s="67">
        <f>SUMIFS('State Generation Costs Calcs'!V105:V155,'State Generation Costs Calcs'!$A$105:$A$155,About!$B$2)*About!$A$52</f>
        <v>50.710347825919882</v>
      </c>
      <c r="W2" s="67">
        <f>SUMIFS('State Generation Costs Calcs'!W105:W155,'State Generation Costs Calcs'!$A$105:$A$155,About!$B$2)*About!$A$52</f>
        <v>50.058730451106541</v>
      </c>
      <c r="X2" s="67">
        <f>SUMIFS('State Generation Costs Calcs'!X105:X155,'State Generation Costs Calcs'!$A$105:$A$155,About!$B$2)*About!$A$52</f>
        <v>49.74683120627811</v>
      </c>
      <c r="Y2" s="67">
        <f>SUMIFS('State Generation Costs Calcs'!Y105:Y155,'State Generation Costs Calcs'!$A$105:$A$155,About!$B$2)*About!$A$52</f>
        <v>49.429394092564117</v>
      </c>
      <c r="Z2" s="67">
        <f>SUMIFS('State Generation Costs Calcs'!Z105:Z155,'State Generation Costs Calcs'!$A$105:$A$155,About!$B$2)*About!$A$52</f>
        <v>49.085860867123884</v>
      </c>
      <c r="AA2" s="67">
        <f>SUMIFS('State Generation Costs Calcs'!AA105:AA155,'State Generation Costs Calcs'!$A$105:$A$155,About!$B$2)*About!$A$52</f>
        <v>49.03998548182031</v>
      </c>
      <c r="AB2" s="67">
        <f>SUMIFS('State Generation Costs Calcs'!AB105:AB155,'State Generation Costs Calcs'!$A$105:$A$155,About!$B$2)*About!$A$52</f>
        <v>48.825786717948432</v>
      </c>
      <c r="AC2" s="67">
        <f>SUMIFS('State Generation Costs Calcs'!AC105:AC155,'State Generation Costs Calcs'!$A$105:$A$155,About!$B$2)*About!$A$52</f>
        <v>48.589776774338063</v>
      </c>
      <c r="AD2" s="67">
        <f>SUMIFS('State Generation Costs Calcs'!AD105:AD155,'State Generation Costs Calcs'!$A$105:$A$155,About!$B$2)*About!$A$52</f>
        <v>48.746392971743987</v>
      </c>
      <c r="AE2" s="67">
        <f>SUMIFS('State Generation Costs Calcs'!AE105:AE155,'State Generation Costs Calcs'!$A$105:$A$155,About!$B$2)*About!$A$52</f>
        <v>48.65660704348948</v>
      </c>
      <c r="AF2" s="67">
        <f>SUMIFS('State Generation Costs Calcs'!AF105:AF155,'State Generation Costs Calcs'!$A$105:$A$155,About!$B$2)*About!$A$52</f>
        <v>48.506321999069009</v>
      </c>
      <c r="AG2" s="67">
        <f>SUMIFS('State Generation Costs Calcs'!AG105:AG155,'State Generation Costs Calcs'!$A$105:$A$155,About!$B$2)*About!$A$52</f>
        <v>48.556218857002271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2021-07-27T17:11:05Z</dcterms:modified>
</cp:coreProperties>
</file>