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Minnesota\MN_Model\InputData\plcy-schd\FoPITY\"/>
    </mc:Choice>
  </mc:AlternateContent>
  <xr:revisionPtr revIDLastSave="0" documentId="13_ncr:1_{42C700D6-4052-4B8D-BDD6-E40C1FAA46F6}" xr6:coauthVersionLast="45" xr6:coauthVersionMax="45" xr10:uidLastSave="{00000000-0000-0000-0000-000000000000}"/>
  <bookViews>
    <workbookView xWindow="675" yWindow="780" windowWidth="13800" windowHeight="15600" activeTab="1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3" r:id="rId4"/>
    <sheet name="Exogenous GDP Adjustment" sheetId="6" r:id="rId5"/>
  </sheets>
  <definedNames>
    <definedName name="rounding_decimal_places">About!$A$107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D24" i="6" l="1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C5" i="3"/>
  <c r="D5" i="3"/>
  <c r="E5" i="3"/>
  <c r="C6" i="3"/>
  <c r="D6" i="3"/>
  <c r="E6" i="3"/>
  <c r="L34" i="6" l="1"/>
  <c r="K36" i="6"/>
  <c r="K37" i="6" s="1"/>
  <c r="D20" i="6" s="1"/>
  <c r="C12" i="6"/>
  <c r="C23" i="6" l="1"/>
  <c r="C24" i="6"/>
  <c r="C25" i="6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<sst xmlns="http://schemas.openxmlformats.org/spreadsheetml/2006/main" count="262" uniqueCount="196">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</sst>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 xr:uid="{00000000-0005-0000-0000-00000C000000}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opLeftCell="A67" workbookViewId="0">
      <selection activeCell="S95" sqref="S95"/>
    </sheetView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189</v>
      </c>
      <c r="C3" s="13"/>
      <c r="D3" s="13"/>
      <c r="E3" s="13"/>
      <c r="F3" s="13"/>
    </row>
    <row r="4" spans="1:6" x14ac:dyDescent="0.25">
      <c r="B4" t="s">
        <v>177</v>
      </c>
    </row>
    <row r="5" spans="1:6" x14ac:dyDescent="0.25">
      <c r="B5" s="33" t="s">
        <v>183</v>
      </c>
    </row>
    <row r="6" spans="1:6" x14ac:dyDescent="0.25">
      <c r="B6" t="s">
        <v>178</v>
      </c>
    </row>
    <row r="7" spans="1:6" x14ac:dyDescent="0.25">
      <c r="B7" s="26" t="s">
        <v>179</v>
      </c>
    </row>
    <row r="8" spans="1:6" x14ac:dyDescent="0.25">
      <c r="B8" t="s">
        <v>180</v>
      </c>
    </row>
    <row r="10" spans="1:6" x14ac:dyDescent="0.25">
      <c r="B10" s="22" t="s">
        <v>190</v>
      </c>
      <c r="C10" s="13"/>
      <c r="D10" s="13"/>
      <c r="E10" s="13"/>
      <c r="F10" s="13"/>
    </row>
    <row r="11" spans="1:6" x14ac:dyDescent="0.25">
      <c r="B11" t="s">
        <v>185</v>
      </c>
    </row>
    <row r="12" spans="1:6" x14ac:dyDescent="0.25">
      <c r="B12" t="s">
        <v>191</v>
      </c>
    </row>
    <row r="13" spans="1:6" x14ac:dyDescent="0.25">
      <c r="B13" t="s">
        <v>192</v>
      </c>
    </row>
    <row r="14" spans="1:6" x14ac:dyDescent="0.25">
      <c r="B14" t="s">
        <v>193</v>
      </c>
    </row>
    <row r="15" spans="1:6" x14ac:dyDescent="0.25">
      <c r="B15" t="s">
        <v>194</v>
      </c>
    </row>
    <row r="16" spans="1:6" x14ac:dyDescent="0.25">
      <c r="B16" t="s">
        <v>195</v>
      </c>
    </row>
    <row r="18" spans="1:1" x14ac:dyDescent="0.25">
      <c r="A18" s="1" t="s">
        <v>35</v>
      </c>
    </row>
    <row r="19" spans="1:1" x14ac:dyDescent="0.25">
      <c r="A19" t="s">
        <v>36</v>
      </c>
    </row>
    <row r="20" spans="1:1" x14ac:dyDescent="0.25">
      <c r="A20" s="2" t="s">
        <v>37</v>
      </c>
    </row>
    <row r="21" spans="1:1" x14ac:dyDescent="0.25">
      <c r="A21" t="s">
        <v>79</v>
      </c>
    </row>
    <row r="22" spans="1:1" x14ac:dyDescent="0.25">
      <c r="A22" t="s">
        <v>80</v>
      </c>
    </row>
    <row r="24" spans="1:1" x14ac:dyDescent="0.25">
      <c r="A24" t="s">
        <v>81</v>
      </c>
    </row>
    <row r="25" spans="1:1" x14ac:dyDescent="0.25">
      <c r="A25" t="s">
        <v>149</v>
      </c>
    </row>
    <row r="26" spans="1:1" x14ac:dyDescent="0.25">
      <c r="A26" t="s">
        <v>83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82</v>
      </c>
    </row>
    <row r="33" spans="1:6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25">
      <c r="A36" s="1" t="s">
        <v>86</v>
      </c>
    </row>
    <row r="37" spans="1:6" x14ac:dyDescent="0.25">
      <c r="A37" t="s">
        <v>87</v>
      </c>
    </row>
    <row r="38" spans="1:6" x14ac:dyDescent="0.25">
      <c r="A38" t="s">
        <v>88</v>
      </c>
    </row>
    <row r="39" spans="1:6" x14ac:dyDescent="0.25">
      <c r="A39" t="s">
        <v>89</v>
      </c>
    </row>
    <row r="40" spans="1:6" x14ac:dyDescent="0.25">
      <c r="A40" t="s">
        <v>90</v>
      </c>
    </row>
    <row r="41" spans="1:6" x14ac:dyDescent="0.25">
      <c r="B41" t="s">
        <v>91</v>
      </c>
    </row>
    <row r="42" spans="1:6" x14ac:dyDescent="0.25">
      <c r="B42" s="18" t="s">
        <v>104</v>
      </c>
    </row>
    <row r="43" spans="1:6" x14ac:dyDescent="0.25">
      <c r="B43" t="s">
        <v>92</v>
      </c>
    </row>
    <row r="44" spans="1:6" x14ac:dyDescent="0.25">
      <c r="B44" s="18" t="s">
        <v>105</v>
      </c>
    </row>
    <row r="45" spans="1:6" x14ac:dyDescent="0.25">
      <c r="A45" t="s">
        <v>93</v>
      </c>
    </row>
    <row r="46" spans="1:6" x14ac:dyDescent="0.25">
      <c r="B46" s="2" t="s">
        <v>94</v>
      </c>
    </row>
    <row r="47" spans="1:6" x14ac:dyDescent="0.25">
      <c r="B47" s="18" t="s">
        <v>95</v>
      </c>
    </row>
    <row r="48" spans="1:6" x14ac:dyDescent="0.25">
      <c r="B48" s="18" t="s">
        <v>96</v>
      </c>
    </row>
    <row r="49" spans="1:2" x14ac:dyDescent="0.25">
      <c r="A49" t="s">
        <v>97</v>
      </c>
    </row>
    <row r="50" spans="1:2" x14ac:dyDescent="0.25">
      <c r="A50" t="s">
        <v>98</v>
      </c>
    </row>
    <row r="51" spans="1:2" x14ac:dyDescent="0.25">
      <c r="B51" t="s">
        <v>99</v>
      </c>
    </row>
    <row r="52" spans="1:2" x14ac:dyDescent="0.25">
      <c r="A52" t="s">
        <v>101</v>
      </c>
    </row>
    <row r="53" spans="1:2" x14ac:dyDescent="0.25">
      <c r="B53" t="s">
        <v>102</v>
      </c>
    </row>
    <row r="54" spans="1:2" x14ac:dyDescent="0.25">
      <c r="B54" t="s">
        <v>103</v>
      </c>
    </row>
    <row r="56" spans="1:2" x14ac:dyDescent="0.25">
      <c r="A56" s="1" t="s">
        <v>100</v>
      </c>
    </row>
    <row r="57" spans="1:2" x14ac:dyDescent="0.25">
      <c r="A57" t="s">
        <v>67</v>
      </c>
    </row>
    <row r="58" spans="1:2" x14ac:dyDescent="0.25">
      <c r="A58" t="s">
        <v>63</v>
      </c>
    </row>
    <row r="59" spans="1:2" x14ac:dyDescent="0.25">
      <c r="A59" t="s">
        <v>42</v>
      </c>
    </row>
    <row r="60" spans="1:2" x14ac:dyDescent="0.25">
      <c r="A60" t="s">
        <v>62</v>
      </c>
    </row>
    <row r="61" spans="1:2" x14ac:dyDescent="0.25">
      <c r="A61" t="s">
        <v>68</v>
      </c>
    </row>
    <row r="62" spans="1:2" x14ac:dyDescent="0.25">
      <c r="A62" t="s">
        <v>69</v>
      </c>
    </row>
    <row r="63" spans="1:2" x14ac:dyDescent="0.25">
      <c r="A63" t="s">
        <v>70</v>
      </c>
    </row>
    <row r="64" spans="1:2" x14ac:dyDescent="0.25">
      <c r="A64" t="s">
        <v>71</v>
      </c>
    </row>
    <row r="66" spans="1:4" x14ac:dyDescent="0.25">
      <c r="A66" t="s">
        <v>46</v>
      </c>
    </row>
    <row r="67" spans="1:4" x14ac:dyDescent="0.25">
      <c r="A67" t="s">
        <v>43</v>
      </c>
    </row>
    <row r="68" spans="1:4" x14ac:dyDescent="0.25">
      <c r="A68" t="s">
        <v>44</v>
      </c>
    </row>
    <row r="69" spans="1:4" x14ac:dyDescent="0.25">
      <c r="A69" t="s">
        <v>45</v>
      </c>
    </row>
    <row r="70" spans="1:4" ht="15.75" thickBot="1" x14ac:dyDescent="0.3"/>
    <row r="71" spans="1:4" x14ac:dyDescent="0.25">
      <c r="A71" s="3" t="s">
        <v>53</v>
      </c>
      <c r="B71" s="4"/>
      <c r="C71" s="4"/>
      <c r="D71" s="5"/>
    </row>
    <row r="72" spans="1:4" x14ac:dyDescent="0.25">
      <c r="A72" s="6" t="s">
        <v>50</v>
      </c>
      <c r="B72" s="7">
        <v>1.0149999999999999</v>
      </c>
      <c r="C72" s="7"/>
      <c r="D72" s="8"/>
    </row>
    <row r="73" spans="1:4" x14ac:dyDescent="0.25">
      <c r="A73" s="6" t="s">
        <v>51</v>
      </c>
      <c r="B73" s="7">
        <v>-0.27</v>
      </c>
      <c r="C73" s="7"/>
      <c r="D73" s="8"/>
    </row>
    <row r="74" spans="1:4" ht="15.75" thickBot="1" x14ac:dyDescent="0.3">
      <c r="A74" s="9" t="s">
        <v>52</v>
      </c>
      <c r="B74" s="10">
        <v>-14</v>
      </c>
      <c r="C74" s="10"/>
      <c r="D74" s="11"/>
    </row>
    <row r="103" spans="1:2" x14ac:dyDescent="0.25">
      <c r="A103" s="1" t="s">
        <v>157</v>
      </c>
    </row>
    <row r="104" spans="1:2" x14ac:dyDescent="0.25">
      <c r="A104" t="s">
        <v>158</v>
      </c>
    </row>
    <row r="105" spans="1:2" x14ac:dyDescent="0.25">
      <c r="A105" t="s">
        <v>159</v>
      </c>
    </row>
    <row r="106" spans="1:2" x14ac:dyDescent="0.25">
      <c r="A106" t="s">
        <v>160</v>
      </c>
    </row>
    <row r="107" spans="1:2" x14ac:dyDescent="0.25">
      <c r="A107" s="21">
        <v>6</v>
      </c>
      <c r="B107" t="s">
        <v>161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G163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F60" sqref="F60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3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5">
      <c r="A21" s="12"/>
      <c r="B21">
        <v>0</v>
      </c>
      <c r="C21" s="12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 t="s">
        <v>4</v>
      </c>
      <c r="B22" s="14">
        <v>2019</v>
      </c>
      <c r="C22" s="14">
        <v>2020</v>
      </c>
      <c r="D22" s="14">
        <v>2034</v>
      </c>
      <c r="E22" s="14">
        <v>2050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25">
      <c r="B23">
        <v>0</v>
      </c>
      <c r="C23" s="12">
        <v>0</v>
      </c>
      <c r="D23">
        <v>1</v>
      </c>
      <c r="E23">
        <v>1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25">
      <c r="A24" t="s">
        <v>64</v>
      </c>
      <c r="B24" s="14">
        <v>2019</v>
      </c>
      <c r="C24" s="14">
        <v>2020</v>
      </c>
      <c r="D24" s="14">
        <v>2050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5">
      <c r="B25">
        <v>0</v>
      </c>
      <c r="C25">
        <v>0</v>
      </c>
      <c r="D25">
        <v>1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t="s">
        <v>168</v>
      </c>
      <c r="B26" s="14">
        <v>2019</v>
      </c>
      <c r="C26" s="14">
        <v>2020</v>
      </c>
      <c r="D26" s="14">
        <v>2050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25">
      <c r="B27">
        <v>0</v>
      </c>
      <c r="C27">
        <v>0</v>
      </c>
      <c r="D27">
        <v>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t="s">
        <v>6</v>
      </c>
      <c r="B28" s="14">
        <v>2019</v>
      </c>
      <c r="C28" s="14">
        <v>2020</v>
      </c>
      <c r="D28" s="14">
        <v>2028</v>
      </c>
      <c r="E28" s="14">
        <v>2029</v>
      </c>
      <c r="F28" s="14">
        <v>2030</v>
      </c>
      <c r="G28" s="14">
        <v>2031</v>
      </c>
      <c r="H28" s="14">
        <v>3050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5">
      <c r="B29">
        <v>0</v>
      </c>
      <c r="C29">
        <v>0</v>
      </c>
      <c r="D29">
        <v>1</v>
      </c>
      <c r="E29">
        <v>1</v>
      </c>
      <c r="F29">
        <v>1</v>
      </c>
      <c r="G29">
        <v>0</v>
      </c>
      <c r="H29">
        <v>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t="s">
        <v>5</v>
      </c>
      <c r="B32" s="14">
        <v>2019</v>
      </c>
      <c r="C32" s="14">
        <v>2020</v>
      </c>
      <c r="D32" s="14">
        <v>2034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B35">
        <v>0</v>
      </c>
      <c r="C35">
        <v>0</v>
      </c>
      <c r="D35">
        <v>1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25">
      <c r="A58" s="12" t="s">
        <v>9</v>
      </c>
      <c r="B58" s="14">
        <v>2019</v>
      </c>
      <c r="C58" s="14">
        <v>2020</v>
      </c>
      <c r="D58" s="14">
        <v>2021</v>
      </c>
      <c r="E58" s="14">
        <v>2030</v>
      </c>
      <c r="F58" s="14">
        <v>2050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25">
      <c r="A59" s="12"/>
      <c r="B59">
        <v>0</v>
      </c>
      <c r="C59">
        <v>0</v>
      </c>
      <c r="D59">
        <v>0</v>
      </c>
      <c r="E59">
        <v>1</v>
      </c>
      <c r="F59">
        <v>1</v>
      </c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2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2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25">
      <c r="A66" s="12" t="s">
        <v>11</v>
      </c>
      <c r="B66" s="14">
        <v>2019</v>
      </c>
      <c r="C66" s="14">
        <v>2020</v>
      </c>
      <c r="D66" s="14">
        <v>2050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25">
      <c r="A67"/>
      <c r="B67">
        <v>0</v>
      </c>
      <c r="C67">
        <v>0</v>
      </c>
      <c r="D67">
        <v>1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25">
      <c r="A76" s="12" t="s">
        <v>167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25">
      <c r="A78" s="12" t="s">
        <v>166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25">
      <c r="A80" s="12" t="s">
        <v>165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164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163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162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2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2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2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About!$B$72/(1+EXP(About!$B$73*(D140-$D140+About!$B$74)))</f>
        <v>2.2648140279517712E-2</v>
      </c>
      <c r="E141">
        <f>About!$B$72/(1+EXP(About!$B$73*(E140-$D140+About!$B$74)))</f>
        <v>2.9464471373885869E-2</v>
      </c>
      <c r="F141">
        <f>About!$B$72/(1+EXP(About!$B$73*(F140-$D140+About!$B$74)))</f>
        <v>3.8253208866234997E-2</v>
      </c>
      <c r="G141">
        <f>About!$B$72/(1+EXP(About!$B$73*(G140-$D140+About!$B$74)))</f>
        <v>4.9531718843781984E-2</v>
      </c>
      <c r="H141">
        <f>About!$B$72/(1+EXP(About!$B$73*(H140-$D140+About!$B$74)))</f>
        <v>6.3917956397851416E-2</v>
      </c>
      <c r="I141">
        <f>About!$B$72/(1+EXP(About!$B$73*(I140-$D140+About!$B$74)))</f>
        <v>8.2127169223697311E-2</v>
      </c>
      <c r="J141">
        <f>About!$B$72/(1+EXP(About!$B$73*(J140-$D140+About!$B$74)))</f>
        <v>0.10495145823012331</v>
      </c>
      <c r="K141">
        <f>About!$B$72/(1+EXP(About!$B$73*(K140-$D140+About!$B$74)))</f>
        <v>0.13321313648010116</v>
      </c>
      <c r="L141">
        <f>About!$B$72/(1+EXP(About!$B$73*(L140-$D140+About!$B$74)))</f>
        <v>0.1676829432434738</v>
      </c>
      <c r="M141">
        <f>About!$B$72/(1+EXP(About!$B$73*(M140-$D140+About!$B$74)))</f>
        <v>0.20895842737796153</v>
      </c>
      <c r="N141">
        <f>About!$B$72/(1+EXP(About!$B$73*(N140-$D140+About!$B$74)))</f>
        <v>0.25730860691227286</v>
      </c>
      <c r="O141">
        <f>About!$B$72/(1+EXP(About!$B$73*(O140-$D140+About!$B$74)))</f>
        <v>0.31250885313368498</v>
      </c>
      <c r="P141">
        <f>About!$B$72/(1+EXP(About!$B$73*(P140-$D140+About!$B$74)))</f>
        <v>0.37371039599785677</v>
      </c>
      <c r="Q141">
        <f>About!$B$72/(1+EXP(About!$B$73*(Q140-$D140+About!$B$74)))</f>
        <v>0.43940070146006388</v>
      </c>
      <c r="R141">
        <f>About!$B$72/(1+EXP(About!$B$73*(R140-$D140+About!$B$74)))</f>
        <v>0.50749999999999995</v>
      </c>
      <c r="S141">
        <f>About!$B$72/(1+EXP(About!$B$73*(S140-$D140+About!$B$74)))</f>
        <v>0.57559929853993608</v>
      </c>
      <c r="T141">
        <f>About!$B$72/(1+EXP(About!$B$73*(T140-$D140+About!$B$74)))</f>
        <v>0.64128960400214308</v>
      </c>
      <c r="U141">
        <f>About!$B$72/(1+EXP(About!$B$73*(U140-$D140+About!$B$74)))</f>
        <v>0.70249114686631497</v>
      </c>
      <c r="V141">
        <f>About!$B$72/(1+EXP(About!$B$73*(V140-$D140+About!$B$74)))</f>
        <v>0.75769139308772704</v>
      </c>
      <c r="W141">
        <f>About!$B$72/(1+EXP(About!$B$73*(W140-$D140+About!$B$74)))</f>
        <v>0.80604157262203846</v>
      </c>
      <c r="X141">
        <f>About!$B$72/(1+EXP(About!$B$73*(X140-$D140+About!$B$74)))</f>
        <v>0.84731705675652613</v>
      </c>
      <c r="Y141">
        <f>About!$B$72/(1+EXP(About!$B$73*(Y140-$D140+About!$B$74)))</f>
        <v>0.88178686351989888</v>
      </c>
      <c r="Z141">
        <f>About!$B$72/(1+EXP(About!$B$73*(Z140-$D140+About!$B$74)))</f>
        <v>0.91004854176987648</v>
      </c>
      <c r="AA141">
        <f>About!$B$72/(1+EXP(About!$B$73*(AA140-$D140+About!$B$74)))</f>
        <v>0.93287283077630256</v>
      </c>
      <c r="AB141">
        <f>About!$B$72/(1+EXP(About!$B$73*(AB140-$D140+About!$B$74)))</f>
        <v>0.95108204360214854</v>
      </c>
      <c r="AC141">
        <f>About!$B$72/(1+EXP(About!$B$73*(AC140-$D140+About!$B$74)))</f>
        <v>0.96546828115621786</v>
      </c>
      <c r="AD141">
        <f>About!$B$72/(1+EXP(About!$B$73*(AD140-$D140+About!$B$74)))</f>
        <v>0.97674679113376495</v>
      </c>
      <c r="AE141">
        <f>About!$B$72/(1+EXP(About!$B$73*(AE140-$D140+About!$B$74)))</f>
        <v>0.98553552862611404</v>
      </c>
      <c r="AF141">
        <f>About!$B$72/(1+EXP(About!$B$73*(AF140-$D140+About!$B$74)))</f>
        <v>0.99235185972048212</v>
      </c>
      <c r="AG141">
        <f>About!$B$72/(1+EXP(About!$B$73*(AG140-$D140+About!$B$74)))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About!$B$72/(1+EXP(About!$B$73*(D142-$D142+About!$B$74)))</f>
        <v>2.2648140279517712E-2</v>
      </c>
      <c r="E143">
        <f>About!$B$72/(1+EXP(About!$B$73*(E142-$D142+About!$B$74)))</f>
        <v>2.9464471373885869E-2</v>
      </c>
      <c r="F143">
        <f>About!$B$72/(1+EXP(About!$B$73*(F142-$D142+About!$B$74)))</f>
        <v>3.8253208866234997E-2</v>
      </c>
      <c r="G143">
        <f>About!$B$72/(1+EXP(About!$B$73*(G142-$D142+About!$B$74)))</f>
        <v>4.9531718843781984E-2</v>
      </c>
      <c r="H143">
        <f>About!$B$72/(1+EXP(About!$B$73*(H142-$D142+About!$B$74)))</f>
        <v>6.3917956397851416E-2</v>
      </c>
      <c r="I143">
        <f>About!$B$72/(1+EXP(About!$B$73*(I142-$D142+About!$B$74)))</f>
        <v>8.2127169223697311E-2</v>
      </c>
      <c r="J143">
        <f>About!$B$72/(1+EXP(About!$B$73*(J142-$D142+About!$B$74)))</f>
        <v>0.10495145823012331</v>
      </c>
      <c r="K143">
        <f>About!$B$72/(1+EXP(About!$B$73*(K142-$D142+About!$B$74)))</f>
        <v>0.13321313648010116</v>
      </c>
      <c r="L143">
        <f>About!$B$72/(1+EXP(About!$B$73*(L142-$D142+About!$B$74)))</f>
        <v>0.1676829432434738</v>
      </c>
      <c r="M143">
        <f>About!$B$72/(1+EXP(About!$B$73*(M142-$D142+About!$B$74)))</f>
        <v>0.20895842737796153</v>
      </c>
      <c r="N143">
        <f>About!$B$72/(1+EXP(About!$B$73*(N142-$D142+About!$B$74)))</f>
        <v>0.25730860691227286</v>
      </c>
      <c r="O143">
        <f>About!$B$72/(1+EXP(About!$B$73*(O142-$D142+About!$B$74)))</f>
        <v>0.31250885313368498</v>
      </c>
      <c r="P143">
        <f>About!$B$72/(1+EXP(About!$B$73*(P142-$D142+About!$B$74)))</f>
        <v>0.37371039599785677</v>
      </c>
      <c r="Q143">
        <f>About!$B$72/(1+EXP(About!$B$73*(Q142-$D142+About!$B$74)))</f>
        <v>0.43940070146006388</v>
      </c>
      <c r="R143">
        <f>About!$B$72/(1+EXP(About!$B$73*(R142-$D142+About!$B$74)))</f>
        <v>0.50749999999999995</v>
      </c>
      <c r="S143">
        <f>About!$B$72/(1+EXP(About!$B$73*(S142-$D142+About!$B$74)))</f>
        <v>0.57559929853993608</v>
      </c>
      <c r="T143">
        <f>About!$B$72/(1+EXP(About!$B$73*(T142-$D142+About!$B$74)))</f>
        <v>0.64128960400214308</v>
      </c>
      <c r="U143">
        <f>About!$B$72/(1+EXP(About!$B$73*(U142-$D142+About!$B$74)))</f>
        <v>0.70249114686631497</v>
      </c>
      <c r="V143">
        <f>About!$B$72/(1+EXP(About!$B$73*(V142-$D142+About!$B$74)))</f>
        <v>0.75769139308772704</v>
      </c>
      <c r="W143">
        <f>About!$B$72/(1+EXP(About!$B$73*(W142-$D142+About!$B$74)))</f>
        <v>0.80604157262203846</v>
      </c>
      <c r="X143">
        <f>About!$B$72/(1+EXP(About!$B$73*(X142-$D142+About!$B$74)))</f>
        <v>0.84731705675652613</v>
      </c>
      <c r="Y143">
        <f>About!$B$72/(1+EXP(About!$B$73*(Y142-$D142+About!$B$74)))</f>
        <v>0.88178686351989888</v>
      </c>
      <c r="Z143">
        <f>About!$B$72/(1+EXP(About!$B$73*(Z142-$D142+About!$B$74)))</f>
        <v>0.91004854176987648</v>
      </c>
      <c r="AA143">
        <f>About!$B$72/(1+EXP(About!$B$73*(AA142-$D142+About!$B$74)))</f>
        <v>0.93287283077630256</v>
      </c>
      <c r="AB143">
        <f>About!$B$72/(1+EXP(About!$B$73*(AB142-$D142+About!$B$74)))</f>
        <v>0.95108204360214854</v>
      </c>
      <c r="AC143">
        <f>About!$B$72/(1+EXP(About!$B$73*(AC142-$D142+About!$B$74)))</f>
        <v>0.96546828115621786</v>
      </c>
      <c r="AD143">
        <f>About!$B$72/(1+EXP(About!$B$73*(AD142-$D142+About!$B$74)))</f>
        <v>0.97674679113376495</v>
      </c>
      <c r="AE143">
        <f>About!$B$72/(1+EXP(About!$B$73*(AE142-$D142+About!$B$74)))</f>
        <v>0.98553552862611404</v>
      </c>
      <c r="AF143">
        <f>About!$B$72/(1+EXP(About!$B$73*(AF142-$D142+About!$B$74)))</f>
        <v>0.99235185972048212</v>
      </c>
      <c r="AG143">
        <f>About!$B$72/(1+EXP(About!$B$73*(AG142-$D142+About!$B$74)))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About!$B$72/(1+EXP(About!$B$73*(D144-$D144+About!$B$74)))</f>
        <v>2.2648140279517712E-2</v>
      </c>
      <c r="E145">
        <f>About!$B$72/(1+EXP(About!$B$73*(E144-$D144+About!$B$74)))</f>
        <v>2.9464471373885869E-2</v>
      </c>
      <c r="F145">
        <f>About!$B$72/(1+EXP(About!$B$73*(F144-$D144+About!$B$74)))</f>
        <v>3.8253208866234997E-2</v>
      </c>
      <c r="G145">
        <f>About!$B$72/(1+EXP(About!$B$73*(G144-$D144+About!$B$74)))</f>
        <v>4.9531718843781984E-2</v>
      </c>
      <c r="H145">
        <f>About!$B$72/(1+EXP(About!$B$73*(H144-$D144+About!$B$74)))</f>
        <v>6.3917956397851416E-2</v>
      </c>
      <c r="I145">
        <f>About!$B$72/(1+EXP(About!$B$73*(I144-$D144+About!$B$74)))</f>
        <v>8.2127169223697311E-2</v>
      </c>
      <c r="J145">
        <f>About!$B$72/(1+EXP(About!$B$73*(J144-$D144+About!$B$74)))</f>
        <v>0.10495145823012331</v>
      </c>
      <c r="K145">
        <f>About!$B$72/(1+EXP(About!$B$73*(K144-$D144+About!$B$74)))</f>
        <v>0.13321313648010116</v>
      </c>
      <c r="L145">
        <f>About!$B$72/(1+EXP(About!$B$73*(L144-$D144+About!$B$74)))</f>
        <v>0.1676829432434738</v>
      </c>
      <c r="M145">
        <f>About!$B$72/(1+EXP(About!$B$73*(M144-$D144+About!$B$74)))</f>
        <v>0.20895842737796153</v>
      </c>
      <c r="N145">
        <f>About!$B$72/(1+EXP(About!$B$73*(N144-$D144+About!$B$74)))</f>
        <v>0.25730860691227286</v>
      </c>
      <c r="O145">
        <f>About!$B$72/(1+EXP(About!$B$73*(O144-$D144+About!$B$74)))</f>
        <v>0.31250885313368498</v>
      </c>
      <c r="P145">
        <f>About!$B$72/(1+EXP(About!$B$73*(P144-$D144+About!$B$74)))</f>
        <v>0.37371039599785677</v>
      </c>
      <c r="Q145">
        <f>About!$B$72/(1+EXP(About!$B$73*(Q144-$D144+About!$B$74)))</f>
        <v>0.43940070146006388</v>
      </c>
      <c r="R145">
        <f>About!$B$72/(1+EXP(About!$B$73*(R144-$D144+About!$B$74)))</f>
        <v>0.50749999999999995</v>
      </c>
      <c r="S145">
        <f>About!$B$72/(1+EXP(About!$B$73*(S144-$D144+About!$B$74)))</f>
        <v>0.57559929853993608</v>
      </c>
      <c r="T145">
        <f>About!$B$72/(1+EXP(About!$B$73*(T144-$D144+About!$B$74)))</f>
        <v>0.64128960400214308</v>
      </c>
      <c r="U145">
        <f>About!$B$72/(1+EXP(About!$B$73*(U144-$D144+About!$B$74)))</f>
        <v>0.70249114686631497</v>
      </c>
      <c r="V145">
        <f>About!$B$72/(1+EXP(About!$B$73*(V144-$D144+About!$B$74)))</f>
        <v>0.75769139308772704</v>
      </c>
      <c r="W145">
        <f>About!$B$72/(1+EXP(About!$B$73*(W144-$D144+About!$B$74)))</f>
        <v>0.80604157262203846</v>
      </c>
      <c r="X145">
        <f>About!$B$72/(1+EXP(About!$B$73*(X144-$D144+About!$B$74)))</f>
        <v>0.84731705675652613</v>
      </c>
      <c r="Y145">
        <f>About!$B$72/(1+EXP(About!$B$73*(Y144-$D144+About!$B$74)))</f>
        <v>0.88178686351989888</v>
      </c>
      <c r="Z145">
        <f>About!$B$72/(1+EXP(About!$B$73*(Z144-$D144+About!$B$74)))</f>
        <v>0.91004854176987648</v>
      </c>
      <c r="AA145">
        <f>About!$B$72/(1+EXP(About!$B$73*(AA144-$D144+About!$B$74)))</f>
        <v>0.93287283077630256</v>
      </c>
      <c r="AB145">
        <f>About!$B$72/(1+EXP(About!$B$73*(AB144-$D144+About!$B$74)))</f>
        <v>0.95108204360214854</v>
      </c>
      <c r="AC145">
        <f>About!$B$72/(1+EXP(About!$B$73*(AC144-$D144+About!$B$74)))</f>
        <v>0.96546828115621786</v>
      </c>
      <c r="AD145">
        <f>About!$B$72/(1+EXP(About!$B$73*(AD144-$D144+About!$B$74)))</f>
        <v>0.97674679113376495</v>
      </c>
      <c r="AE145">
        <f>About!$B$72/(1+EXP(About!$B$73*(AE144-$D144+About!$B$74)))</f>
        <v>0.98553552862611404</v>
      </c>
      <c r="AF145">
        <f>About!$B$72/(1+EXP(About!$B$73*(AF144-$D144+About!$B$74)))</f>
        <v>0.99235185972048212</v>
      </c>
      <c r="AG145">
        <f>About!$B$72/(1+EXP(About!$B$73*(AG144-$D144+About!$B$74)))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About!$B$72/(1+EXP(About!$B$73*(D146-$D146+About!$B$74)))</f>
        <v>2.2648140279517712E-2</v>
      </c>
      <c r="E147">
        <f>About!$B$72/(1+EXP(About!$B$73*(E146-$D146+About!$B$74)))</f>
        <v>2.9464471373885869E-2</v>
      </c>
      <c r="F147">
        <f>About!$B$72/(1+EXP(About!$B$73*(F146-$D146+About!$B$74)))</f>
        <v>3.8253208866234997E-2</v>
      </c>
      <c r="G147">
        <f>About!$B$72/(1+EXP(About!$B$73*(G146-$D146+About!$B$74)))</f>
        <v>4.9531718843781984E-2</v>
      </c>
      <c r="H147">
        <f>About!$B$72/(1+EXP(About!$B$73*(H146-$D146+About!$B$74)))</f>
        <v>6.3917956397851416E-2</v>
      </c>
      <c r="I147">
        <f>About!$B$72/(1+EXP(About!$B$73*(I146-$D146+About!$B$74)))</f>
        <v>8.2127169223697311E-2</v>
      </c>
      <c r="J147">
        <f>About!$B$72/(1+EXP(About!$B$73*(J146-$D146+About!$B$74)))</f>
        <v>0.10495145823012331</v>
      </c>
      <c r="K147">
        <f>About!$B$72/(1+EXP(About!$B$73*(K146-$D146+About!$B$74)))</f>
        <v>0.13321313648010116</v>
      </c>
      <c r="L147">
        <f>About!$B$72/(1+EXP(About!$B$73*(L146-$D146+About!$B$74)))</f>
        <v>0.1676829432434738</v>
      </c>
      <c r="M147">
        <f>About!$B$72/(1+EXP(About!$B$73*(M146-$D146+About!$B$74)))</f>
        <v>0.20895842737796153</v>
      </c>
      <c r="N147">
        <f>About!$B$72/(1+EXP(About!$B$73*(N146-$D146+About!$B$74)))</f>
        <v>0.25730860691227286</v>
      </c>
      <c r="O147">
        <f>About!$B$72/(1+EXP(About!$B$73*(O146-$D146+About!$B$74)))</f>
        <v>0.31250885313368498</v>
      </c>
      <c r="P147">
        <f>About!$B$72/(1+EXP(About!$B$73*(P146-$D146+About!$B$74)))</f>
        <v>0.37371039599785677</v>
      </c>
      <c r="Q147">
        <f>About!$B$72/(1+EXP(About!$B$73*(Q146-$D146+About!$B$74)))</f>
        <v>0.43940070146006388</v>
      </c>
      <c r="R147">
        <f>About!$B$72/(1+EXP(About!$B$73*(R146-$D146+About!$B$74)))</f>
        <v>0.50749999999999995</v>
      </c>
      <c r="S147">
        <f>About!$B$72/(1+EXP(About!$B$73*(S146-$D146+About!$B$74)))</f>
        <v>0.57559929853993608</v>
      </c>
      <c r="T147">
        <f>About!$B$72/(1+EXP(About!$B$73*(T146-$D146+About!$B$74)))</f>
        <v>0.64128960400214308</v>
      </c>
      <c r="U147">
        <f>About!$B$72/(1+EXP(About!$B$73*(U146-$D146+About!$B$74)))</f>
        <v>0.70249114686631497</v>
      </c>
      <c r="V147">
        <f>About!$B$72/(1+EXP(About!$B$73*(V146-$D146+About!$B$74)))</f>
        <v>0.75769139308772704</v>
      </c>
      <c r="W147">
        <f>About!$B$72/(1+EXP(About!$B$73*(W146-$D146+About!$B$74)))</f>
        <v>0.80604157262203846</v>
      </c>
      <c r="X147">
        <f>About!$B$72/(1+EXP(About!$B$73*(X146-$D146+About!$B$74)))</f>
        <v>0.84731705675652613</v>
      </c>
      <c r="Y147">
        <f>About!$B$72/(1+EXP(About!$B$73*(Y146-$D146+About!$B$74)))</f>
        <v>0.88178686351989888</v>
      </c>
      <c r="Z147">
        <f>About!$B$72/(1+EXP(About!$B$73*(Z146-$D146+About!$B$74)))</f>
        <v>0.91004854176987648</v>
      </c>
      <c r="AA147">
        <f>About!$B$72/(1+EXP(About!$B$73*(AA146-$D146+About!$B$74)))</f>
        <v>0.93287283077630256</v>
      </c>
      <c r="AB147">
        <f>About!$B$72/(1+EXP(About!$B$73*(AB146-$D146+About!$B$74)))</f>
        <v>0.95108204360214854</v>
      </c>
      <c r="AC147">
        <f>About!$B$72/(1+EXP(About!$B$73*(AC146-$D146+About!$B$74)))</f>
        <v>0.96546828115621786</v>
      </c>
      <c r="AD147">
        <f>About!$B$72/(1+EXP(About!$B$73*(AD146-$D146+About!$B$74)))</f>
        <v>0.97674679113376495</v>
      </c>
      <c r="AE147">
        <f>About!$B$72/(1+EXP(About!$B$73*(AE146-$D146+About!$B$74)))</f>
        <v>0.98553552862611404</v>
      </c>
      <c r="AF147">
        <f>About!$B$72/(1+EXP(About!$B$73*(AF146-$D146+About!$B$74)))</f>
        <v>0.99235185972048212</v>
      </c>
      <c r="AG147">
        <f>About!$B$72/(1+EXP(About!$B$73*(AG146-$D146+About!$B$74)))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About!$B$72/(1+EXP(About!$B$73*(D148-$D148+About!$B$74)))</f>
        <v>2.2648140279517712E-2</v>
      </c>
      <c r="E149">
        <f>About!$B$72/(1+EXP(About!$B$73*(E148-$D148+About!$B$74)))</f>
        <v>2.9464471373885869E-2</v>
      </c>
      <c r="F149">
        <f>About!$B$72/(1+EXP(About!$B$73*(F148-$D148+About!$B$74)))</f>
        <v>3.8253208866234997E-2</v>
      </c>
      <c r="G149">
        <f>About!$B$72/(1+EXP(About!$B$73*(G148-$D148+About!$B$74)))</f>
        <v>4.9531718843781984E-2</v>
      </c>
      <c r="H149">
        <f>About!$B$72/(1+EXP(About!$B$73*(H148-$D148+About!$B$74)))</f>
        <v>6.3917956397851416E-2</v>
      </c>
      <c r="I149">
        <f>About!$B$72/(1+EXP(About!$B$73*(I148-$D148+About!$B$74)))</f>
        <v>8.2127169223697311E-2</v>
      </c>
      <c r="J149">
        <f>About!$B$72/(1+EXP(About!$B$73*(J148-$D148+About!$B$74)))</f>
        <v>0.10495145823012331</v>
      </c>
      <c r="K149">
        <f>About!$B$72/(1+EXP(About!$B$73*(K148-$D148+About!$B$74)))</f>
        <v>0.13321313648010116</v>
      </c>
      <c r="L149">
        <f>About!$B$72/(1+EXP(About!$B$73*(L148-$D148+About!$B$74)))</f>
        <v>0.1676829432434738</v>
      </c>
      <c r="M149">
        <f>About!$B$72/(1+EXP(About!$B$73*(M148-$D148+About!$B$74)))</f>
        <v>0.20895842737796153</v>
      </c>
      <c r="N149">
        <f>About!$B$72/(1+EXP(About!$B$73*(N148-$D148+About!$B$74)))</f>
        <v>0.25730860691227286</v>
      </c>
      <c r="O149">
        <f>About!$B$72/(1+EXP(About!$B$73*(O148-$D148+About!$B$74)))</f>
        <v>0.31250885313368498</v>
      </c>
      <c r="P149">
        <f>About!$B$72/(1+EXP(About!$B$73*(P148-$D148+About!$B$74)))</f>
        <v>0.37371039599785677</v>
      </c>
      <c r="Q149">
        <f>About!$B$72/(1+EXP(About!$B$73*(Q148-$D148+About!$B$74)))</f>
        <v>0.43940070146006388</v>
      </c>
      <c r="R149">
        <f>About!$B$72/(1+EXP(About!$B$73*(R148-$D148+About!$B$74)))</f>
        <v>0.50749999999999995</v>
      </c>
      <c r="S149">
        <f>About!$B$72/(1+EXP(About!$B$73*(S148-$D148+About!$B$74)))</f>
        <v>0.57559929853993608</v>
      </c>
      <c r="T149">
        <f>About!$B$72/(1+EXP(About!$B$73*(T148-$D148+About!$B$74)))</f>
        <v>0.64128960400214308</v>
      </c>
      <c r="U149">
        <f>About!$B$72/(1+EXP(About!$B$73*(U148-$D148+About!$B$74)))</f>
        <v>0.70249114686631497</v>
      </c>
      <c r="V149">
        <f>About!$B$72/(1+EXP(About!$B$73*(V148-$D148+About!$B$74)))</f>
        <v>0.75769139308772704</v>
      </c>
      <c r="W149">
        <f>About!$B$72/(1+EXP(About!$B$73*(W148-$D148+About!$B$74)))</f>
        <v>0.80604157262203846</v>
      </c>
      <c r="X149">
        <f>About!$B$72/(1+EXP(About!$B$73*(X148-$D148+About!$B$74)))</f>
        <v>0.84731705675652613</v>
      </c>
      <c r="Y149">
        <f>About!$B$72/(1+EXP(About!$B$73*(Y148-$D148+About!$B$74)))</f>
        <v>0.88178686351989888</v>
      </c>
      <c r="Z149">
        <f>About!$B$72/(1+EXP(About!$B$73*(Z148-$D148+About!$B$74)))</f>
        <v>0.91004854176987648</v>
      </c>
      <c r="AA149">
        <f>About!$B$72/(1+EXP(About!$B$73*(AA148-$D148+About!$B$74)))</f>
        <v>0.93287283077630256</v>
      </c>
      <c r="AB149">
        <f>About!$B$72/(1+EXP(About!$B$73*(AB148-$D148+About!$B$74)))</f>
        <v>0.95108204360214854</v>
      </c>
      <c r="AC149">
        <f>About!$B$72/(1+EXP(About!$B$73*(AC148-$D148+About!$B$74)))</f>
        <v>0.96546828115621786</v>
      </c>
      <c r="AD149">
        <f>About!$B$72/(1+EXP(About!$B$73*(AD148-$D148+About!$B$74)))</f>
        <v>0.97674679113376495</v>
      </c>
      <c r="AE149">
        <f>About!$B$72/(1+EXP(About!$B$73*(AE148-$D148+About!$B$74)))</f>
        <v>0.98553552862611404</v>
      </c>
      <c r="AF149">
        <f>About!$B$72/(1+EXP(About!$B$73*(AF148-$D148+About!$B$74)))</f>
        <v>0.99235185972048212</v>
      </c>
      <c r="AG149">
        <f>About!$B$72/(1+EXP(About!$B$73*(AG148-$D148+About!$B$74)))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About!$B$72/(1+EXP(About!$B$73*(D150-$D150+About!$B$74)))</f>
        <v>2.2648140279517712E-2</v>
      </c>
      <c r="E151">
        <f>About!$B$72/(1+EXP(About!$B$73*(E150-$D150+About!$B$74)))</f>
        <v>2.9464471373885869E-2</v>
      </c>
      <c r="F151">
        <f>About!$B$72/(1+EXP(About!$B$73*(F150-$D150+About!$B$74)))</f>
        <v>3.8253208866234997E-2</v>
      </c>
      <c r="G151">
        <f>About!$B$72/(1+EXP(About!$B$73*(G150-$D150+About!$B$74)))</f>
        <v>4.9531718843781984E-2</v>
      </c>
      <c r="H151">
        <f>About!$B$72/(1+EXP(About!$B$73*(H150-$D150+About!$B$74)))</f>
        <v>6.3917956397851416E-2</v>
      </c>
      <c r="I151">
        <f>About!$B$72/(1+EXP(About!$B$73*(I150-$D150+About!$B$74)))</f>
        <v>8.2127169223697311E-2</v>
      </c>
      <c r="J151">
        <f>About!$B$72/(1+EXP(About!$B$73*(J150-$D150+About!$B$74)))</f>
        <v>0.10495145823012331</v>
      </c>
      <c r="K151">
        <f>About!$B$72/(1+EXP(About!$B$73*(K150-$D150+About!$B$74)))</f>
        <v>0.13321313648010116</v>
      </c>
      <c r="L151">
        <f>About!$B$72/(1+EXP(About!$B$73*(L150-$D150+About!$B$74)))</f>
        <v>0.1676829432434738</v>
      </c>
      <c r="M151">
        <f>About!$B$72/(1+EXP(About!$B$73*(M150-$D150+About!$B$74)))</f>
        <v>0.20895842737796153</v>
      </c>
      <c r="N151">
        <f>About!$B$72/(1+EXP(About!$B$73*(N150-$D150+About!$B$74)))</f>
        <v>0.25730860691227286</v>
      </c>
      <c r="O151">
        <f>About!$B$72/(1+EXP(About!$B$73*(O150-$D150+About!$B$74)))</f>
        <v>0.31250885313368498</v>
      </c>
      <c r="P151">
        <f>About!$B$72/(1+EXP(About!$B$73*(P150-$D150+About!$B$74)))</f>
        <v>0.37371039599785677</v>
      </c>
      <c r="Q151">
        <f>About!$B$72/(1+EXP(About!$B$73*(Q150-$D150+About!$B$74)))</f>
        <v>0.43940070146006388</v>
      </c>
      <c r="R151">
        <f>About!$B$72/(1+EXP(About!$B$73*(R150-$D150+About!$B$74)))</f>
        <v>0.50749999999999995</v>
      </c>
      <c r="S151">
        <f>About!$B$72/(1+EXP(About!$B$73*(S150-$D150+About!$B$74)))</f>
        <v>0.57559929853993608</v>
      </c>
      <c r="T151">
        <f>About!$B$72/(1+EXP(About!$B$73*(T150-$D150+About!$B$74)))</f>
        <v>0.64128960400214308</v>
      </c>
      <c r="U151">
        <f>About!$B$72/(1+EXP(About!$B$73*(U150-$D150+About!$B$74)))</f>
        <v>0.70249114686631497</v>
      </c>
      <c r="V151">
        <f>About!$B$72/(1+EXP(About!$B$73*(V150-$D150+About!$B$74)))</f>
        <v>0.75769139308772704</v>
      </c>
      <c r="W151">
        <f>About!$B$72/(1+EXP(About!$B$73*(W150-$D150+About!$B$74)))</f>
        <v>0.80604157262203846</v>
      </c>
      <c r="X151">
        <f>About!$B$72/(1+EXP(About!$B$73*(X150-$D150+About!$B$74)))</f>
        <v>0.84731705675652613</v>
      </c>
      <c r="Y151">
        <f>About!$B$72/(1+EXP(About!$B$73*(Y150-$D150+About!$B$74)))</f>
        <v>0.88178686351989888</v>
      </c>
      <c r="Z151">
        <f>About!$B$72/(1+EXP(About!$B$73*(Z150-$D150+About!$B$74)))</f>
        <v>0.91004854176987648</v>
      </c>
      <c r="AA151">
        <f>About!$B$72/(1+EXP(About!$B$73*(AA150-$D150+About!$B$74)))</f>
        <v>0.93287283077630256</v>
      </c>
      <c r="AB151">
        <f>About!$B$72/(1+EXP(About!$B$73*(AB150-$D150+About!$B$74)))</f>
        <v>0.95108204360214854</v>
      </c>
      <c r="AC151">
        <f>About!$B$72/(1+EXP(About!$B$73*(AC150-$D150+About!$B$74)))</f>
        <v>0.96546828115621786</v>
      </c>
      <c r="AD151">
        <f>About!$B$72/(1+EXP(About!$B$73*(AD150-$D150+About!$B$74)))</f>
        <v>0.97674679113376495</v>
      </c>
      <c r="AE151">
        <f>About!$B$72/(1+EXP(About!$B$73*(AE150-$D150+About!$B$74)))</f>
        <v>0.98553552862611404</v>
      </c>
      <c r="AF151">
        <f>About!$B$72/(1+EXP(About!$B$73*(AF150-$D150+About!$B$74)))</f>
        <v>0.99235185972048212</v>
      </c>
      <c r="AG151">
        <f>About!$B$72/(1+EXP(About!$B$73*(AG150-$D150+About!$B$74)))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About!$B$72/(1+EXP(About!$B$73*(D152-$D152+About!$B$74)))</f>
        <v>2.2648140279517712E-2</v>
      </c>
      <c r="E153">
        <f>About!$B$72/(1+EXP(About!$B$73*(E152-$D152+About!$B$74)))</f>
        <v>2.9464471373885869E-2</v>
      </c>
      <c r="F153">
        <f>About!$B$72/(1+EXP(About!$B$73*(F152-$D152+About!$B$74)))</f>
        <v>3.8253208866234997E-2</v>
      </c>
      <c r="G153">
        <f>About!$B$72/(1+EXP(About!$B$73*(G152-$D152+About!$B$74)))</f>
        <v>4.9531718843781984E-2</v>
      </c>
      <c r="H153">
        <f>About!$B$72/(1+EXP(About!$B$73*(H152-$D152+About!$B$74)))</f>
        <v>6.3917956397851416E-2</v>
      </c>
      <c r="I153">
        <f>About!$B$72/(1+EXP(About!$B$73*(I152-$D152+About!$B$74)))</f>
        <v>8.2127169223697311E-2</v>
      </c>
      <c r="J153">
        <f>About!$B$72/(1+EXP(About!$B$73*(J152-$D152+About!$B$74)))</f>
        <v>0.10495145823012331</v>
      </c>
      <c r="K153">
        <f>About!$B$72/(1+EXP(About!$B$73*(K152-$D152+About!$B$74)))</f>
        <v>0.13321313648010116</v>
      </c>
      <c r="L153">
        <f>About!$B$72/(1+EXP(About!$B$73*(L152-$D152+About!$B$74)))</f>
        <v>0.1676829432434738</v>
      </c>
      <c r="M153">
        <f>About!$B$72/(1+EXP(About!$B$73*(M152-$D152+About!$B$74)))</f>
        <v>0.20895842737796153</v>
      </c>
      <c r="N153">
        <f>About!$B$72/(1+EXP(About!$B$73*(N152-$D152+About!$B$74)))</f>
        <v>0.25730860691227286</v>
      </c>
      <c r="O153">
        <f>About!$B$72/(1+EXP(About!$B$73*(O152-$D152+About!$B$74)))</f>
        <v>0.31250885313368498</v>
      </c>
      <c r="P153">
        <f>About!$B$72/(1+EXP(About!$B$73*(P152-$D152+About!$B$74)))</f>
        <v>0.37371039599785677</v>
      </c>
      <c r="Q153">
        <f>About!$B$72/(1+EXP(About!$B$73*(Q152-$D152+About!$B$74)))</f>
        <v>0.43940070146006388</v>
      </c>
      <c r="R153">
        <f>About!$B$72/(1+EXP(About!$B$73*(R152-$D152+About!$B$74)))</f>
        <v>0.50749999999999995</v>
      </c>
      <c r="S153">
        <f>About!$B$72/(1+EXP(About!$B$73*(S152-$D152+About!$B$74)))</f>
        <v>0.57559929853993608</v>
      </c>
      <c r="T153">
        <f>About!$B$72/(1+EXP(About!$B$73*(T152-$D152+About!$B$74)))</f>
        <v>0.64128960400214308</v>
      </c>
      <c r="U153">
        <f>About!$B$72/(1+EXP(About!$B$73*(U152-$D152+About!$B$74)))</f>
        <v>0.70249114686631497</v>
      </c>
      <c r="V153">
        <f>About!$B$72/(1+EXP(About!$B$73*(V152-$D152+About!$B$74)))</f>
        <v>0.75769139308772704</v>
      </c>
      <c r="W153">
        <f>About!$B$72/(1+EXP(About!$B$73*(W152-$D152+About!$B$74)))</f>
        <v>0.80604157262203846</v>
      </c>
      <c r="X153">
        <f>About!$B$72/(1+EXP(About!$B$73*(X152-$D152+About!$B$74)))</f>
        <v>0.84731705675652613</v>
      </c>
      <c r="Y153">
        <f>About!$B$72/(1+EXP(About!$B$73*(Y152-$D152+About!$B$74)))</f>
        <v>0.88178686351989888</v>
      </c>
      <c r="Z153">
        <f>About!$B$72/(1+EXP(About!$B$73*(Z152-$D152+About!$B$74)))</f>
        <v>0.91004854176987648</v>
      </c>
      <c r="AA153">
        <f>About!$B$72/(1+EXP(About!$B$73*(AA152-$D152+About!$B$74)))</f>
        <v>0.93287283077630256</v>
      </c>
      <c r="AB153">
        <f>About!$B$72/(1+EXP(About!$B$73*(AB152-$D152+About!$B$74)))</f>
        <v>0.95108204360214854</v>
      </c>
      <c r="AC153">
        <f>About!$B$72/(1+EXP(About!$B$73*(AC152-$D152+About!$B$74)))</f>
        <v>0.96546828115621786</v>
      </c>
      <c r="AD153">
        <f>About!$B$72/(1+EXP(About!$B$73*(AD152-$D152+About!$B$74)))</f>
        <v>0.97674679113376495</v>
      </c>
      <c r="AE153">
        <f>About!$B$72/(1+EXP(About!$B$73*(AE152-$D152+About!$B$74)))</f>
        <v>0.98553552862611404</v>
      </c>
      <c r="AF153">
        <f>About!$B$72/(1+EXP(About!$B$73*(AF152-$D152+About!$B$74)))</f>
        <v>0.99235185972048212</v>
      </c>
      <c r="AG153">
        <f>About!$B$72/(1+EXP(About!$B$73*(AG152-$D152+About!$B$74)))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About!$B$72/(1+EXP(About!$B$73*(D154-$D154+About!$B$74)))</f>
        <v>2.2648140279517712E-2</v>
      </c>
      <c r="E155">
        <f>About!$B$72/(1+EXP(About!$B$73*(E154-$D154+About!$B$74)))</f>
        <v>2.9464471373885869E-2</v>
      </c>
      <c r="F155">
        <f>About!$B$72/(1+EXP(About!$B$73*(F154-$D154+About!$B$74)))</f>
        <v>3.8253208866234997E-2</v>
      </c>
      <c r="G155">
        <f>About!$B$72/(1+EXP(About!$B$73*(G154-$D154+About!$B$74)))</f>
        <v>4.9531718843781984E-2</v>
      </c>
      <c r="H155">
        <f>About!$B$72/(1+EXP(About!$B$73*(H154-$D154+About!$B$74)))</f>
        <v>6.3917956397851416E-2</v>
      </c>
      <c r="I155">
        <f>About!$B$72/(1+EXP(About!$B$73*(I154-$D154+About!$B$74)))</f>
        <v>8.2127169223697311E-2</v>
      </c>
      <c r="J155">
        <f>About!$B$72/(1+EXP(About!$B$73*(J154-$D154+About!$B$74)))</f>
        <v>0.10495145823012331</v>
      </c>
      <c r="K155">
        <f>About!$B$72/(1+EXP(About!$B$73*(K154-$D154+About!$B$74)))</f>
        <v>0.13321313648010116</v>
      </c>
      <c r="L155">
        <f>About!$B$72/(1+EXP(About!$B$73*(L154-$D154+About!$B$74)))</f>
        <v>0.1676829432434738</v>
      </c>
      <c r="M155">
        <f>About!$B$72/(1+EXP(About!$B$73*(M154-$D154+About!$B$74)))</f>
        <v>0.20895842737796153</v>
      </c>
      <c r="N155">
        <f>About!$B$72/(1+EXP(About!$B$73*(N154-$D154+About!$B$74)))</f>
        <v>0.25730860691227286</v>
      </c>
      <c r="O155">
        <f>About!$B$72/(1+EXP(About!$B$73*(O154-$D154+About!$B$74)))</f>
        <v>0.31250885313368498</v>
      </c>
      <c r="P155">
        <f>About!$B$72/(1+EXP(About!$B$73*(P154-$D154+About!$B$74)))</f>
        <v>0.37371039599785677</v>
      </c>
      <c r="Q155">
        <f>About!$B$72/(1+EXP(About!$B$73*(Q154-$D154+About!$B$74)))</f>
        <v>0.43940070146006388</v>
      </c>
      <c r="R155">
        <f>About!$B$72/(1+EXP(About!$B$73*(R154-$D154+About!$B$74)))</f>
        <v>0.50749999999999995</v>
      </c>
      <c r="S155">
        <f>About!$B$72/(1+EXP(About!$B$73*(S154-$D154+About!$B$74)))</f>
        <v>0.57559929853993608</v>
      </c>
      <c r="T155">
        <f>About!$B$72/(1+EXP(About!$B$73*(T154-$D154+About!$B$74)))</f>
        <v>0.64128960400214308</v>
      </c>
      <c r="U155">
        <f>About!$B$72/(1+EXP(About!$B$73*(U154-$D154+About!$B$74)))</f>
        <v>0.70249114686631497</v>
      </c>
      <c r="V155">
        <f>About!$B$72/(1+EXP(About!$B$73*(V154-$D154+About!$B$74)))</f>
        <v>0.75769139308772704</v>
      </c>
      <c r="W155">
        <f>About!$B$72/(1+EXP(About!$B$73*(W154-$D154+About!$B$74)))</f>
        <v>0.80604157262203846</v>
      </c>
      <c r="X155">
        <f>About!$B$72/(1+EXP(About!$B$73*(X154-$D154+About!$B$74)))</f>
        <v>0.84731705675652613</v>
      </c>
      <c r="Y155">
        <f>About!$B$72/(1+EXP(About!$B$73*(Y154-$D154+About!$B$74)))</f>
        <v>0.88178686351989888</v>
      </c>
      <c r="Z155">
        <f>About!$B$72/(1+EXP(About!$B$73*(Z154-$D154+About!$B$74)))</f>
        <v>0.91004854176987648</v>
      </c>
      <c r="AA155">
        <f>About!$B$72/(1+EXP(About!$B$73*(AA154-$D154+About!$B$74)))</f>
        <v>0.93287283077630256</v>
      </c>
      <c r="AB155">
        <f>About!$B$72/(1+EXP(About!$B$73*(AB154-$D154+About!$B$74)))</f>
        <v>0.95108204360214854</v>
      </c>
      <c r="AC155">
        <f>About!$B$72/(1+EXP(About!$B$73*(AC154-$D154+About!$B$74)))</f>
        <v>0.96546828115621786</v>
      </c>
      <c r="AD155">
        <f>About!$B$72/(1+EXP(About!$B$73*(AD154-$D154+About!$B$74)))</f>
        <v>0.97674679113376495</v>
      </c>
      <c r="AE155">
        <f>About!$B$72/(1+EXP(About!$B$73*(AE154-$D154+About!$B$74)))</f>
        <v>0.98553552862611404</v>
      </c>
      <c r="AF155">
        <f>About!$B$72/(1+EXP(About!$B$73*(AF154-$D154+About!$B$74)))</f>
        <v>0.99235185972048212</v>
      </c>
      <c r="AG155">
        <f>About!$B$72/(1+EXP(About!$B$73*(AG154-$D154+About!$B$74)))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About!$B$72/(1+EXP(About!$B$73*(D156-$D156+About!$B$74)))</f>
        <v>2.2648140279517712E-2</v>
      </c>
      <c r="E157">
        <f>About!$B$72/(1+EXP(About!$B$73*(E156-$D156+About!$B$74)))</f>
        <v>2.9464471373885869E-2</v>
      </c>
      <c r="F157">
        <f>About!$B$72/(1+EXP(About!$B$73*(F156-$D156+About!$B$74)))</f>
        <v>3.8253208866234997E-2</v>
      </c>
      <c r="G157">
        <f>About!$B$72/(1+EXP(About!$B$73*(G156-$D156+About!$B$74)))</f>
        <v>4.9531718843781984E-2</v>
      </c>
      <c r="H157">
        <f>About!$B$72/(1+EXP(About!$B$73*(H156-$D156+About!$B$74)))</f>
        <v>6.3917956397851416E-2</v>
      </c>
      <c r="I157">
        <f>About!$B$72/(1+EXP(About!$B$73*(I156-$D156+About!$B$74)))</f>
        <v>8.2127169223697311E-2</v>
      </c>
      <c r="J157">
        <f>About!$B$72/(1+EXP(About!$B$73*(J156-$D156+About!$B$74)))</f>
        <v>0.10495145823012331</v>
      </c>
      <c r="K157">
        <f>About!$B$72/(1+EXP(About!$B$73*(K156-$D156+About!$B$74)))</f>
        <v>0.13321313648010116</v>
      </c>
      <c r="L157">
        <f>About!$B$72/(1+EXP(About!$B$73*(L156-$D156+About!$B$74)))</f>
        <v>0.1676829432434738</v>
      </c>
      <c r="M157">
        <f>About!$B$72/(1+EXP(About!$B$73*(M156-$D156+About!$B$74)))</f>
        <v>0.20895842737796153</v>
      </c>
      <c r="N157">
        <f>About!$B$72/(1+EXP(About!$B$73*(N156-$D156+About!$B$74)))</f>
        <v>0.25730860691227286</v>
      </c>
      <c r="O157">
        <f>About!$B$72/(1+EXP(About!$B$73*(O156-$D156+About!$B$74)))</f>
        <v>0.31250885313368498</v>
      </c>
      <c r="P157">
        <f>About!$B$72/(1+EXP(About!$B$73*(P156-$D156+About!$B$74)))</f>
        <v>0.37371039599785677</v>
      </c>
      <c r="Q157">
        <f>About!$B$72/(1+EXP(About!$B$73*(Q156-$D156+About!$B$74)))</f>
        <v>0.43940070146006388</v>
      </c>
      <c r="R157">
        <f>About!$B$72/(1+EXP(About!$B$73*(R156-$D156+About!$B$74)))</f>
        <v>0.50749999999999995</v>
      </c>
      <c r="S157">
        <f>About!$B$72/(1+EXP(About!$B$73*(S156-$D156+About!$B$74)))</f>
        <v>0.57559929853993608</v>
      </c>
      <c r="T157">
        <f>About!$B$72/(1+EXP(About!$B$73*(T156-$D156+About!$B$74)))</f>
        <v>0.64128960400214308</v>
      </c>
      <c r="U157">
        <f>About!$B$72/(1+EXP(About!$B$73*(U156-$D156+About!$B$74)))</f>
        <v>0.70249114686631497</v>
      </c>
      <c r="V157">
        <f>About!$B$72/(1+EXP(About!$B$73*(V156-$D156+About!$B$74)))</f>
        <v>0.75769139308772704</v>
      </c>
      <c r="W157">
        <f>About!$B$72/(1+EXP(About!$B$73*(W156-$D156+About!$B$74)))</f>
        <v>0.80604157262203846</v>
      </c>
      <c r="X157">
        <f>About!$B$72/(1+EXP(About!$B$73*(X156-$D156+About!$B$74)))</f>
        <v>0.84731705675652613</v>
      </c>
      <c r="Y157">
        <f>About!$B$72/(1+EXP(About!$B$73*(Y156-$D156+About!$B$74)))</f>
        <v>0.88178686351989888</v>
      </c>
      <c r="Z157">
        <f>About!$B$72/(1+EXP(About!$B$73*(Z156-$D156+About!$B$74)))</f>
        <v>0.91004854176987648</v>
      </c>
      <c r="AA157">
        <f>About!$B$72/(1+EXP(About!$B$73*(AA156-$D156+About!$B$74)))</f>
        <v>0.93287283077630256</v>
      </c>
      <c r="AB157">
        <f>About!$B$72/(1+EXP(About!$B$73*(AB156-$D156+About!$B$74)))</f>
        <v>0.95108204360214854</v>
      </c>
      <c r="AC157">
        <f>About!$B$72/(1+EXP(About!$B$73*(AC156-$D156+About!$B$74)))</f>
        <v>0.96546828115621786</v>
      </c>
      <c r="AD157">
        <f>About!$B$72/(1+EXP(About!$B$73*(AD156-$D156+About!$B$74)))</f>
        <v>0.97674679113376495</v>
      </c>
      <c r="AE157">
        <f>About!$B$72/(1+EXP(About!$B$73*(AE156-$D156+About!$B$74)))</f>
        <v>0.98553552862611404</v>
      </c>
      <c r="AF157">
        <f>About!$B$72/(1+EXP(About!$B$73*(AF156-$D156+About!$B$74)))</f>
        <v>0.99235185972048212</v>
      </c>
      <c r="AG157">
        <f>About!$B$72/(1+EXP(About!$B$73*(AG156-$D156+About!$B$74)))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About!$B$72/(1+EXP(About!$B$73*(D158-$D158+About!$B$74)))</f>
        <v>2.2648140279517712E-2</v>
      </c>
      <c r="E159">
        <f>About!$B$72/(1+EXP(About!$B$73*(E158-$D158+About!$B$74)))</f>
        <v>2.9464471373885869E-2</v>
      </c>
      <c r="F159">
        <f>About!$B$72/(1+EXP(About!$B$73*(F158-$D158+About!$B$74)))</f>
        <v>3.8253208866234997E-2</v>
      </c>
      <c r="G159">
        <f>About!$B$72/(1+EXP(About!$B$73*(G158-$D158+About!$B$74)))</f>
        <v>4.9531718843781984E-2</v>
      </c>
      <c r="H159">
        <f>About!$B$72/(1+EXP(About!$B$73*(H158-$D158+About!$B$74)))</f>
        <v>6.3917956397851416E-2</v>
      </c>
      <c r="I159">
        <f>About!$B$72/(1+EXP(About!$B$73*(I158-$D158+About!$B$74)))</f>
        <v>8.2127169223697311E-2</v>
      </c>
      <c r="J159">
        <f>About!$B$72/(1+EXP(About!$B$73*(J158-$D158+About!$B$74)))</f>
        <v>0.10495145823012331</v>
      </c>
      <c r="K159">
        <f>About!$B$72/(1+EXP(About!$B$73*(K158-$D158+About!$B$74)))</f>
        <v>0.13321313648010116</v>
      </c>
      <c r="L159">
        <f>About!$B$72/(1+EXP(About!$B$73*(L158-$D158+About!$B$74)))</f>
        <v>0.1676829432434738</v>
      </c>
      <c r="M159">
        <f>About!$B$72/(1+EXP(About!$B$73*(M158-$D158+About!$B$74)))</f>
        <v>0.20895842737796153</v>
      </c>
      <c r="N159">
        <f>About!$B$72/(1+EXP(About!$B$73*(N158-$D158+About!$B$74)))</f>
        <v>0.25730860691227286</v>
      </c>
      <c r="O159">
        <f>About!$B$72/(1+EXP(About!$B$73*(O158-$D158+About!$B$74)))</f>
        <v>0.31250885313368498</v>
      </c>
      <c r="P159">
        <f>About!$B$72/(1+EXP(About!$B$73*(P158-$D158+About!$B$74)))</f>
        <v>0.37371039599785677</v>
      </c>
      <c r="Q159">
        <f>About!$B$72/(1+EXP(About!$B$73*(Q158-$D158+About!$B$74)))</f>
        <v>0.43940070146006388</v>
      </c>
      <c r="R159">
        <f>About!$B$72/(1+EXP(About!$B$73*(R158-$D158+About!$B$74)))</f>
        <v>0.50749999999999995</v>
      </c>
      <c r="S159">
        <f>About!$B$72/(1+EXP(About!$B$73*(S158-$D158+About!$B$74)))</f>
        <v>0.57559929853993608</v>
      </c>
      <c r="T159">
        <f>About!$B$72/(1+EXP(About!$B$73*(T158-$D158+About!$B$74)))</f>
        <v>0.64128960400214308</v>
      </c>
      <c r="U159">
        <f>About!$B$72/(1+EXP(About!$B$73*(U158-$D158+About!$B$74)))</f>
        <v>0.70249114686631497</v>
      </c>
      <c r="V159">
        <f>About!$B$72/(1+EXP(About!$B$73*(V158-$D158+About!$B$74)))</f>
        <v>0.75769139308772704</v>
      </c>
      <c r="W159">
        <f>About!$B$72/(1+EXP(About!$B$73*(W158-$D158+About!$B$74)))</f>
        <v>0.80604157262203846</v>
      </c>
      <c r="X159">
        <f>About!$B$72/(1+EXP(About!$B$73*(X158-$D158+About!$B$74)))</f>
        <v>0.84731705675652613</v>
      </c>
      <c r="Y159">
        <f>About!$B$72/(1+EXP(About!$B$73*(Y158-$D158+About!$B$74)))</f>
        <v>0.88178686351989888</v>
      </c>
      <c r="Z159">
        <f>About!$B$72/(1+EXP(About!$B$73*(Z158-$D158+About!$B$74)))</f>
        <v>0.91004854176987648</v>
      </c>
      <c r="AA159">
        <f>About!$B$72/(1+EXP(About!$B$73*(AA158-$D158+About!$B$74)))</f>
        <v>0.93287283077630256</v>
      </c>
      <c r="AB159">
        <f>About!$B$72/(1+EXP(About!$B$73*(AB158-$D158+About!$B$74)))</f>
        <v>0.95108204360214854</v>
      </c>
      <c r="AC159">
        <f>About!$B$72/(1+EXP(About!$B$73*(AC158-$D158+About!$B$74)))</f>
        <v>0.96546828115621786</v>
      </c>
      <c r="AD159">
        <f>About!$B$72/(1+EXP(About!$B$73*(AD158-$D158+About!$B$74)))</f>
        <v>0.97674679113376495</v>
      </c>
      <c r="AE159">
        <f>About!$B$72/(1+EXP(About!$B$73*(AE158-$D158+About!$B$74)))</f>
        <v>0.98553552862611404</v>
      </c>
      <c r="AF159">
        <f>About!$B$72/(1+EXP(About!$B$73*(AF158-$D158+About!$B$74)))</f>
        <v>0.99235185972048212</v>
      </c>
      <c r="AG159">
        <f>About!$B$72/(1+EXP(About!$B$73*(AG158-$D158+About!$B$74)))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171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2030</v>
      </c>
      <c r="N162" s="14">
        <v>2031</v>
      </c>
      <c r="O162" s="14">
        <v>2032</v>
      </c>
      <c r="P162" s="14">
        <v>2033</v>
      </c>
      <c r="Q162" s="14">
        <v>2050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 s="15">
        <v>0</v>
      </c>
      <c r="C163" s="15">
        <v>1</v>
      </c>
      <c r="D163" s="15">
        <v>0.74485656887827523</v>
      </c>
      <c r="E163" s="15">
        <v>0.59245610359248302</v>
      </c>
      <c r="F163" s="15">
        <v>0.52580560251625763</v>
      </c>
      <c r="G163" s="15">
        <v>0.43947637654354155</v>
      </c>
      <c r="H163" s="15">
        <v>0.34171260960906885</v>
      </c>
      <c r="I163" s="15">
        <v>0.25466138341167571</v>
      </c>
      <c r="J163" s="15">
        <v>0.18950552740482202</v>
      </c>
      <c r="K163" s="15">
        <v>0.13645039119406011</v>
      </c>
      <c r="L163" s="15">
        <v>0.12254553055985652</v>
      </c>
      <c r="M163" s="15">
        <v>0.11384303164002771</v>
      </c>
      <c r="N163" s="15">
        <v>5.8600000000000013E-2</v>
      </c>
      <c r="O163" s="15">
        <v>2.3699999999999999E-2</v>
      </c>
      <c r="P163" s="15">
        <v>0</v>
      </c>
      <c r="Q163" s="15">
        <v>0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2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7.1429000000000006E-2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0.14285700000000001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0.214286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0.28571400000000002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0.35714299999999999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0.42857099999999998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0.57142899999999996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0.64285700000000001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0.71428599999999998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0.78571400000000002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0.85714299999999999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0.92857100000000004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3.3333000000000002E-2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6.6667000000000004E-2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0.1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0.13333300000000001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0.16666700000000001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0.2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0.23333300000000001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0.26666699999999999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0.3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0.33333299999999999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0.36666700000000002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0.4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0.43333300000000002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0.466667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0.5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0.53333299999999995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0.56666700000000003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0.6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0.63333300000000003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0.66666700000000001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0.7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0.73333300000000001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0.76666699999999999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0.8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0.83333299999999999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0.86666699999999997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0.9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0.93333299999999997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0.96666700000000005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3.3333000000000002E-2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6.6667000000000004E-2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0.1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0.13333300000000001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0.16666700000000001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0.2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0.23333300000000001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0.26666699999999999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0.3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0.33333299999999999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0.36666700000000002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0.4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0.43333300000000002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0.466667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0.5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0.53333299999999995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0.56666700000000003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0.6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0.63333300000000003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0.66666700000000001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0.7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0.73333300000000001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0.76666699999999999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0.8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0.83333299999999999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0.86666699999999997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0.9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0.93333299999999997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0.96666700000000005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0.125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0.25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0.375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0.5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0.625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0.75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0.875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</v>
      </c>
      <c r="AG15" t="e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#N/A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7.1429000000000006E-2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0.14285700000000001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0.214286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0.28571400000000002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0.35714299999999999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0.42857099999999998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0.5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0.57142899999999996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0.64285700000000001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0.71428599999999998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0.78571400000000002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0.85714299999999999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0.92857100000000004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0.111111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0.222222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0.33333299999999999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0.44444400000000001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0.55555600000000005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0.66666700000000001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0.77777799999999997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0.88888900000000004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1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1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1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1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1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1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1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1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1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2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E82" sqref="E82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2034</v>
      </c>
      <c r="G12" s="12">
        <f>IF(ISBLANK('Set Schedules Here'!D23),"",ROUND('Set Schedules Here'!D23,rounding_decimal_places))</f>
        <v>1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2050</v>
      </c>
      <c r="G13" s="12">
        <f>IF(ISBLANK('Set Schedules Here'!D25),"",ROUND('Set Schedules Here'!D25,rounding_decimal_places))</f>
        <v>1</v>
      </c>
      <c r="H13" s="12" t="str">
        <f>IF(ISBLANK('Set Schedules Here'!E24),"",ROUND('Set Schedules Here'!E24,rounding_decimal_places))</f>
        <v/>
      </c>
      <c r="I13" s="12" t="str">
        <f>IF(ISBLANK('Set Schedules Here'!E25),"",ROUND('Set Schedules Here'!E25,rounding_decimal_places))</f>
        <v/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2050</v>
      </c>
      <c r="G14" s="12">
        <f>IF(ISBLANK('Set Schedules Here'!D27),"",ROUND('Set Schedules Here'!D27,rounding_decimal_places))</f>
        <v>1</v>
      </c>
      <c r="H14" s="12" t="str">
        <f>IF(ISBLANK('Set Schedules Here'!E26),"",ROUND('Set Schedules Here'!E26,rounding_decimal_places))</f>
        <v/>
      </c>
      <c r="I14" s="12" t="str">
        <f>IF(ISBLANK('Set Schedules Here'!E27),"",ROUND('Set Schedules Here'!E27,rounding_decimal_places))</f>
        <v/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2028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2029</v>
      </c>
      <c r="I15" s="12">
        <f>IF(ISBLANK('Set Schedules Here'!E29),"",ROUND('Set Schedules Here'!E29,rounding_decimal_places))</f>
        <v>1</v>
      </c>
      <c r="J15" s="12">
        <f>IF(ISBLANK('Set Schedules Here'!F28),"",ROUND('Set Schedules Here'!F28,rounding_decimal_places))</f>
        <v>2030</v>
      </c>
      <c r="K15" s="12">
        <f>IF(ISBLANK('Set Schedules Here'!F29),"",ROUND('Set Schedules Here'!F29,rounding_decimal_places))</f>
        <v>1</v>
      </c>
      <c r="L15" s="12">
        <f>IF(ISBLANK('Set Schedules Here'!G28),"",ROUND('Set Schedules Here'!G28,rounding_decimal_places))</f>
        <v>2031</v>
      </c>
      <c r="M15" s="12">
        <f>IF(ISBLANK('Set Schedules Here'!G29),"",ROUND('Set Schedules Here'!G29,rounding_decimal_places))</f>
        <v>0</v>
      </c>
      <c r="N15" s="12">
        <f>IF(ISBLANK('Set Schedules Here'!H28),"",ROUND('Set Schedules Here'!H28,rounding_decimal_places))</f>
        <v>3050</v>
      </c>
      <c r="O15" s="12">
        <f>IF(ISBLANK('Set Schedules Here'!H29),"",ROUND('Set Schedules Here'!H29,rounding_decimal_places))</f>
        <v>0</v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2034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2021</v>
      </c>
      <c r="G30" s="12">
        <f>IF(ISBLANK('Set Schedules Here'!D59),"",ROUND('Set Schedules Here'!D59,rounding_decimal_places))</f>
        <v>0</v>
      </c>
      <c r="H30" s="12">
        <f>IF(ISBLANK('Set Schedules Here'!E58),"",ROUND('Set Schedules Here'!E58,rounding_decimal_places))</f>
        <v>2030</v>
      </c>
      <c r="I30" s="12">
        <f>IF(ISBLANK('Set Schedules Here'!E59),"",ROUND('Set Schedules Here'!E59,rounding_decimal_places))</f>
        <v>1</v>
      </c>
      <c r="J30" s="12">
        <f>IF(ISBLANK('Set Schedules Here'!F58),"",ROUND('Set Schedules Here'!F58,rounding_decimal_places))</f>
        <v>2050</v>
      </c>
      <c r="K30" s="12">
        <f>IF(ISBLANK('Set Schedules Here'!F59),"",ROUND('Set Schedules Here'!F59,rounding_decimal_places))</f>
        <v>1</v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0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"/>
  <sheetViews>
    <sheetView zoomScaleNormal="100" workbookViewId="0">
      <selection activeCell="D14" sqref="D14"/>
    </sheetView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28" t="s">
        <v>181</v>
      </c>
      <c r="B1" s="28"/>
      <c r="C1" s="28"/>
      <c r="D1" s="39"/>
    </row>
    <row r="2" spans="1:6" x14ac:dyDescent="0.25">
      <c r="B2">
        <v>2019</v>
      </c>
      <c r="C2">
        <v>2020</v>
      </c>
    </row>
    <row r="3" spans="1:6" x14ac:dyDescent="0.25">
      <c r="A3" t="s">
        <v>182</v>
      </c>
      <c r="B3">
        <v>19073</v>
      </c>
      <c r="C3">
        <v>18168</v>
      </c>
    </row>
    <row r="4" spans="1:6" x14ac:dyDescent="0.25">
      <c r="A4" t="s">
        <v>174</v>
      </c>
      <c r="B4">
        <v>19068</v>
      </c>
      <c r="C4">
        <v>19448</v>
      </c>
    </row>
    <row r="5" spans="1:6" ht="30" x14ac:dyDescent="0.25">
      <c r="A5" s="29" t="s">
        <v>175</v>
      </c>
      <c r="B5">
        <f>B3</f>
        <v>19073</v>
      </c>
      <c r="C5" s="30">
        <f>C4*($B$3/$B$4)</f>
        <v>19453.099643381582</v>
      </c>
      <c r="D5" s="30"/>
    </row>
    <row r="6" spans="1:6" x14ac:dyDescent="0.25">
      <c r="A6" s="31" t="s">
        <v>176</v>
      </c>
    </row>
    <row r="7" spans="1:6" x14ac:dyDescent="0.25">
      <c r="D7" s="24"/>
    </row>
    <row r="8" spans="1:6" x14ac:dyDescent="0.25">
      <c r="A8" t="s">
        <v>172</v>
      </c>
      <c r="C8" s="32">
        <f>(C3-C5)/C5</f>
        <v>-6.6061433238933931E-2</v>
      </c>
      <c r="D8" s="32"/>
    </row>
    <row r="11" spans="1:6" x14ac:dyDescent="0.25">
      <c r="A11" s="34" t="s">
        <v>31</v>
      </c>
      <c r="B11" s="34"/>
      <c r="C11" s="27" t="s">
        <v>172</v>
      </c>
      <c r="D11" s="27" t="s">
        <v>173</v>
      </c>
      <c r="F11" s="1"/>
    </row>
    <row r="12" spans="1:6" x14ac:dyDescent="0.25">
      <c r="A12">
        <v>2020</v>
      </c>
      <c r="C12" s="23">
        <f>C8</f>
        <v>-6.6061433238933931E-2</v>
      </c>
      <c r="D12" s="23">
        <f>C12/C$12</f>
        <v>1</v>
      </c>
      <c r="F12" s="23"/>
    </row>
    <row r="13" spans="1:6" ht="15.75" thickBot="1" x14ac:dyDescent="0.3">
      <c r="A13" s="10">
        <v>2021</v>
      </c>
      <c r="B13" s="10"/>
      <c r="C13" s="36">
        <f>$C$12*D13</f>
        <v>-4.9206292497533569E-2</v>
      </c>
      <c r="D13" s="23">
        <f>D37</f>
        <v>0.74485656887827523</v>
      </c>
    </row>
    <row r="14" spans="1:6" x14ac:dyDescent="0.25">
      <c r="A14">
        <v>2022</v>
      </c>
      <c r="C14" s="37">
        <f>$C$12*D14</f>
        <v>-3.9138499334473741E-2</v>
      </c>
      <c r="D14" s="23">
        <f>E37</f>
        <v>0.59245610359248302</v>
      </c>
      <c r="E14" s="25"/>
    </row>
    <row r="15" spans="1:6" x14ac:dyDescent="0.25">
      <c r="A15">
        <v>2023</v>
      </c>
      <c r="C15" s="37">
        <f t="shared" ref="C15:C25" si="0">$C$12*D15</f>
        <v>-3.4735471707285186E-2</v>
      </c>
      <c r="D15" s="23">
        <f>F37</f>
        <v>0.52580560251625763</v>
      </c>
      <c r="E15" s="25"/>
    </row>
    <row r="16" spans="1:6" x14ac:dyDescent="0.25">
      <c r="A16">
        <v>2024</v>
      </c>
      <c r="C16" s="37">
        <f t="shared" si="0"/>
        <v>-2.9032439309119761E-2</v>
      </c>
      <c r="D16" s="38">
        <f>G37</f>
        <v>0.43947637654354155</v>
      </c>
      <c r="E16" s="25"/>
    </row>
    <row r="17" spans="1:13" x14ac:dyDescent="0.25">
      <c r="A17">
        <v>2025</v>
      </c>
      <c r="C17" s="37">
        <f t="shared" si="0"/>
        <v>-2.2574024746591394E-2</v>
      </c>
      <c r="D17" s="23">
        <f>H37</f>
        <v>0.34171260960906885</v>
      </c>
      <c r="E17" s="25"/>
    </row>
    <row r="18" spans="1:13" x14ac:dyDescent="0.25">
      <c r="A18">
        <v>2026</v>
      </c>
      <c r="B18">
        <v>1</v>
      </c>
      <c r="C18" s="37">
        <f t="shared" si="0"/>
        <v>-1.6823295978784972E-2</v>
      </c>
      <c r="D18" s="23">
        <f>I37</f>
        <v>0.25466138341167571</v>
      </c>
    </row>
    <row r="19" spans="1:13" x14ac:dyDescent="0.25">
      <c r="A19">
        <v>2027</v>
      </c>
      <c r="B19">
        <v>2</v>
      </c>
      <c r="C19" s="37">
        <f t="shared" si="0"/>
        <v>-1.2519006747062614E-2</v>
      </c>
      <c r="D19" s="23">
        <f>J37</f>
        <v>0.18950552740482202</v>
      </c>
    </row>
    <row r="20" spans="1:13" x14ac:dyDescent="0.25">
      <c r="A20">
        <v>2028</v>
      </c>
      <c r="B20">
        <v>3</v>
      </c>
      <c r="C20" s="37">
        <f t="shared" si="0"/>
        <v>-9.0141084082928195E-3</v>
      </c>
      <c r="D20" s="23">
        <f>K37</f>
        <v>0.13645039119406011</v>
      </c>
    </row>
    <row r="21" spans="1:13" x14ac:dyDescent="0.25">
      <c r="A21">
        <v>2029</v>
      </c>
      <c r="B21">
        <v>4</v>
      </c>
      <c r="C21" s="37">
        <f t="shared" si="0"/>
        <v>-8.0955333858096987E-3</v>
      </c>
      <c r="D21" s="23">
        <f>L37</f>
        <v>0.12254553055985652</v>
      </c>
    </row>
    <row r="22" spans="1:13" x14ac:dyDescent="0.25">
      <c r="A22">
        <v>2030</v>
      </c>
      <c r="B22">
        <v>5</v>
      </c>
      <c r="C22" s="37">
        <f t="shared" si="0"/>
        <v>-7.5206338344055339E-3</v>
      </c>
      <c r="D22" s="23">
        <f>M37</f>
        <v>0.11384303164002771</v>
      </c>
    </row>
    <row r="23" spans="1:13" x14ac:dyDescent="0.25">
      <c r="A23">
        <v>2031</v>
      </c>
      <c r="B23">
        <v>6</v>
      </c>
      <c r="C23" s="37">
        <f t="shared" si="0"/>
        <v>-3.871199987801529E-3</v>
      </c>
      <c r="D23" s="35">
        <f>-0.0349*B23+0.268</f>
        <v>5.8600000000000013E-2</v>
      </c>
    </row>
    <row r="24" spans="1:13" x14ac:dyDescent="0.25">
      <c r="A24">
        <v>2032</v>
      </c>
      <c r="B24">
        <v>7</v>
      </c>
      <c r="C24" s="37">
        <f t="shared" si="0"/>
        <v>-1.5656559677627341E-3</v>
      </c>
      <c r="D24" s="35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7">
        <f t="shared" si="0"/>
        <v>0</v>
      </c>
      <c r="D25" s="35">
        <v>0</v>
      </c>
    </row>
    <row r="27" spans="1:13" x14ac:dyDescent="0.25">
      <c r="A27" s="22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2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2015-06-02T23:00:34Z</dcterms:created>
  <dcterms:modified xsi:type="dcterms:W3CDTF">2020-10-14T19:57:00Z</dcterms:modified>
</cp:coreProperties>
</file>