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" fontId="2" fillId="0" borderId="0" pivotButton="0" quotePrefix="0" xfId="0"/>
    <xf numFmtId="1" fontId="2" fillId="3" borderId="1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1"/>
    <col width="61.38" customWidth="1" style="78" min="2" max="2"/>
    <col width="7.63" customWidth="1" style="78" min="3" max="4"/>
    <col width="64.63" customWidth="1" style="78" min="5" max="5"/>
    <col width="7.63" customWidth="1" style="78" min="6" max="26"/>
  </cols>
  <sheetData>
    <row r="1">
      <c r="A1" s="1" t="inlineStr">
        <is>
          <t>EIaE BAU Imported Electricity</t>
        </is>
      </c>
      <c r="B1" s="2" t="inlineStr">
        <is>
          <t>Minnesota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2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4" t="inlineStr">
        <is>
          <t>Quantity of Imports and Exports</t>
        </is>
      </c>
      <c r="E6" s="4" t="inlineStr">
        <is>
          <t>State Imports Weighted by Fuel Mix of External States</t>
        </is>
      </c>
      <c r="F6" s="5" t="n"/>
      <c r="G6" s="5" t="n"/>
      <c r="H6" s="5" t="n"/>
      <c r="I6" s="5" t="n"/>
      <c r="J6" s="5" t="n"/>
      <c r="K6" s="3" t="inlineStr">
        <is>
          <t>Colorado</t>
        </is>
      </c>
      <c r="L6" s="3" t="inlineStr">
        <is>
          <t>CO</t>
        </is>
      </c>
    </row>
    <row r="7">
      <c r="B7" s="2" t="inlineStr">
        <is>
          <t>Energy Information Administration</t>
        </is>
      </c>
      <c r="E7" s="2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6" t="n">
        <v>2019</v>
      </c>
      <c r="E8" s="2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2" t="inlineStr">
        <is>
          <t>Annual Energy Outlook 2019</t>
        </is>
      </c>
      <c r="E9" s="2" t="n"/>
      <c r="K9" s="3" t="inlineStr">
        <is>
          <t>Florida</t>
        </is>
      </c>
      <c r="L9" s="3" t="inlineStr">
        <is>
          <t>FL</t>
        </is>
      </c>
    </row>
    <row r="10">
      <c r="B10" s="7" t="inlineStr">
        <is>
          <t>http://www.eia.gov/forecasts/aeo/excel/aeotab_10.xlsx</t>
        </is>
      </c>
      <c r="E10" s="2" t="n"/>
      <c r="K10" s="3" t="inlineStr">
        <is>
          <t>Georgia</t>
        </is>
      </c>
      <c r="L10" s="3" t="inlineStr">
        <is>
          <t>GA</t>
        </is>
      </c>
    </row>
    <row r="11">
      <c r="B11" s="2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4" t="inlineStr">
        <is>
          <t>Canadian Electricity Generation by Type</t>
        </is>
      </c>
      <c r="E13" s="4" t="inlineStr">
        <is>
          <t>Imports and Export EIA SEDS</t>
        </is>
      </c>
      <c r="F13" s="4" t="n"/>
      <c r="G13" s="4" t="n"/>
      <c r="H13" s="4" t="n"/>
      <c r="K13" s="3" t="inlineStr">
        <is>
          <t>Illinois</t>
        </is>
      </c>
      <c r="L13" s="3" t="inlineStr">
        <is>
          <t>IL</t>
        </is>
      </c>
    </row>
    <row r="14">
      <c r="B14" s="2" t="inlineStr">
        <is>
          <t>National Energy Board, Government of Canada</t>
        </is>
      </c>
      <c r="E14" s="2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6" t="n">
        <v>2018</v>
      </c>
      <c r="E15" s="6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2" t="inlineStr">
        <is>
          <t>Canada's Energy Future 2018, Appendices</t>
        </is>
      </c>
      <c r="E16" s="2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8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2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4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78">
      <c r="B21" s="2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78">
      <c r="B22" s="6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78">
      <c r="B23" s="2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78">
      <c r="B24" s="9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78">
      <c r="B25" s="2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78">
      <c r="K26" s="3" t="inlineStr">
        <is>
          <t>Montana</t>
        </is>
      </c>
      <c r="L26" s="3" t="inlineStr">
        <is>
          <t>MT</t>
        </is>
      </c>
    </row>
    <row r="27" ht="15.75" customHeight="1" s="78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78">
      <c r="A28" s="2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78">
      <c r="A29" s="2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78">
      <c r="A30" s="2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78">
      <c r="A31" s="2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78">
      <c r="A32" s="2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78">
      <c r="K33" s="3" t="inlineStr">
        <is>
          <t>North Carolina</t>
        </is>
      </c>
      <c r="L33" s="3" t="inlineStr">
        <is>
          <t>NC</t>
        </is>
      </c>
    </row>
    <row r="34" ht="15.75" customHeight="1" s="78">
      <c r="A34" s="2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78">
      <c r="A35" s="2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78">
      <c r="K36" s="3" t="inlineStr">
        <is>
          <t>Oklahoma</t>
        </is>
      </c>
      <c r="L36" s="3" t="inlineStr">
        <is>
          <t>OK</t>
        </is>
      </c>
    </row>
    <row r="37" ht="15.75" customHeight="1" s="78">
      <c r="A37" s="2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78">
      <c r="A38" s="2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78">
      <c r="A39" s="2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78">
      <c r="K40" s="3" t="inlineStr">
        <is>
          <t>South Carolina</t>
        </is>
      </c>
      <c r="L40" s="3" t="inlineStr">
        <is>
          <t>SC</t>
        </is>
      </c>
    </row>
    <row r="41" ht="15.75" customHeight="1" s="78">
      <c r="A41" s="2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78">
      <c r="A42" s="2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78">
      <c r="A43" s="2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78">
      <c r="K44" s="3" t="inlineStr">
        <is>
          <t>Utah</t>
        </is>
      </c>
      <c r="L44" s="3" t="inlineStr">
        <is>
          <t>UT</t>
        </is>
      </c>
    </row>
    <row r="45" ht="15.75" customHeight="1" s="78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78">
      <c r="A46" s="2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78">
      <c r="A47" s="2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78">
      <c r="A48" s="2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78">
      <c r="K49" s="3" t="inlineStr">
        <is>
          <t>Wisconsin</t>
        </is>
      </c>
      <c r="L49" s="3" t="inlineStr">
        <is>
          <t>WI</t>
        </is>
      </c>
    </row>
    <row r="50" ht="15.75" customHeight="1" s="78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78">
      <c r="A51" s="10" t="n">
        <v>2.931e-07</v>
      </c>
      <c r="B51" s="2" t="inlineStr">
        <is>
          <t>MWh/BTU</t>
        </is>
      </c>
    </row>
    <row r="52" ht="15.75" customHeight="1" s="78">
      <c r="A52" s="11" t="n">
        <v>0.914</v>
      </c>
      <c r="B52" s="2" t="inlineStr">
        <is>
          <t>2012 USD/2018 USD</t>
        </is>
      </c>
    </row>
    <row r="53" ht="15.75" customHeight="1" s="78">
      <c r="A53" s="11" t="n"/>
    </row>
    <row r="54" ht="15.75" customHeight="1" s="78">
      <c r="A54" s="1" t="inlineStr">
        <is>
          <t>State Import Resource Mix</t>
        </is>
      </c>
    </row>
    <row r="55" ht="15.75" customHeight="1" s="78">
      <c r="A55" s="2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78">
      <c r="A56" s="2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78"/>
    <row r="58" ht="15.75" customHeight="1" s="78">
      <c r="A58" s="2" t="inlineStr">
        <is>
          <t xml:space="preserve">More detailed documentation of this data can be found in SYC (Start Year Capacity) </t>
        </is>
      </c>
    </row>
    <row r="59" ht="15.75" customHeight="1" s="78">
      <c r="A59" s="2" t="inlineStr">
        <is>
          <t>and TCAMRB (Transmission Capacity Across Modeled Border Region)</t>
        </is>
      </c>
    </row>
    <row r="60" ht="15.75" customHeight="1" s="78"/>
    <row r="61" ht="15.75" customHeight="1" s="78">
      <c r="A61" s="1" t="inlineStr">
        <is>
          <t>State Import and Export Prices (VA ONLY)</t>
        </is>
      </c>
    </row>
    <row r="62" ht="15.75" customHeight="1" s="78">
      <c r="A62" s="2" t="inlineStr">
        <is>
          <t>Prices are equivalent for imports and exports, with changes over time derived from the national AEO projections</t>
        </is>
      </c>
    </row>
    <row r="63" ht="15.75" customHeight="1" s="78">
      <c r="A63" s="12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78" min="1" max="1"/>
    <col width="16.13" customWidth="1" style="78" min="2" max="2"/>
    <col width="7.63" customWidth="1" style="78" min="3" max="35"/>
  </cols>
  <sheetData>
    <row r="1">
      <c r="A1" s="73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Imported Electricity Price</t>
        </is>
      </c>
      <c r="B2" s="75">
        <f>SUMIFS('State Generation Costs Calcs'!B105:B155,'State Generation Costs Calcs'!$A$105:$A$155,About!$B$2)*About!$A$52</f>
        <v/>
      </c>
      <c r="C2" s="75">
        <f>SUMIFS('State Generation Costs Calcs'!C105:C155,'State Generation Costs Calcs'!$A$105:$A$155,About!$B$2)*About!$A$52</f>
        <v/>
      </c>
      <c r="D2" s="75">
        <f>SUMIFS('State Generation Costs Calcs'!D105:D155,'State Generation Costs Calcs'!$A$105:$A$155,About!$B$2)*About!$A$52</f>
        <v/>
      </c>
      <c r="E2" s="75">
        <f>SUMIFS('State Generation Costs Calcs'!E105:E155,'State Generation Costs Calcs'!$A$105:$A$155,About!$B$2)*About!$A$52</f>
        <v/>
      </c>
      <c r="F2" s="75">
        <f>SUMIFS('State Generation Costs Calcs'!F105:F155,'State Generation Costs Calcs'!$A$105:$A$155,About!$B$2)*About!$A$52</f>
        <v/>
      </c>
      <c r="G2" s="75">
        <f>SUMIFS('State Generation Costs Calcs'!G105:G155,'State Generation Costs Calcs'!$A$105:$A$155,About!$B$2)*About!$A$52</f>
        <v/>
      </c>
      <c r="H2" s="75">
        <f>SUMIFS('State Generation Costs Calcs'!H105:H155,'State Generation Costs Calcs'!$A$105:$A$155,About!$B$2)*About!$A$52</f>
        <v/>
      </c>
      <c r="I2" s="75">
        <f>SUMIFS('State Generation Costs Calcs'!I105:I155,'State Generation Costs Calcs'!$A$105:$A$155,About!$B$2)*About!$A$52</f>
        <v/>
      </c>
      <c r="J2" s="75">
        <f>SUMIFS('State Generation Costs Calcs'!J105:J155,'State Generation Costs Calcs'!$A$105:$A$155,About!$B$2)*About!$A$52</f>
        <v/>
      </c>
      <c r="K2" s="75">
        <f>SUMIFS('State Generation Costs Calcs'!K105:K155,'State Generation Costs Calcs'!$A$105:$A$155,About!$B$2)*About!$A$52</f>
        <v/>
      </c>
      <c r="L2" s="75">
        <f>SUMIFS('State Generation Costs Calcs'!L105:L155,'State Generation Costs Calcs'!$A$105:$A$155,About!$B$2)*About!$A$52</f>
        <v/>
      </c>
      <c r="M2" s="75">
        <f>SUMIFS('State Generation Costs Calcs'!M105:M155,'State Generation Costs Calcs'!$A$105:$A$155,About!$B$2)*About!$A$52</f>
        <v/>
      </c>
      <c r="N2" s="75">
        <f>SUMIFS('State Generation Costs Calcs'!N105:N155,'State Generation Costs Calcs'!$A$105:$A$155,About!$B$2)*About!$A$52</f>
        <v/>
      </c>
      <c r="O2" s="75">
        <f>SUMIFS('State Generation Costs Calcs'!O105:O155,'State Generation Costs Calcs'!$A$105:$A$155,About!$B$2)*About!$A$52</f>
        <v/>
      </c>
      <c r="P2" s="75">
        <f>SUMIFS('State Generation Costs Calcs'!P105:P155,'State Generation Costs Calcs'!$A$105:$A$155,About!$B$2)*About!$A$52</f>
        <v/>
      </c>
      <c r="Q2" s="75">
        <f>SUMIFS('State Generation Costs Calcs'!Q105:Q155,'State Generation Costs Calcs'!$A$105:$A$155,About!$B$2)*About!$A$52</f>
        <v/>
      </c>
      <c r="R2" s="75">
        <f>SUMIFS('State Generation Costs Calcs'!R105:R155,'State Generation Costs Calcs'!$A$105:$A$155,About!$B$2)*About!$A$52</f>
        <v/>
      </c>
      <c r="S2" s="75">
        <f>SUMIFS('State Generation Costs Calcs'!S105:S155,'State Generation Costs Calcs'!$A$105:$A$155,About!$B$2)*About!$A$52</f>
        <v/>
      </c>
      <c r="T2" s="75">
        <f>SUMIFS('State Generation Costs Calcs'!T105:T155,'State Generation Costs Calcs'!$A$105:$A$155,About!$B$2)*About!$A$52</f>
        <v/>
      </c>
      <c r="U2" s="75">
        <f>SUMIFS('State Generation Costs Calcs'!U105:U155,'State Generation Costs Calcs'!$A$105:$A$155,About!$B$2)*About!$A$52</f>
        <v/>
      </c>
      <c r="V2" s="75">
        <f>SUMIFS('State Generation Costs Calcs'!V105:V155,'State Generation Costs Calcs'!$A$105:$A$155,About!$B$2)*About!$A$52</f>
        <v/>
      </c>
      <c r="W2" s="75">
        <f>SUMIFS('State Generation Costs Calcs'!W105:W155,'State Generation Costs Calcs'!$A$105:$A$155,About!$B$2)*About!$A$52</f>
        <v/>
      </c>
      <c r="X2" s="75">
        <f>SUMIFS('State Generation Costs Calcs'!X105:X155,'State Generation Costs Calcs'!$A$105:$A$155,About!$B$2)*About!$A$52</f>
        <v/>
      </c>
      <c r="Y2" s="75">
        <f>SUMIFS('State Generation Costs Calcs'!Y105:Y155,'State Generation Costs Calcs'!$A$105:$A$155,About!$B$2)*About!$A$52</f>
        <v/>
      </c>
      <c r="Z2" s="75">
        <f>SUMIFS('State Generation Costs Calcs'!Z105:Z155,'State Generation Costs Calcs'!$A$105:$A$155,About!$B$2)*About!$A$52</f>
        <v/>
      </c>
      <c r="AA2" s="75">
        <f>SUMIFS('State Generation Costs Calcs'!AA105:AA155,'State Generation Costs Calcs'!$A$105:$A$155,About!$B$2)*About!$A$52</f>
        <v/>
      </c>
      <c r="AB2" s="75">
        <f>SUMIFS('State Generation Costs Calcs'!AB105:AB155,'State Generation Costs Calcs'!$A$105:$A$155,About!$B$2)*About!$A$52</f>
        <v/>
      </c>
      <c r="AC2" s="75">
        <f>SUMIFS('State Generation Costs Calcs'!AC105:AC155,'State Generation Costs Calcs'!$A$105:$A$155,About!$B$2)*About!$A$52</f>
        <v/>
      </c>
      <c r="AD2" s="75">
        <f>SUMIFS('State Generation Costs Calcs'!AD105:AD155,'State Generation Costs Calcs'!$A$105:$A$155,About!$B$2)*About!$A$52</f>
        <v/>
      </c>
      <c r="AE2" s="75">
        <f>SUMIFS('State Generation Costs Calcs'!AE105:AE155,'State Generation Costs Calcs'!$A$105:$A$155,About!$B$2)*About!$A$52</f>
        <v/>
      </c>
      <c r="AF2" s="75">
        <f>SUMIFS('State Generation Costs Calcs'!AF105:AF155,'State Generation Costs Calcs'!$A$105:$A$155,About!$B$2)*About!$A$52</f>
        <v/>
      </c>
      <c r="AG2" s="75">
        <f>SUMIFS('State Generation Costs Calcs'!AG105:AG155,'State Generation Costs Calcs'!$A$105:$A$155,About!$B$2)*About!$A$52</f>
        <v/>
      </c>
      <c r="AH2" s="76" t="n"/>
      <c r="AI2" s="76" t="n"/>
    </row>
    <row r="3">
      <c r="B3" s="82" t="n"/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78" min="1" max="1"/>
    <col width="7.63" customWidth="1" style="78" min="2" max="35"/>
  </cols>
  <sheetData>
    <row r="1">
      <c r="A1" s="73" t="inlineStr">
        <is>
          <t>Unit: 2012 USD/MWh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Exported Electricity Price</t>
        </is>
      </c>
      <c r="B2" s="76">
        <f>SUMIFS('State Generation Costs Calcs'!B105:B155,'State Generation Costs Calcs'!$A$105:$A$155,About!$B$2)*About!$A$52</f>
        <v/>
      </c>
      <c r="C2" s="76">
        <f>SUMIFS('State Generation Costs Calcs'!C105:C155,'State Generation Costs Calcs'!$A$105:$A$155,About!$B$2)*About!$A$52</f>
        <v/>
      </c>
      <c r="D2" s="76">
        <f>SUMIFS('State Generation Costs Calcs'!D105:D155,'State Generation Costs Calcs'!$A$105:$A$155,About!$B$2)*About!$A$52</f>
        <v/>
      </c>
      <c r="E2" s="76">
        <f>SUMIFS('State Generation Costs Calcs'!E105:E155,'State Generation Costs Calcs'!$A$105:$A$155,About!$B$2)*About!$A$52</f>
        <v/>
      </c>
      <c r="F2" s="76">
        <f>SUMIFS('State Generation Costs Calcs'!F105:F155,'State Generation Costs Calcs'!$A$105:$A$155,About!$B$2)*About!$A$52</f>
        <v/>
      </c>
      <c r="G2" s="76">
        <f>SUMIFS('State Generation Costs Calcs'!G105:G155,'State Generation Costs Calcs'!$A$105:$A$155,About!$B$2)*About!$A$52</f>
        <v/>
      </c>
      <c r="H2" s="76">
        <f>SUMIFS('State Generation Costs Calcs'!H105:H155,'State Generation Costs Calcs'!$A$105:$A$155,About!$B$2)*About!$A$52</f>
        <v/>
      </c>
      <c r="I2" s="76">
        <f>SUMIFS('State Generation Costs Calcs'!I105:I155,'State Generation Costs Calcs'!$A$105:$A$155,About!$B$2)*About!$A$52</f>
        <v/>
      </c>
      <c r="J2" s="76">
        <f>SUMIFS('State Generation Costs Calcs'!J105:J155,'State Generation Costs Calcs'!$A$105:$A$155,About!$B$2)*About!$A$52</f>
        <v/>
      </c>
      <c r="K2" s="76">
        <f>SUMIFS('State Generation Costs Calcs'!K105:K155,'State Generation Costs Calcs'!$A$105:$A$155,About!$B$2)*About!$A$52</f>
        <v/>
      </c>
      <c r="L2" s="76">
        <f>SUMIFS('State Generation Costs Calcs'!L105:L155,'State Generation Costs Calcs'!$A$105:$A$155,About!$B$2)*About!$A$52</f>
        <v/>
      </c>
      <c r="M2" s="76">
        <f>SUMIFS('State Generation Costs Calcs'!M105:M155,'State Generation Costs Calcs'!$A$105:$A$155,About!$B$2)*About!$A$52</f>
        <v/>
      </c>
      <c r="N2" s="76">
        <f>SUMIFS('State Generation Costs Calcs'!N105:N155,'State Generation Costs Calcs'!$A$105:$A$155,About!$B$2)*About!$A$52</f>
        <v/>
      </c>
      <c r="O2" s="76">
        <f>SUMIFS('State Generation Costs Calcs'!O105:O155,'State Generation Costs Calcs'!$A$105:$A$155,About!$B$2)*About!$A$52</f>
        <v/>
      </c>
      <c r="P2" s="76">
        <f>SUMIFS('State Generation Costs Calcs'!P105:P155,'State Generation Costs Calcs'!$A$105:$A$155,About!$B$2)*About!$A$52</f>
        <v/>
      </c>
      <c r="Q2" s="76">
        <f>SUMIFS('State Generation Costs Calcs'!Q105:Q155,'State Generation Costs Calcs'!$A$105:$A$155,About!$B$2)*About!$A$52</f>
        <v/>
      </c>
      <c r="R2" s="76">
        <f>SUMIFS('State Generation Costs Calcs'!R105:R155,'State Generation Costs Calcs'!$A$105:$A$155,About!$B$2)*About!$A$52</f>
        <v/>
      </c>
      <c r="S2" s="76">
        <f>SUMIFS('State Generation Costs Calcs'!S105:S155,'State Generation Costs Calcs'!$A$105:$A$155,About!$B$2)*About!$A$52</f>
        <v/>
      </c>
      <c r="T2" s="76">
        <f>SUMIFS('State Generation Costs Calcs'!T105:T155,'State Generation Costs Calcs'!$A$105:$A$155,About!$B$2)*About!$A$52</f>
        <v/>
      </c>
      <c r="U2" s="76">
        <f>SUMIFS('State Generation Costs Calcs'!U105:U155,'State Generation Costs Calcs'!$A$105:$A$155,About!$B$2)*About!$A$52</f>
        <v/>
      </c>
      <c r="V2" s="76">
        <f>SUMIFS('State Generation Costs Calcs'!V105:V155,'State Generation Costs Calcs'!$A$105:$A$155,About!$B$2)*About!$A$52</f>
        <v/>
      </c>
      <c r="W2" s="76">
        <f>SUMIFS('State Generation Costs Calcs'!W105:W155,'State Generation Costs Calcs'!$A$105:$A$155,About!$B$2)*About!$A$52</f>
        <v/>
      </c>
      <c r="X2" s="76">
        <f>SUMIFS('State Generation Costs Calcs'!X105:X155,'State Generation Costs Calcs'!$A$105:$A$155,About!$B$2)*About!$A$52</f>
        <v/>
      </c>
      <c r="Y2" s="76">
        <f>SUMIFS('State Generation Costs Calcs'!Y105:Y155,'State Generation Costs Calcs'!$A$105:$A$155,About!$B$2)*About!$A$52</f>
        <v/>
      </c>
      <c r="Z2" s="76">
        <f>SUMIFS('State Generation Costs Calcs'!Z105:Z155,'State Generation Costs Calcs'!$A$105:$A$155,About!$B$2)*About!$A$52</f>
        <v/>
      </c>
      <c r="AA2" s="76">
        <f>SUMIFS('State Generation Costs Calcs'!AA105:AA155,'State Generation Costs Calcs'!$A$105:$A$155,About!$B$2)*About!$A$52</f>
        <v/>
      </c>
      <c r="AB2" s="76">
        <f>SUMIFS('State Generation Costs Calcs'!AB105:AB155,'State Generation Costs Calcs'!$A$105:$A$155,About!$B$2)*About!$A$52</f>
        <v/>
      </c>
      <c r="AC2" s="76">
        <f>SUMIFS('State Generation Costs Calcs'!AC105:AC155,'State Generation Costs Calcs'!$A$105:$A$155,About!$B$2)*About!$A$52</f>
        <v/>
      </c>
      <c r="AD2" s="76">
        <f>SUMIFS('State Generation Costs Calcs'!AD105:AD155,'State Generation Costs Calcs'!$A$105:$A$155,About!$B$2)*About!$A$52</f>
        <v/>
      </c>
      <c r="AE2" s="76">
        <f>SUMIFS('State Generation Costs Calcs'!AE105:AE155,'State Generation Costs Calcs'!$A$105:$A$155,About!$B$2)*About!$A$52</f>
        <v/>
      </c>
      <c r="AF2" s="76">
        <f>SUMIFS('State Generation Costs Calcs'!AF105:AF155,'State Generation Costs Calcs'!$A$105:$A$155,About!$B$2)*About!$A$52</f>
        <v/>
      </c>
      <c r="AG2" s="76">
        <f>SUMIFS('State Generation Costs Calcs'!AG105:AG155,'State Generation Costs Calcs'!$A$105:$A$155,About!$B$2)*About!$A$52</f>
        <v/>
      </c>
      <c r="AH2" s="76" t="n"/>
      <c r="AI2" s="76" t="n"/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16"/>
    <col width="29.88" customWidth="1" style="78" min="17" max="17"/>
    <col width="13" customWidth="1" style="78" min="18" max="18"/>
    <col width="7.63" customWidth="1" style="78" min="19" max="33"/>
  </cols>
  <sheetData>
    <row r="1">
      <c r="A1" s="13" t="inlineStr">
        <is>
          <t>r</t>
        </is>
      </c>
      <c r="B1" s="13" t="inlineStr">
        <is>
          <t>rr</t>
        </is>
      </c>
      <c r="C1" s="13" t="inlineStr">
        <is>
          <t>AC</t>
        </is>
      </c>
      <c r="D1" s="13" t="inlineStr">
        <is>
          <t>DC</t>
        </is>
      </c>
      <c r="E1" s="13" t="inlineStr">
        <is>
          <t>DC Converted to AC</t>
        </is>
      </c>
      <c r="F1" s="13" t="inlineStr">
        <is>
          <t>Notes</t>
        </is>
      </c>
      <c r="G1" s="13" t="inlineStr">
        <is>
          <t>rnum</t>
        </is>
      </c>
      <c r="H1" s="13" t="inlineStr">
        <is>
          <t>rrnum</t>
        </is>
      </c>
      <c r="I1" s="14" t="inlineStr">
        <is>
          <t>State1</t>
        </is>
      </c>
      <c r="J1" s="14" t="inlineStr">
        <is>
          <t>State2</t>
        </is>
      </c>
      <c r="K1" s="14" t="inlineStr">
        <is>
          <t>In-state vs out-of-state</t>
        </is>
      </c>
      <c r="L1" s="2" t="n"/>
      <c r="M1" s="2" t="n"/>
      <c r="N1" s="15" t="inlineStr">
        <is>
          <t>State</t>
        </is>
      </c>
      <c r="O1" s="2">
        <f>About!B2</f>
        <v/>
      </c>
      <c r="P1" s="2" t="n"/>
      <c r="Q1" s="2" t="n"/>
      <c r="R1" s="2" t="n"/>
    </row>
    <row r="2">
      <c r="A2" s="13" t="inlineStr">
        <is>
          <t>p1</t>
        </is>
      </c>
      <c r="B2" s="13" t="inlineStr">
        <is>
          <t>p2</t>
        </is>
      </c>
      <c r="C2" s="16" t="n">
        <v>9000</v>
      </c>
      <c r="D2" s="16" t="n">
        <v>0</v>
      </c>
      <c r="E2" s="16" t="n">
        <v>9000</v>
      </c>
      <c r="F2" s="13" t="n"/>
      <c r="G2" s="16" t="n">
        <v>1</v>
      </c>
      <c r="H2" s="16" t="n">
        <v>2</v>
      </c>
      <c r="I2" s="17" t="inlineStr">
        <is>
          <t>WA</t>
        </is>
      </c>
      <c r="J2" s="17" t="inlineStr">
        <is>
          <t>WA</t>
        </is>
      </c>
      <c r="K2" s="17" t="inlineStr">
        <is>
          <t>Same</t>
        </is>
      </c>
      <c r="L2" s="2">
        <f>IF(AND(K2="Different",OR(I2 = $O$1,J2=$O$1)),E2,"")</f>
        <v/>
      </c>
      <c r="M2" s="2">
        <f>IF(L2&lt;&gt;"",IF(I2=$O$1,J2,I2),"")</f>
        <v/>
      </c>
      <c r="N2" s="18" t="n"/>
      <c r="O2" s="2" t="n"/>
      <c r="P2" s="2" t="n"/>
      <c r="Q2" s="2" t="n"/>
      <c r="R2" s="2" t="n"/>
    </row>
    <row r="3" ht="37.5" customHeight="1" s="78">
      <c r="A3" s="13" t="inlineStr">
        <is>
          <t>p1</t>
        </is>
      </c>
      <c r="B3" s="13" t="inlineStr">
        <is>
          <t>p4</t>
        </is>
      </c>
      <c r="C3" s="16" t="n">
        <v>9804</v>
      </c>
      <c r="D3" s="16" t="n">
        <v>0</v>
      </c>
      <c r="E3" s="16" t="n">
        <v>9804</v>
      </c>
      <c r="F3" s="13" t="n"/>
      <c r="G3" s="16" t="n">
        <v>1</v>
      </c>
      <c r="H3" s="16" t="n">
        <v>4</v>
      </c>
      <c r="I3" s="17" t="inlineStr">
        <is>
          <t>WA</t>
        </is>
      </c>
      <c r="J3" s="17" t="inlineStr">
        <is>
          <t>WA</t>
        </is>
      </c>
      <c r="K3" s="17" t="inlineStr">
        <is>
          <t>Same</t>
        </is>
      </c>
      <c r="L3" s="2">
        <f>IF(AND(K3="Different",OR(I3 = $O$1,J3=$O$1)),E3,"")</f>
        <v/>
      </c>
      <c r="M3" s="2">
        <f>IF(L3&lt;&gt;"",IF(I3=$O$1,J3,I3),"")</f>
        <v/>
      </c>
      <c r="N3" s="2" t="n"/>
      <c r="O3" s="2" t="n"/>
      <c r="P3" s="2" t="n"/>
      <c r="Q3" s="19" t="inlineStr">
        <is>
          <t>Total capacity between state and surrounding states</t>
        </is>
      </c>
      <c r="R3" s="2" t="inlineStr">
        <is>
          <t>Fraction of total</t>
        </is>
      </c>
    </row>
    <row r="4">
      <c r="A4" s="13" t="inlineStr">
        <is>
          <t>p2</t>
        </is>
      </c>
      <c r="B4" s="13" t="inlineStr">
        <is>
          <t>p3</t>
        </is>
      </c>
      <c r="C4" s="16" t="n">
        <v>1942</v>
      </c>
      <c r="D4" s="16" t="n">
        <v>0</v>
      </c>
      <c r="E4" s="16" t="n">
        <v>1942</v>
      </c>
      <c r="F4" s="13" t="n"/>
      <c r="G4" s="16" t="n">
        <v>2</v>
      </c>
      <c r="H4" s="16" t="n">
        <v>3</v>
      </c>
      <c r="I4" s="17" t="inlineStr">
        <is>
          <t>WA</t>
        </is>
      </c>
      <c r="J4" s="17" t="inlineStr">
        <is>
          <t>WA</t>
        </is>
      </c>
      <c r="K4" s="17" t="inlineStr">
        <is>
          <t>Same</t>
        </is>
      </c>
      <c r="L4" s="2">
        <f>IF(AND(K4="Different",OR(I4 = $O$1,J4=$O$1)),E4,"")</f>
        <v/>
      </c>
      <c r="M4" s="2">
        <f>IF(L4&lt;&gt;"",IF(I4=$O$1,J4,I4),"")</f>
        <v/>
      </c>
      <c r="N4" s="2" t="n"/>
      <c r="O4" s="2" t="n"/>
      <c r="P4" s="2" t="inlineStr">
        <is>
          <t>AL</t>
        </is>
      </c>
      <c r="Q4" s="2">
        <f>SUMIFS($L$2:$L$312,$M$2:$M$312,P4)</f>
        <v/>
      </c>
      <c r="R4" s="2">
        <f>Q4/$Q$54</f>
        <v/>
      </c>
    </row>
    <row r="5">
      <c r="A5" s="13" t="inlineStr">
        <is>
          <t>p2</t>
        </is>
      </c>
      <c r="B5" s="13" t="inlineStr">
        <is>
          <t>p4</t>
        </is>
      </c>
      <c r="C5" s="16" t="n">
        <v>4252</v>
      </c>
      <c r="D5" s="16" t="n">
        <v>0</v>
      </c>
      <c r="E5" s="16" t="n">
        <v>4252</v>
      </c>
      <c r="F5" s="13" t="n"/>
      <c r="G5" s="16" t="n">
        <v>2</v>
      </c>
      <c r="H5" s="16" t="n">
        <v>4</v>
      </c>
      <c r="I5" s="17" t="inlineStr">
        <is>
          <t>WA</t>
        </is>
      </c>
      <c r="J5" s="17" t="inlineStr">
        <is>
          <t>WA</t>
        </is>
      </c>
      <c r="K5" s="17" t="inlineStr">
        <is>
          <t>Same</t>
        </is>
      </c>
      <c r="L5" s="2">
        <f>IF(AND(K5="Different",OR(I5 = $O$1,J5=$O$1)),E5,"")</f>
        <v/>
      </c>
      <c r="M5" s="2">
        <f>IF(L5&lt;&gt;"",IF(I5=$O$1,J5,I5),"")</f>
        <v/>
      </c>
      <c r="N5" s="2" t="n"/>
      <c r="O5" s="2" t="n"/>
      <c r="P5" s="2" t="inlineStr">
        <is>
          <t>AK</t>
        </is>
      </c>
      <c r="Q5" s="2">
        <f>SUMIFS($L$2:$L$312,$M$2:$M$312,P5)</f>
        <v/>
      </c>
      <c r="R5" s="2">
        <f>Q5/$Q$54</f>
        <v/>
      </c>
    </row>
    <row r="6">
      <c r="A6" s="13" t="inlineStr">
        <is>
          <t>p2</t>
        </is>
      </c>
      <c r="B6" s="13" t="inlineStr">
        <is>
          <t>p5</t>
        </is>
      </c>
      <c r="C6" s="16" t="n">
        <v>15397</v>
      </c>
      <c r="D6" s="16" t="n">
        <v>0</v>
      </c>
      <c r="E6" s="16" t="n">
        <v>15397</v>
      </c>
      <c r="F6" s="13" t="n"/>
      <c r="G6" s="16" t="n">
        <v>2</v>
      </c>
      <c r="H6" s="16" t="n">
        <v>5</v>
      </c>
      <c r="I6" s="17" t="inlineStr">
        <is>
          <t>WA</t>
        </is>
      </c>
      <c r="J6" s="17" t="inlineStr">
        <is>
          <t>OR</t>
        </is>
      </c>
      <c r="K6" s="17" t="inlineStr">
        <is>
          <t>Different</t>
        </is>
      </c>
      <c r="L6" s="2">
        <f>IF(AND(K6="Different",OR(I6 = $O$1,J6=$O$1)),E6,"")</f>
        <v/>
      </c>
      <c r="M6" s="2">
        <f>IF(L6&lt;&gt;"",IF(I6=$O$1,J6,I6),"")</f>
        <v/>
      </c>
      <c r="N6" s="2" t="n"/>
      <c r="O6" s="2" t="n"/>
      <c r="P6" s="2" t="inlineStr">
        <is>
          <t>AZ</t>
        </is>
      </c>
      <c r="Q6" s="2">
        <f>SUMIFS($L$2:$L$312,$M$2:$M$312,P6)</f>
        <v/>
      </c>
      <c r="R6" s="2">
        <f>Q6/$Q$54</f>
        <v/>
      </c>
    </row>
    <row r="7">
      <c r="A7" s="13" t="inlineStr">
        <is>
          <t>p2</t>
        </is>
      </c>
      <c r="B7" s="13" t="inlineStr">
        <is>
          <t>p14</t>
        </is>
      </c>
      <c r="C7" s="16" t="n">
        <v>5207</v>
      </c>
      <c r="D7" s="16" t="n">
        <v>0</v>
      </c>
      <c r="E7" s="16" t="n">
        <v>5207</v>
      </c>
      <c r="F7" s="13" t="n"/>
      <c r="G7" s="16" t="n">
        <v>2</v>
      </c>
      <c r="H7" s="16" t="n">
        <v>14</v>
      </c>
      <c r="I7" s="17" t="inlineStr">
        <is>
          <t>WA</t>
        </is>
      </c>
      <c r="J7" s="17" t="inlineStr">
        <is>
          <t>ID</t>
        </is>
      </c>
      <c r="K7" s="17" t="inlineStr">
        <is>
          <t>Different</t>
        </is>
      </c>
      <c r="L7" s="2">
        <f>IF(AND(K7="Different",OR(I7 = $O$1,J7=$O$1)),E7,"")</f>
        <v/>
      </c>
      <c r="M7" s="2">
        <f>IF(L7&lt;&gt;"",IF(I7=$O$1,J7,I7),"")</f>
        <v/>
      </c>
      <c r="N7" s="2" t="n"/>
      <c r="O7" s="2" t="n"/>
      <c r="P7" s="2" t="inlineStr">
        <is>
          <t>AR</t>
        </is>
      </c>
      <c r="Q7" s="2">
        <f>SUMIFS($L$2:$L$312,$M$2:$M$312,P7)</f>
        <v/>
      </c>
      <c r="R7" s="2">
        <f>Q7/$Q$54</f>
        <v/>
      </c>
    </row>
    <row r="8">
      <c r="A8" s="13" t="inlineStr">
        <is>
          <t>p3</t>
        </is>
      </c>
      <c r="B8" s="13" t="inlineStr">
        <is>
          <t>p4</t>
        </is>
      </c>
      <c r="C8" s="16" t="n">
        <v>9721</v>
      </c>
      <c r="D8" s="16" t="n">
        <v>0</v>
      </c>
      <c r="E8" s="16" t="n">
        <v>9721</v>
      </c>
      <c r="F8" s="13" t="n"/>
      <c r="G8" s="16" t="n">
        <v>3</v>
      </c>
      <c r="H8" s="16" t="n">
        <v>4</v>
      </c>
      <c r="I8" s="17" t="inlineStr">
        <is>
          <t>WA</t>
        </is>
      </c>
      <c r="J8" s="17" t="inlineStr">
        <is>
          <t>WA</t>
        </is>
      </c>
      <c r="K8" s="17" t="inlineStr">
        <is>
          <t>Same</t>
        </is>
      </c>
      <c r="L8" s="2">
        <f>IF(AND(K8="Different",OR(I8 = $O$1,J8=$O$1)),E8,"")</f>
        <v/>
      </c>
      <c r="M8" s="2">
        <f>IF(L8&lt;&gt;"",IF(I8=$O$1,J8,I8),"")</f>
        <v/>
      </c>
      <c r="N8" s="2" t="n"/>
      <c r="O8" s="2" t="n"/>
      <c r="P8" s="2" t="inlineStr">
        <is>
          <t>CA</t>
        </is>
      </c>
      <c r="Q8" s="2">
        <f>SUMIFS($L$2:$L$312,$M$2:$M$312,P8)</f>
        <v/>
      </c>
      <c r="R8" s="2">
        <f>Q8/$Q$54</f>
        <v/>
      </c>
    </row>
    <row r="9">
      <c r="A9" s="13" t="inlineStr">
        <is>
          <t>p3</t>
        </is>
      </c>
      <c r="B9" s="13" t="inlineStr">
        <is>
          <t>p5</t>
        </is>
      </c>
      <c r="C9" s="16" t="n">
        <v>762</v>
      </c>
      <c r="D9" s="16" t="n">
        <v>0</v>
      </c>
      <c r="E9" s="16" t="n">
        <v>762</v>
      </c>
      <c r="F9" s="13" t="n"/>
      <c r="G9" s="16" t="n">
        <v>3</v>
      </c>
      <c r="H9" s="16" t="n">
        <v>5</v>
      </c>
      <c r="I9" s="17" t="inlineStr">
        <is>
          <t>WA</t>
        </is>
      </c>
      <c r="J9" s="17" t="inlineStr">
        <is>
          <t>OR</t>
        </is>
      </c>
      <c r="K9" s="17" t="inlineStr">
        <is>
          <t>Different</t>
        </is>
      </c>
      <c r="L9" s="2">
        <f>IF(AND(K9="Different",OR(I9 = $O$1,J9=$O$1)),E9,"")</f>
        <v/>
      </c>
      <c r="M9" s="2">
        <f>IF(L9&lt;&gt;"",IF(I9=$O$1,J9,I9),"")</f>
        <v/>
      </c>
      <c r="N9" s="2" t="n"/>
      <c r="O9" s="2" t="n"/>
      <c r="P9" s="2" t="inlineStr">
        <is>
          <t>CO</t>
        </is>
      </c>
      <c r="Q9" s="2">
        <f>SUMIFS($L$2:$L$312,$M$2:$M$312,P9)</f>
        <v/>
      </c>
      <c r="R9" s="2">
        <f>Q9/$Q$54</f>
        <v/>
      </c>
    </row>
    <row r="10">
      <c r="A10" s="13" t="inlineStr">
        <is>
          <t>p3</t>
        </is>
      </c>
      <c r="B10" s="13" t="inlineStr">
        <is>
          <t>p14</t>
        </is>
      </c>
      <c r="C10" s="16" t="n">
        <v>8360</v>
      </c>
      <c r="D10" s="16" t="n">
        <v>0</v>
      </c>
      <c r="E10" s="16" t="n">
        <v>8360</v>
      </c>
      <c r="F10" s="13" t="n"/>
      <c r="G10" s="16" t="n">
        <v>3</v>
      </c>
      <c r="H10" s="16" t="n">
        <v>14</v>
      </c>
      <c r="I10" s="17" t="inlineStr">
        <is>
          <t>WA</t>
        </is>
      </c>
      <c r="J10" s="17" t="inlineStr">
        <is>
          <t>ID</t>
        </is>
      </c>
      <c r="K10" s="17" t="inlineStr">
        <is>
          <t>Different</t>
        </is>
      </c>
      <c r="L10" s="2">
        <f>IF(AND(K10="Different",OR(I10 = $O$1,J10=$O$1)),E10,"")</f>
        <v/>
      </c>
      <c r="M10" s="2">
        <f>IF(L10&lt;&gt;"",IF(I10=$O$1,J10,I10),"")</f>
        <v/>
      </c>
      <c r="N10" s="2" t="n"/>
      <c r="O10" s="2" t="n"/>
      <c r="P10" s="2" t="inlineStr">
        <is>
          <t>CT</t>
        </is>
      </c>
      <c r="Q10" s="2">
        <f>SUMIFS($L$2:$L$312,$M$2:$M$312,P10)</f>
        <v/>
      </c>
      <c r="R10" s="2">
        <f>Q10/$Q$54</f>
        <v/>
      </c>
    </row>
    <row r="11">
      <c r="A11" s="13" t="inlineStr">
        <is>
          <t>p3</t>
        </is>
      </c>
      <c r="B11" s="13" t="inlineStr">
        <is>
          <t>p17</t>
        </is>
      </c>
      <c r="C11" s="16" t="n">
        <v>2843</v>
      </c>
      <c r="D11" s="16" t="n">
        <v>0</v>
      </c>
      <c r="E11" s="16" t="n">
        <v>2843</v>
      </c>
      <c r="F11" s="13" t="n"/>
      <c r="G11" s="16" t="n">
        <v>3</v>
      </c>
      <c r="H11" s="16" t="n">
        <v>17</v>
      </c>
      <c r="I11" s="17" t="inlineStr">
        <is>
          <t>WA</t>
        </is>
      </c>
      <c r="J11" s="17" t="inlineStr">
        <is>
          <t>MT</t>
        </is>
      </c>
      <c r="K11" s="17" t="inlineStr">
        <is>
          <t>Different</t>
        </is>
      </c>
      <c r="L11" s="2">
        <f>IF(AND(K11="Different",OR(I11 = $O$1,J11=$O$1)),E11,"")</f>
        <v/>
      </c>
      <c r="M11" s="2">
        <f>IF(L11&lt;&gt;"",IF(I11=$O$1,J11,I11),"")</f>
        <v/>
      </c>
      <c r="N11" s="2" t="n"/>
      <c r="O11" s="2" t="n"/>
      <c r="P11" s="2" t="inlineStr">
        <is>
          <t>DE</t>
        </is>
      </c>
      <c r="Q11" s="2">
        <f>SUMIFS($L$2:$L$312,$M$2:$M$312,P11)</f>
        <v/>
      </c>
      <c r="R11" s="2">
        <f>Q11/$Q$54</f>
        <v/>
      </c>
    </row>
    <row r="12">
      <c r="A12" s="13" t="inlineStr">
        <is>
          <t>p5</t>
        </is>
      </c>
      <c r="B12" s="13" t="inlineStr">
        <is>
          <t>p6</t>
        </is>
      </c>
      <c r="C12" s="16" t="n">
        <v>3809</v>
      </c>
      <c r="D12" s="16" t="n">
        <v>0</v>
      </c>
      <c r="E12" s="16" t="n">
        <v>3809</v>
      </c>
      <c r="F12" s="13" t="n"/>
      <c r="G12" s="16" t="n">
        <v>5</v>
      </c>
      <c r="H12" s="16" t="n">
        <v>6</v>
      </c>
      <c r="I12" s="17" t="inlineStr">
        <is>
          <t>OR</t>
        </is>
      </c>
      <c r="J12" s="17" t="inlineStr">
        <is>
          <t>OR</t>
        </is>
      </c>
      <c r="K12" s="17" t="inlineStr">
        <is>
          <t>Same</t>
        </is>
      </c>
      <c r="L12" s="2">
        <f>IF(AND(K12="Different",OR(I12 = $O$1,J12=$O$1)),E12,"")</f>
        <v/>
      </c>
      <c r="M12" s="2">
        <f>IF(L12&lt;&gt;"",IF(I12=$O$1,J12,I12),"")</f>
        <v/>
      </c>
      <c r="N12" s="2" t="n"/>
      <c r="O12" s="2" t="n"/>
      <c r="P12" s="2" t="inlineStr">
        <is>
          <t>FL</t>
        </is>
      </c>
      <c r="Q12" s="2">
        <f>SUMIFS($L$2:$L$312,$M$2:$M$312,P12)</f>
        <v/>
      </c>
      <c r="R12" s="2">
        <f>Q12/$Q$54</f>
        <v/>
      </c>
    </row>
    <row r="13">
      <c r="A13" s="13" t="inlineStr">
        <is>
          <t>p5</t>
        </is>
      </c>
      <c r="B13" s="13" t="inlineStr">
        <is>
          <t>p7</t>
        </is>
      </c>
      <c r="C13" s="16" t="n">
        <v>1778</v>
      </c>
      <c r="D13" s="16" t="n">
        <v>0</v>
      </c>
      <c r="E13" s="16" t="n">
        <v>1778</v>
      </c>
      <c r="F13" s="13" t="n"/>
      <c r="G13" s="16" t="n">
        <v>5</v>
      </c>
      <c r="H13" s="16" t="n">
        <v>7</v>
      </c>
      <c r="I13" s="17" t="inlineStr">
        <is>
          <t>OR</t>
        </is>
      </c>
      <c r="J13" s="17" t="inlineStr">
        <is>
          <t>OR</t>
        </is>
      </c>
      <c r="K13" s="17" t="inlineStr">
        <is>
          <t>Same</t>
        </is>
      </c>
      <c r="L13" s="2">
        <f>IF(AND(K13="Different",OR(I13 = $O$1,J13=$O$1)),E13,"")</f>
        <v/>
      </c>
      <c r="M13" s="2">
        <f>IF(L13&lt;&gt;"",IF(I13=$O$1,J13,I13),"")</f>
        <v/>
      </c>
      <c r="N13" s="2" t="n"/>
      <c r="O13" s="2" t="n"/>
      <c r="P13" s="2" t="inlineStr">
        <is>
          <t>GA</t>
        </is>
      </c>
      <c r="Q13" s="2">
        <f>SUMIFS($L$2:$L$312,$M$2:$M$312,P13)</f>
        <v/>
      </c>
      <c r="R13" s="2">
        <f>Q13/$Q$54</f>
        <v/>
      </c>
    </row>
    <row r="14">
      <c r="A14" s="13" t="inlineStr">
        <is>
          <t>p5</t>
        </is>
      </c>
      <c r="B14" s="13" t="inlineStr">
        <is>
          <t>p10</t>
        </is>
      </c>
      <c r="C14" s="16" t="n">
        <v>0</v>
      </c>
      <c r="D14" s="16" t="n">
        <v>2780</v>
      </c>
      <c r="E14" s="16" t="n">
        <v>4370.994</v>
      </c>
      <c r="F14" s="13" t="n"/>
      <c r="G14" s="16" t="n">
        <v>5</v>
      </c>
      <c r="H14" s="16" t="n">
        <v>10</v>
      </c>
      <c r="I14" s="17" t="inlineStr">
        <is>
          <t>OR</t>
        </is>
      </c>
      <c r="J14" s="17" t="inlineStr">
        <is>
          <t>CA</t>
        </is>
      </c>
      <c r="K14" s="17" t="inlineStr">
        <is>
          <t>Different</t>
        </is>
      </c>
      <c r="L14" s="2">
        <f>IF(AND(K14="Different",OR(I14 = $O$1,J14=$O$1)),E14,"")</f>
        <v/>
      </c>
      <c r="M14" s="2">
        <f>IF(L14&lt;&gt;"",IF(I14=$O$1,J14,I14),"")</f>
        <v/>
      </c>
      <c r="N14" s="2" t="n"/>
      <c r="O14" s="2" t="n"/>
      <c r="P14" s="2" t="inlineStr">
        <is>
          <t>HI</t>
        </is>
      </c>
      <c r="Q14" s="2">
        <f>SUMIFS($L$2:$L$312,$M$2:$M$312,P14)</f>
        <v/>
      </c>
      <c r="R14" s="2">
        <f>Q14/$Q$54</f>
        <v/>
      </c>
    </row>
    <row r="15">
      <c r="A15" s="13" t="inlineStr">
        <is>
          <t>p5</t>
        </is>
      </c>
      <c r="B15" s="13" t="inlineStr">
        <is>
          <t>p14</t>
        </is>
      </c>
      <c r="C15" s="16" t="n">
        <v>352</v>
      </c>
      <c r="D15" s="16" t="n">
        <v>0</v>
      </c>
      <c r="E15" s="16" t="n">
        <v>352</v>
      </c>
      <c r="F15" s="13" t="n"/>
      <c r="G15" s="16" t="n">
        <v>5</v>
      </c>
      <c r="H15" s="16" t="n">
        <v>14</v>
      </c>
      <c r="I15" s="17" t="inlineStr">
        <is>
          <t>OR</t>
        </is>
      </c>
      <c r="J15" s="17" t="inlineStr">
        <is>
          <t>ID</t>
        </is>
      </c>
      <c r="K15" s="17" t="inlineStr">
        <is>
          <t>Different</t>
        </is>
      </c>
      <c r="L15" s="2">
        <f>IF(AND(K15="Different",OR(I15 = $O$1,J15=$O$1)),E15,"")</f>
        <v/>
      </c>
      <c r="M15" s="2">
        <f>IF(L15&lt;&gt;"",IF(I15=$O$1,J15,I15),"")</f>
        <v/>
      </c>
      <c r="N15" s="2" t="n"/>
      <c r="O15" s="2" t="n"/>
      <c r="P15" s="2" t="inlineStr">
        <is>
          <t>ID</t>
        </is>
      </c>
      <c r="Q15" s="2">
        <f>SUMIFS($L$2:$L$312,$M$2:$M$312,P15)</f>
        <v/>
      </c>
      <c r="R15" s="2">
        <f>Q15/$Q$54</f>
        <v/>
      </c>
    </row>
    <row r="16">
      <c r="A16" s="13" t="inlineStr">
        <is>
          <t>p5</t>
        </is>
      </c>
      <c r="B16" s="13" t="inlineStr">
        <is>
          <t>p15</t>
        </is>
      </c>
      <c r="C16" s="16" t="n">
        <v>478</v>
      </c>
      <c r="D16" s="16" t="n">
        <v>0</v>
      </c>
      <c r="E16" s="16" t="n">
        <v>478</v>
      </c>
      <c r="F16" s="13" t="n"/>
      <c r="G16" s="16" t="n">
        <v>5</v>
      </c>
      <c r="H16" s="16" t="n">
        <v>15</v>
      </c>
      <c r="I16" s="17" t="inlineStr">
        <is>
          <t>OR</t>
        </is>
      </c>
      <c r="J16" s="17" t="inlineStr">
        <is>
          <t>ID</t>
        </is>
      </c>
      <c r="K16" s="17" t="inlineStr">
        <is>
          <t>Different</t>
        </is>
      </c>
      <c r="L16" s="2">
        <f>IF(AND(K16="Different",OR(I16 = $O$1,J16=$O$1)),E16,"")</f>
        <v/>
      </c>
      <c r="M16" s="2">
        <f>IF(L16&lt;&gt;"",IF(I16=$O$1,J16,I16),"")</f>
        <v/>
      </c>
      <c r="N16" s="2" t="n"/>
      <c r="O16" s="2" t="n"/>
      <c r="P16" s="2" t="inlineStr">
        <is>
          <t>IL</t>
        </is>
      </c>
      <c r="Q16" s="2">
        <f>SUMIFS($L$2:$L$312,$M$2:$M$312,P16)</f>
        <v/>
      </c>
      <c r="R16" s="2">
        <f>Q16/$Q$54</f>
        <v/>
      </c>
    </row>
    <row r="17">
      <c r="A17" s="13" t="inlineStr">
        <is>
          <t>p6</t>
        </is>
      </c>
      <c r="B17" s="13" t="inlineStr">
        <is>
          <t>p7</t>
        </is>
      </c>
      <c r="C17" s="16" t="n">
        <v>797</v>
      </c>
      <c r="D17" s="16" t="n">
        <v>0</v>
      </c>
      <c r="E17" s="16" t="n">
        <v>797</v>
      </c>
      <c r="F17" s="13" t="n"/>
      <c r="G17" s="16" t="n">
        <v>6</v>
      </c>
      <c r="H17" s="16" t="n">
        <v>7</v>
      </c>
      <c r="I17" s="17" t="inlineStr">
        <is>
          <t>OR</t>
        </is>
      </c>
      <c r="J17" s="17" t="inlineStr">
        <is>
          <t>OR</t>
        </is>
      </c>
      <c r="K17" s="17" t="inlineStr">
        <is>
          <t>Same</t>
        </is>
      </c>
      <c r="L17" s="2">
        <f>IF(AND(K17="Different",OR(I17 = $O$1,J17=$O$1)),E17,"")</f>
        <v/>
      </c>
      <c r="M17" s="2">
        <f>IF(L17&lt;&gt;"",IF(I17=$O$1,J17,I17),"")</f>
        <v/>
      </c>
      <c r="N17" s="2" t="n"/>
      <c r="O17" s="2" t="n"/>
      <c r="P17" s="2" t="inlineStr">
        <is>
          <t>IN</t>
        </is>
      </c>
      <c r="Q17" s="2">
        <f>SUMIFS($L$2:$L$312,$M$2:$M$312,P17)</f>
        <v/>
      </c>
      <c r="R17" s="2">
        <f>Q17/$Q$54</f>
        <v/>
      </c>
    </row>
    <row r="18">
      <c r="A18" s="13" t="inlineStr">
        <is>
          <t>p6</t>
        </is>
      </c>
      <c r="B18" s="13" t="inlineStr">
        <is>
          <t>p8</t>
        </is>
      </c>
      <c r="C18" s="16" t="n">
        <v>1939</v>
      </c>
      <c r="D18" s="16" t="n">
        <v>0</v>
      </c>
      <c r="E18" s="16" t="n">
        <v>1939</v>
      </c>
      <c r="F18" s="13" t="n"/>
      <c r="G18" s="16" t="n">
        <v>6</v>
      </c>
      <c r="H18" s="16" t="n">
        <v>8</v>
      </c>
      <c r="I18" s="17" t="inlineStr">
        <is>
          <t>OR</t>
        </is>
      </c>
      <c r="J18" s="17" t="inlineStr">
        <is>
          <t>CA</t>
        </is>
      </c>
      <c r="K18" s="17" t="inlineStr">
        <is>
          <t>Different</t>
        </is>
      </c>
      <c r="L18" s="2">
        <f>IF(AND(K18="Different",OR(I18 = $O$1,J18=$O$1)),E18,"")</f>
        <v/>
      </c>
      <c r="M18" s="2">
        <f>IF(L18&lt;&gt;"",IF(I18=$O$1,J18,I18),"")</f>
        <v/>
      </c>
      <c r="N18" s="2" t="n"/>
      <c r="O18" s="2" t="n"/>
      <c r="P18" s="2" t="inlineStr">
        <is>
          <t>IA</t>
        </is>
      </c>
      <c r="Q18" s="2">
        <f>SUMIFS($L$2:$L$312,$M$2:$M$312,P18)</f>
        <v/>
      </c>
      <c r="R18" s="2">
        <f>Q18/$Q$54</f>
        <v/>
      </c>
    </row>
    <row r="19">
      <c r="A19" s="13" t="inlineStr">
        <is>
          <t>p6</t>
        </is>
      </c>
      <c r="B19" s="13" t="inlineStr">
        <is>
          <t>p9</t>
        </is>
      </c>
      <c r="C19" s="16" t="n">
        <v>2366.881243</v>
      </c>
      <c r="D19" s="16" t="n">
        <v>0</v>
      </c>
      <c r="E19" s="16" t="n">
        <v>2366.881243</v>
      </c>
      <c r="F19" s="13" t="n"/>
      <c r="G19" s="16" t="n">
        <v>6</v>
      </c>
      <c r="H19" s="16" t="n">
        <v>9</v>
      </c>
      <c r="I19" s="17" t="inlineStr">
        <is>
          <t>OR</t>
        </is>
      </c>
      <c r="J19" s="17" t="inlineStr">
        <is>
          <t>CA</t>
        </is>
      </c>
      <c r="K19" s="17" t="inlineStr">
        <is>
          <t>Different</t>
        </is>
      </c>
      <c r="L19" s="2">
        <f>IF(AND(K19="Different",OR(I19 = $O$1,J19=$O$1)),E19,"")</f>
        <v/>
      </c>
      <c r="M19" s="2">
        <f>IF(L19&lt;&gt;"",IF(I19=$O$1,J19,I19),"")</f>
        <v/>
      </c>
      <c r="N19" s="2" t="n"/>
      <c r="O19" s="2" t="n"/>
      <c r="P19" s="2" t="inlineStr">
        <is>
          <t>KS</t>
        </is>
      </c>
      <c r="Q19" s="2">
        <f>SUMIFS($L$2:$L$312,$M$2:$M$312,P19)</f>
        <v/>
      </c>
      <c r="R19" s="2">
        <f>Q19/$Q$54</f>
        <v/>
      </c>
    </row>
    <row r="20">
      <c r="A20" s="13" t="inlineStr">
        <is>
          <t>p7</t>
        </is>
      </c>
      <c r="B20" s="13" t="inlineStr">
        <is>
          <t>p8</t>
        </is>
      </c>
      <c r="C20" s="16" t="n">
        <v>50</v>
      </c>
      <c r="D20" s="16" t="n">
        <v>0</v>
      </c>
      <c r="E20" s="16" t="n">
        <v>50</v>
      </c>
      <c r="F20" s="13" t="n"/>
      <c r="G20" s="16" t="n">
        <v>7</v>
      </c>
      <c r="H20" s="16" t="n">
        <v>8</v>
      </c>
      <c r="I20" s="17" t="inlineStr">
        <is>
          <t>OR</t>
        </is>
      </c>
      <c r="J20" s="17" t="inlineStr">
        <is>
          <t>CA</t>
        </is>
      </c>
      <c r="K20" s="17" t="inlineStr">
        <is>
          <t>Different</t>
        </is>
      </c>
      <c r="L20" s="2">
        <f>IF(AND(K20="Different",OR(I20 = $O$1,J20=$O$1)),E20,"")</f>
        <v/>
      </c>
      <c r="M20" s="2">
        <f>IF(L20&lt;&gt;"",IF(I20=$O$1,J20,I20),"")</f>
        <v/>
      </c>
      <c r="N20" s="2" t="n"/>
      <c r="O20" s="2" t="n"/>
      <c r="P20" s="2" t="inlineStr">
        <is>
          <t>KY</t>
        </is>
      </c>
      <c r="Q20" s="2">
        <f>SUMIFS($L$2:$L$312,$M$2:$M$312,P20)</f>
        <v/>
      </c>
      <c r="R20" s="2">
        <f>Q20/$Q$54</f>
        <v/>
      </c>
    </row>
    <row r="21" ht="15.75" customHeight="1" s="78">
      <c r="A21" s="13" t="inlineStr">
        <is>
          <t>p7</t>
        </is>
      </c>
      <c r="B21" s="13" t="inlineStr">
        <is>
          <t>p12</t>
        </is>
      </c>
      <c r="C21" s="16" t="n">
        <v>1</v>
      </c>
      <c r="D21" s="16" t="n">
        <v>0</v>
      </c>
      <c r="E21" s="16" t="n">
        <v>1</v>
      </c>
      <c r="F21" s="13" t="n"/>
      <c r="G21" s="16" t="n">
        <v>7</v>
      </c>
      <c r="H21" s="16" t="n">
        <v>12</v>
      </c>
      <c r="I21" s="17" t="inlineStr">
        <is>
          <t>OR</t>
        </is>
      </c>
      <c r="J21" s="17" t="inlineStr">
        <is>
          <t>NV</t>
        </is>
      </c>
      <c r="K21" s="17" t="inlineStr">
        <is>
          <t>Different</t>
        </is>
      </c>
      <c r="L21" s="2">
        <f>IF(AND(K21="Different",OR(I21 = $O$1,J21=$O$1)),E21,"")</f>
        <v/>
      </c>
      <c r="M21" s="2">
        <f>IF(L21&lt;&gt;"",IF(I21=$O$1,J21,I21),"")</f>
        <v/>
      </c>
      <c r="N21" s="2" t="n"/>
      <c r="O21" s="2" t="n"/>
      <c r="P21" s="2" t="inlineStr">
        <is>
          <t>LA</t>
        </is>
      </c>
      <c r="Q21" s="2">
        <f>SUMIFS($L$2:$L$312,$M$2:$M$312,P21)</f>
        <v/>
      </c>
      <c r="R21" s="2">
        <f>Q21/$Q$54</f>
        <v/>
      </c>
    </row>
    <row r="22" ht="15.75" customHeight="1" s="78">
      <c r="A22" s="13" t="inlineStr">
        <is>
          <t>p7</t>
        </is>
      </c>
      <c r="B22" s="13" t="inlineStr">
        <is>
          <t>p15</t>
        </is>
      </c>
      <c r="C22" s="16" t="n">
        <v>1303</v>
      </c>
      <c r="D22" s="16" t="n">
        <v>0</v>
      </c>
      <c r="E22" s="16" t="n">
        <v>1303</v>
      </c>
      <c r="F22" s="13" t="n"/>
      <c r="G22" s="16" t="n">
        <v>7</v>
      </c>
      <c r="H22" s="16" t="n">
        <v>15</v>
      </c>
      <c r="I22" s="17" t="inlineStr">
        <is>
          <t>OR</t>
        </is>
      </c>
      <c r="J22" s="17" t="inlineStr">
        <is>
          <t>ID</t>
        </is>
      </c>
      <c r="K22" s="17" t="inlineStr">
        <is>
          <t>Different</t>
        </is>
      </c>
      <c r="L22" s="2">
        <f>IF(AND(K22="Different",OR(I22 = $O$1,J22=$O$1)),E22,"")</f>
        <v/>
      </c>
      <c r="M22" s="2">
        <f>IF(L22&lt;&gt;"",IF(I22=$O$1,J22,I22),"")</f>
        <v/>
      </c>
      <c r="N22" s="2" t="n"/>
      <c r="O22" s="2" t="n"/>
      <c r="P22" s="2" t="inlineStr">
        <is>
          <t>ME</t>
        </is>
      </c>
      <c r="Q22" s="2">
        <f>SUMIFS($L$2:$L$312,$M$2:$M$312,P22)</f>
        <v/>
      </c>
      <c r="R22" s="2">
        <f>Q22/$Q$54</f>
        <v/>
      </c>
    </row>
    <row r="23" ht="15.75" customHeight="1" s="78">
      <c r="A23" s="13" t="inlineStr">
        <is>
          <t>p8</t>
        </is>
      </c>
      <c r="B23" s="13" t="inlineStr">
        <is>
          <t>p9</t>
        </is>
      </c>
      <c r="C23" s="16" t="n">
        <v>85.18212088</v>
      </c>
      <c r="D23" s="16" t="n">
        <v>0</v>
      </c>
      <c r="E23" s="16" t="n">
        <v>85.18212088</v>
      </c>
      <c r="F23" s="13" t="n"/>
      <c r="G23" s="16" t="n">
        <v>8</v>
      </c>
      <c r="H23" s="16" t="n">
        <v>9</v>
      </c>
      <c r="I23" s="17" t="inlineStr">
        <is>
          <t>CA</t>
        </is>
      </c>
      <c r="J23" s="17" t="inlineStr">
        <is>
          <t>CA</t>
        </is>
      </c>
      <c r="K23" s="17" t="inlineStr">
        <is>
          <t>Same</t>
        </is>
      </c>
      <c r="L23" s="2">
        <f>IF(AND(K23="Different",OR(I23 = $O$1,J23=$O$1)),E23,"")</f>
        <v/>
      </c>
      <c r="M23" s="2">
        <f>IF(L23&lt;&gt;"",IF(I23=$O$1,J23,I23),"")</f>
        <v/>
      </c>
      <c r="N23" s="2" t="n"/>
      <c r="O23" s="2" t="n"/>
      <c r="P23" s="2" t="inlineStr">
        <is>
          <t>MD</t>
        </is>
      </c>
      <c r="Q23" s="2">
        <f>SUMIFS($L$2:$L$312,$M$2:$M$312,P23)</f>
        <v/>
      </c>
      <c r="R23" s="2">
        <f>Q23/$Q$54</f>
        <v/>
      </c>
    </row>
    <row r="24" ht="15.75" customHeight="1" s="78">
      <c r="A24" s="13" t="inlineStr">
        <is>
          <t>p8</t>
        </is>
      </c>
      <c r="B24" s="13" t="inlineStr">
        <is>
          <t>p12</t>
        </is>
      </c>
      <c r="C24" s="16" t="n">
        <v>300</v>
      </c>
      <c r="D24" s="16" t="n">
        <v>0</v>
      </c>
      <c r="E24" s="16" t="n">
        <v>300</v>
      </c>
      <c r="F24" s="13" t="n"/>
      <c r="G24" s="16" t="n">
        <v>8</v>
      </c>
      <c r="H24" s="16" t="n">
        <v>12</v>
      </c>
      <c r="I24" s="17" t="inlineStr">
        <is>
          <t>CA</t>
        </is>
      </c>
      <c r="J24" s="17" t="inlineStr">
        <is>
          <t>NV</t>
        </is>
      </c>
      <c r="K24" s="17" t="inlineStr">
        <is>
          <t>Different</t>
        </is>
      </c>
      <c r="L24" s="2">
        <f>IF(AND(K24="Different",OR(I24 = $O$1,J24=$O$1)),E24,"")</f>
        <v/>
      </c>
      <c r="M24" s="2">
        <f>IF(L24&lt;&gt;"",IF(I24=$O$1,J24,I24),"")</f>
        <v/>
      </c>
      <c r="N24" s="2" t="n"/>
      <c r="O24" s="2" t="n"/>
      <c r="P24" s="2" t="inlineStr">
        <is>
          <t>MA</t>
        </is>
      </c>
      <c r="Q24" s="2">
        <f>SUMIFS($L$2:$L$312,$M$2:$M$312,P24)</f>
        <v/>
      </c>
      <c r="R24" s="2">
        <f>Q24/$Q$54</f>
        <v/>
      </c>
    </row>
    <row r="25" ht="15.75" customHeight="1" s="78">
      <c r="A25" s="13" t="inlineStr">
        <is>
          <t>p9</t>
        </is>
      </c>
      <c r="B25" s="13" t="inlineStr">
        <is>
          <t>p10</t>
        </is>
      </c>
      <c r="C25" s="16" t="n">
        <v>8242</v>
      </c>
      <c r="D25" s="16" t="n">
        <v>0</v>
      </c>
      <c r="E25" s="16" t="n">
        <v>8242</v>
      </c>
      <c r="F25" s="13" t="n"/>
      <c r="G25" s="16" t="n">
        <v>9</v>
      </c>
      <c r="H25" s="16" t="n">
        <v>10</v>
      </c>
      <c r="I25" s="17" t="inlineStr">
        <is>
          <t>CA</t>
        </is>
      </c>
      <c r="J25" s="17" t="inlineStr">
        <is>
          <t>CA</t>
        </is>
      </c>
      <c r="K25" s="17" t="inlineStr">
        <is>
          <t>Same</t>
        </is>
      </c>
      <c r="L25" s="2">
        <f>IF(AND(K25="Different",OR(I25 = $O$1,J25=$O$1)),E25,"")</f>
        <v/>
      </c>
      <c r="M25" s="2">
        <f>IF(L25&lt;&gt;"",IF(I25=$O$1,J25,I25),"")</f>
        <v/>
      </c>
      <c r="N25" s="2" t="n"/>
      <c r="O25" s="2" t="n"/>
      <c r="P25" s="2" t="inlineStr">
        <is>
          <t>MI</t>
        </is>
      </c>
      <c r="Q25" s="2">
        <f>SUMIFS($L$2:$L$312,$M$2:$M$312,P25)</f>
        <v/>
      </c>
      <c r="R25" s="2">
        <f>Q25/$Q$54</f>
        <v/>
      </c>
    </row>
    <row r="26" ht="15.75" customHeight="1" s="78">
      <c r="A26" s="13" t="inlineStr">
        <is>
          <t>p9</t>
        </is>
      </c>
      <c r="B26" s="13" t="inlineStr">
        <is>
          <t>p12</t>
        </is>
      </c>
      <c r="C26" s="16" t="n">
        <v>105.8621733</v>
      </c>
      <c r="D26" s="16" t="n">
        <v>0</v>
      </c>
      <c r="E26" s="16" t="n">
        <v>105.8621733</v>
      </c>
      <c r="F26" s="13" t="n"/>
      <c r="G26" s="16" t="n">
        <v>9</v>
      </c>
      <c r="H26" s="16" t="n">
        <v>12</v>
      </c>
      <c r="I26" s="17" t="inlineStr">
        <is>
          <t>CA</t>
        </is>
      </c>
      <c r="J26" s="17" t="inlineStr">
        <is>
          <t>NV</t>
        </is>
      </c>
      <c r="K26" s="17" t="inlineStr">
        <is>
          <t>Different</t>
        </is>
      </c>
      <c r="L26" s="2">
        <f>IF(AND(K26="Different",OR(I26 = $O$1,J26=$O$1)),E26,"")</f>
        <v/>
      </c>
      <c r="M26" s="2">
        <f>IF(L26&lt;&gt;"",IF(I26=$O$1,J26,I26),"")</f>
        <v/>
      </c>
      <c r="N26" s="2" t="n"/>
      <c r="O26" s="2" t="n"/>
      <c r="P26" s="2" t="inlineStr">
        <is>
          <t>MN</t>
        </is>
      </c>
      <c r="Q26" s="2">
        <f>SUMIFS($L$2:$L$312,$M$2:$M$312,P26)</f>
        <v/>
      </c>
      <c r="R26" s="2">
        <f>Q26/$Q$54</f>
        <v/>
      </c>
    </row>
    <row r="27" ht="15.75" customHeight="1" s="78">
      <c r="A27" s="13" t="inlineStr">
        <is>
          <t>p10</t>
        </is>
      </c>
      <c r="B27" s="13" t="inlineStr">
        <is>
          <t>p11</t>
        </is>
      </c>
      <c r="C27" s="16" t="n">
        <v>7240</v>
      </c>
      <c r="D27" s="16" t="n">
        <v>0</v>
      </c>
      <c r="E27" s="16" t="n">
        <v>7240</v>
      </c>
      <c r="F27" s="13" t="n"/>
      <c r="G27" s="16" t="n">
        <v>10</v>
      </c>
      <c r="H27" s="16" t="n">
        <v>11</v>
      </c>
      <c r="I27" s="17" t="inlineStr">
        <is>
          <t>CA</t>
        </is>
      </c>
      <c r="J27" s="17" t="inlineStr">
        <is>
          <t>CA</t>
        </is>
      </c>
      <c r="K27" s="17" t="inlineStr">
        <is>
          <t>Same</t>
        </is>
      </c>
      <c r="L27" s="2">
        <f>IF(AND(K27="Different",OR(I27 = $O$1,J27=$O$1)),E27,"")</f>
        <v/>
      </c>
      <c r="M27" s="2">
        <f>IF(L27&lt;&gt;"",IF(I27=$O$1,J27,I27),"")</f>
        <v/>
      </c>
      <c r="N27" s="2" t="n"/>
      <c r="O27" s="2" t="n"/>
      <c r="P27" s="2" t="inlineStr">
        <is>
          <t>MS</t>
        </is>
      </c>
      <c r="Q27" s="2">
        <f>SUMIFS($L$2:$L$312,$M$2:$M$312,P27)</f>
        <v/>
      </c>
      <c r="R27" s="2">
        <f>Q27/$Q$54</f>
        <v/>
      </c>
    </row>
    <row r="28" ht="15.75" customHeight="1" s="78">
      <c r="A28" s="13" t="inlineStr">
        <is>
          <t>p10</t>
        </is>
      </c>
      <c r="B28" s="13" t="inlineStr">
        <is>
          <t>p12</t>
        </is>
      </c>
      <c r="C28" s="16" t="n">
        <v>7.878115226</v>
      </c>
      <c r="D28" s="16" t="n">
        <v>0</v>
      </c>
      <c r="E28" s="16" t="n">
        <v>7.878115226</v>
      </c>
      <c r="F28" s="13" t="n"/>
      <c r="G28" s="16" t="n">
        <v>10</v>
      </c>
      <c r="H28" s="16" t="n">
        <v>12</v>
      </c>
      <c r="I28" s="17" t="inlineStr">
        <is>
          <t>CA</t>
        </is>
      </c>
      <c r="J28" s="17" t="inlineStr">
        <is>
          <t>NV</t>
        </is>
      </c>
      <c r="K28" s="17" t="inlineStr">
        <is>
          <t>Different</t>
        </is>
      </c>
      <c r="L28" s="2">
        <f>IF(AND(K28="Different",OR(I28 = $O$1,J28=$O$1)),E28,"")</f>
        <v/>
      </c>
      <c r="M28" s="2">
        <f>IF(L28&lt;&gt;"",IF(I28=$O$1,J28,I28),"")</f>
        <v/>
      </c>
      <c r="N28" s="2" t="n"/>
      <c r="O28" s="2" t="n"/>
      <c r="P28" s="2" t="inlineStr">
        <is>
          <t>MO</t>
        </is>
      </c>
      <c r="Q28" s="2">
        <f>SUMIFS($L$2:$L$312,$M$2:$M$312,P28)</f>
        <v/>
      </c>
      <c r="R28" s="2">
        <f>Q28/$Q$54</f>
        <v/>
      </c>
    </row>
    <row r="29" ht="15.75" customHeight="1" s="78">
      <c r="A29" s="13" t="inlineStr">
        <is>
          <t>p10</t>
        </is>
      </c>
      <c r="B29" s="13" t="inlineStr">
        <is>
          <t>p13</t>
        </is>
      </c>
      <c r="C29" s="16" t="n">
        <v>2283</v>
      </c>
      <c r="D29" s="16" t="n">
        <v>0</v>
      </c>
      <c r="E29" s="16" t="n">
        <v>2283</v>
      </c>
      <c r="F29" s="13" t="n"/>
      <c r="G29" s="16" t="n">
        <v>10</v>
      </c>
      <c r="H29" s="16" t="n">
        <v>13</v>
      </c>
      <c r="I29" s="17" t="inlineStr">
        <is>
          <t>CA</t>
        </is>
      </c>
      <c r="J29" s="17" t="inlineStr">
        <is>
          <t>NV</t>
        </is>
      </c>
      <c r="K29" s="17" t="inlineStr">
        <is>
          <t>Different</t>
        </is>
      </c>
      <c r="L29" s="2">
        <f>IF(AND(K29="Different",OR(I29 = $O$1,J29=$O$1)),E29,"")</f>
        <v/>
      </c>
      <c r="M29" s="2">
        <f>IF(L29&lt;&gt;"",IF(I29=$O$1,J29,I29),"")</f>
        <v/>
      </c>
      <c r="N29" s="2" t="n"/>
      <c r="O29" s="2" t="n"/>
      <c r="P29" s="2" t="inlineStr">
        <is>
          <t>MT</t>
        </is>
      </c>
      <c r="Q29" s="2">
        <f>SUMIFS($L$2:$L$312,$M$2:$M$312,P29)</f>
        <v/>
      </c>
      <c r="R29" s="2">
        <f>Q29/$Q$54</f>
        <v/>
      </c>
    </row>
    <row r="30" ht="15.75" customHeight="1" s="78">
      <c r="A30" s="13" t="inlineStr">
        <is>
          <t>p10</t>
        </is>
      </c>
      <c r="B30" s="13" t="inlineStr">
        <is>
          <t>p25</t>
        </is>
      </c>
      <c r="C30" s="16" t="n">
        <v>0</v>
      </c>
      <c r="D30" s="16" t="n">
        <v>1920</v>
      </c>
      <c r="E30" s="16" t="n">
        <v>3018.816</v>
      </c>
      <c r="F30" s="13" t="n"/>
      <c r="G30" s="16" t="n">
        <v>10</v>
      </c>
      <c r="H30" s="16" t="n">
        <v>25</v>
      </c>
      <c r="I30" s="17" t="inlineStr">
        <is>
          <t>CA</t>
        </is>
      </c>
      <c r="J30" s="17" t="inlineStr">
        <is>
          <t>UT</t>
        </is>
      </c>
      <c r="K30" s="17" t="inlineStr">
        <is>
          <t>Different</t>
        </is>
      </c>
      <c r="L30" s="2">
        <f>IF(AND(K30="Different",OR(I30 = $O$1,J30=$O$1)),E30,"")</f>
        <v/>
      </c>
      <c r="M30" s="2">
        <f>IF(L30&lt;&gt;"",IF(I30=$O$1,J30,I30),"")</f>
        <v/>
      </c>
      <c r="N30" s="2" t="n"/>
      <c r="O30" s="2" t="n"/>
      <c r="P30" s="2" t="inlineStr">
        <is>
          <t>NE</t>
        </is>
      </c>
      <c r="Q30" s="2">
        <f>SUMIFS($L$2:$L$312,$M$2:$M$312,P30)</f>
        <v/>
      </c>
      <c r="R30" s="2">
        <f>Q30/$Q$54</f>
        <v/>
      </c>
    </row>
    <row r="31" ht="15.75" customHeight="1" s="78">
      <c r="A31" s="13" t="inlineStr">
        <is>
          <t>p10</t>
        </is>
      </c>
      <c r="B31" s="13" t="inlineStr">
        <is>
          <t>p27</t>
        </is>
      </c>
      <c r="C31" s="16" t="n">
        <v>1746</v>
      </c>
      <c r="D31" s="16" t="n">
        <v>0</v>
      </c>
      <c r="E31" s="16" t="n">
        <v>1746</v>
      </c>
      <c r="F31" s="13" t="n"/>
      <c r="G31" s="16" t="n">
        <v>10</v>
      </c>
      <c r="H31" s="16" t="n">
        <v>27</v>
      </c>
      <c r="I31" s="17" t="inlineStr">
        <is>
          <t>CA</t>
        </is>
      </c>
      <c r="J31" s="17" t="inlineStr">
        <is>
          <t>AZ</t>
        </is>
      </c>
      <c r="K31" s="17" t="inlineStr">
        <is>
          <t>Different</t>
        </is>
      </c>
      <c r="L31" s="2">
        <f>IF(AND(K31="Different",OR(I31 = $O$1,J31=$O$1)),E31,"")</f>
        <v/>
      </c>
      <c r="M31" s="2">
        <f>IF(L31&lt;&gt;"",IF(I31=$O$1,J31,I31),"")</f>
        <v/>
      </c>
      <c r="N31" s="2" t="n"/>
      <c r="O31" s="2" t="n"/>
      <c r="P31" s="2" t="inlineStr">
        <is>
          <t>NV</t>
        </is>
      </c>
      <c r="Q31" s="2">
        <f>SUMIFS($L$2:$L$312,$M$2:$M$312,P31)</f>
        <v/>
      </c>
      <c r="R31" s="2">
        <f>Q31/$Q$54</f>
        <v/>
      </c>
    </row>
    <row r="32" ht="15.75" customHeight="1" s="78">
      <c r="A32" s="13" t="inlineStr">
        <is>
          <t>p10</t>
        </is>
      </c>
      <c r="B32" s="13" t="inlineStr">
        <is>
          <t>p28</t>
        </is>
      </c>
      <c r="C32" s="16" t="n">
        <v>1204.407438</v>
      </c>
      <c r="D32" s="16" t="n">
        <v>0</v>
      </c>
      <c r="E32" s="16" t="n">
        <v>1204.407438</v>
      </c>
      <c r="F32" s="13" t="n"/>
      <c r="G32" s="16" t="n">
        <v>10</v>
      </c>
      <c r="H32" s="16" t="n">
        <v>28</v>
      </c>
      <c r="I32" s="17" t="inlineStr">
        <is>
          <t>CA</t>
        </is>
      </c>
      <c r="J32" s="17" t="inlineStr">
        <is>
          <t>AZ</t>
        </is>
      </c>
      <c r="K32" s="17" t="inlineStr">
        <is>
          <t>Different</t>
        </is>
      </c>
      <c r="L32" s="2">
        <f>IF(AND(K32="Different",OR(I32 = $O$1,J32=$O$1)),E32,"")</f>
        <v/>
      </c>
      <c r="M32" s="2">
        <f>IF(L32&lt;&gt;"",IF(I32=$O$1,J32,I32),"")</f>
        <v/>
      </c>
      <c r="N32" s="2" t="n"/>
      <c r="O32" s="2" t="n"/>
      <c r="P32" s="2" t="inlineStr">
        <is>
          <t>NH</t>
        </is>
      </c>
      <c r="Q32" s="2">
        <f>SUMIFS($L$2:$L$312,$M$2:$M$312,P32)</f>
        <v/>
      </c>
      <c r="R32" s="2">
        <f>Q32/$Q$54</f>
        <v/>
      </c>
    </row>
    <row r="33" ht="15.75" customHeight="1" s="78">
      <c r="A33" s="13" t="inlineStr">
        <is>
          <t>p10</t>
        </is>
      </c>
      <c r="B33" s="13" t="inlineStr">
        <is>
          <t>p136</t>
        </is>
      </c>
      <c r="C33" s="16" t="n">
        <v>947</v>
      </c>
      <c r="D33" s="16" t="n">
        <v>0</v>
      </c>
      <c r="E33" s="16" t="n">
        <v>947</v>
      </c>
      <c r="F33" s="13" t="n"/>
      <c r="G33" s="16" t="n">
        <v>10</v>
      </c>
      <c r="H33" s="16" t="n">
        <v>136</v>
      </c>
      <c r="I33" s="17" t="inlineStr">
        <is>
          <t>CA</t>
        </is>
      </c>
      <c r="J33" s="17" t="inlineStr">
        <is>
          <t>mex</t>
        </is>
      </c>
      <c r="K33" s="17" t="inlineStr">
        <is>
          <t>Different</t>
        </is>
      </c>
      <c r="L33" s="2">
        <f>IF(AND(K33="Different",OR(I33 = $O$1,J33=$O$1)),E33,"")</f>
        <v/>
      </c>
      <c r="M33" s="2">
        <f>IF(L33&lt;&gt;"",IF(I33=$O$1,J33,I33),"")</f>
        <v/>
      </c>
      <c r="N33" s="2" t="n"/>
      <c r="O33" s="2" t="n"/>
      <c r="P33" s="2" t="inlineStr">
        <is>
          <t>NJ</t>
        </is>
      </c>
      <c r="Q33" s="2">
        <f>SUMIFS($L$2:$L$312,$M$2:$M$312,P33)</f>
        <v/>
      </c>
      <c r="R33" s="2">
        <f>Q33/$Q$54</f>
        <v/>
      </c>
    </row>
    <row r="34" ht="15.75" customHeight="1" s="78">
      <c r="A34" s="13" t="inlineStr">
        <is>
          <t>p11</t>
        </is>
      </c>
      <c r="B34" s="13" t="inlineStr">
        <is>
          <t>p135</t>
        </is>
      </c>
      <c r="C34" s="16" t="n">
        <v>500</v>
      </c>
      <c r="D34" s="16" t="n">
        <v>0</v>
      </c>
      <c r="E34" s="16" t="n">
        <v>500</v>
      </c>
      <c r="F34" s="13" t="n"/>
      <c r="G34" s="16" t="n">
        <v>11</v>
      </c>
      <c r="H34" s="16" t="n">
        <v>135</v>
      </c>
      <c r="I34" s="17" t="inlineStr">
        <is>
          <t>CA</t>
        </is>
      </c>
      <c r="J34" s="17" t="inlineStr">
        <is>
          <t>mex</t>
        </is>
      </c>
      <c r="K34" s="17" t="inlineStr">
        <is>
          <t>Different</t>
        </is>
      </c>
      <c r="L34" s="2">
        <f>IF(AND(K34="Different",OR(I34 = $O$1,J34=$O$1)),E34,"")</f>
        <v/>
      </c>
      <c r="M34" s="2">
        <f>IF(L34&lt;&gt;"",IF(I34=$O$1,J34,I34),"")</f>
        <v/>
      </c>
      <c r="N34" s="2" t="n"/>
      <c r="O34" s="2" t="n"/>
      <c r="P34" s="2" t="inlineStr">
        <is>
          <t>NM</t>
        </is>
      </c>
      <c r="Q34" s="2">
        <f>SUMIFS($L$2:$L$312,$M$2:$M$312,P34)</f>
        <v/>
      </c>
      <c r="R34" s="2">
        <f>Q34/$Q$54</f>
        <v/>
      </c>
    </row>
    <row r="35" ht="15.75" customHeight="1" s="78">
      <c r="A35" s="13" t="inlineStr">
        <is>
          <t>p12</t>
        </is>
      </c>
      <c r="B35" s="13" t="inlineStr">
        <is>
          <t>p13</t>
        </is>
      </c>
      <c r="C35" s="16" t="n">
        <v>252.8711057</v>
      </c>
      <c r="D35" s="16" t="n">
        <v>0</v>
      </c>
      <c r="E35" s="16" t="n">
        <v>252.8711057</v>
      </c>
      <c r="F35" s="13" t="n"/>
      <c r="G35" s="16" t="n">
        <v>12</v>
      </c>
      <c r="H35" s="16" t="n">
        <v>13</v>
      </c>
      <c r="I35" s="17" t="inlineStr">
        <is>
          <t>NV</t>
        </is>
      </c>
      <c r="J35" s="17" t="inlineStr">
        <is>
          <t>NV</t>
        </is>
      </c>
      <c r="K35" s="17" t="inlineStr">
        <is>
          <t>Same</t>
        </is>
      </c>
      <c r="L35" s="2">
        <f>IF(AND(K35="Different",OR(I35 = $O$1,J35=$O$1)),E35,"")</f>
        <v/>
      </c>
      <c r="M35" s="2">
        <f>IF(L35&lt;&gt;"",IF(I35=$O$1,J35,I35),"")</f>
        <v/>
      </c>
      <c r="N35" s="2" t="n"/>
      <c r="O35" s="2" t="n"/>
      <c r="P35" s="2" t="inlineStr">
        <is>
          <t>NY</t>
        </is>
      </c>
      <c r="Q35" s="2">
        <f>SUMIFS($L$2:$L$312,$M$2:$M$312,P35)</f>
        <v/>
      </c>
      <c r="R35" s="2">
        <f>Q35/$Q$54</f>
        <v/>
      </c>
    </row>
    <row r="36" ht="15.75" customHeight="1" s="78">
      <c r="A36" s="13" t="inlineStr">
        <is>
          <t>p12</t>
        </is>
      </c>
      <c r="B36" s="13" t="inlineStr">
        <is>
          <t>p15</t>
        </is>
      </c>
      <c r="C36" s="16" t="n">
        <v>863</v>
      </c>
      <c r="D36" s="16" t="n">
        <v>0</v>
      </c>
      <c r="E36" s="16" t="n">
        <v>863</v>
      </c>
      <c r="F36" s="13" t="n"/>
      <c r="G36" s="16" t="n">
        <v>12</v>
      </c>
      <c r="H36" s="16" t="n">
        <v>15</v>
      </c>
      <c r="I36" s="17" t="inlineStr">
        <is>
          <t>NV</t>
        </is>
      </c>
      <c r="J36" s="17" t="inlineStr">
        <is>
          <t>ID</t>
        </is>
      </c>
      <c r="K36" s="17" t="inlineStr">
        <is>
          <t>Different</t>
        </is>
      </c>
      <c r="L36" s="2">
        <f>IF(AND(K36="Different",OR(I36 = $O$1,J36=$O$1)),E36,"")</f>
        <v/>
      </c>
      <c r="M36" s="2">
        <f>IF(L36&lt;&gt;"",IF(I36=$O$1,J36,I36),"")</f>
        <v/>
      </c>
      <c r="N36" s="2" t="n"/>
      <c r="O36" s="2" t="n"/>
      <c r="P36" s="2" t="inlineStr">
        <is>
          <t>NC</t>
        </is>
      </c>
      <c r="Q36" s="2">
        <f>SUMIFS($L$2:$L$312,$M$2:$M$312,P36)</f>
        <v/>
      </c>
      <c r="R36" s="2">
        <f>Q36/$Q$54</f>
        <v/>
      </c>
    </row>
    <row r="37" ht="15.75" customHeight="1" s="78">
      <c r="A37" s="13" t="inlineStr">
        <is>
          <t>p12</t>
        </is>
      </c>
      <c r="B37" s="13" t="inlineStr">
        <is>
          <t>p25</t>
        </is>
      </c>
      <c r="C37" s="16" t="n">
        <v>319</v>
      </c>
      <c r="D37" s="16" t="n">
        <v>0</v>
      </c>
      <c r="E37" s="16" t="n">
        <v>319</v>
      </c>
      <c r="F37" s="13" t="n"/>
      <c r="G37" s="16" t="n">
        <v>12</v>
      </c>
      <c r="H37" s="16" t="n">
        <v>25</v>
      </c>
      <c r="I37" s="17" t="inlineStr">
        <is>
          <t>NV</t>
        </is>
      </c>
      <c r="J37" s="17" t="inlineStr">
        <is>
          <t>UT</t>
        </is>
      </c>
      <c r="K37" s="17" t="inlineStr">
        <is>
          <t>Different</t>
        </is>
      </c>
      <c r="L37" s="2">
        <f>IF(AND(K37="Different",OR(I37 = $O$1,J37=$O$1)),E37,"")</f>
        <v/>
      </c>
      <c r="M37" s="2">
        <f>IF(L37&lt;&gt;"",IF(I37=$O$1,J37,I37),"")</f>
        <v/>
      </c>
      <c r="N37" s="2" t="n"/>
      <c r="O37" s="2" t="n"/>
      <c r="P37" s="2" t="inlineStr">
        <is>
          <t>ND</t>
        </is>
      </c>
      <c r="Q37" s="2">
        <f>SUMIFS($L$2:$L$312,$M$2:$M$312,P37)</f>
        <v/>
      </c>
      <c r="R37" s="2">
        <f>Q37/$Q$54</f>
        <v/>
      </c>
    </row>
    <row r="38" ht="15.75" customHeight="1" s="78">
      <c r="A38" s="13" t="inlineStr">
        <is>
          <t>p13</t>
        </is>
      </c>
      <c r="B38" s="13" t="inlineStr">
        <is>
          <t>p25</t>
        </is>
      </c>
      <c r="C38" s="16" t="n">
        <v>155.772755</v>
      </c>
      <c r="D38" s="16" t="n">
        <v>0</v>
      </c>
      <c r="E38" s="16" t="n">
        <v>155.772755</v>
      </c>
      <c r="F38" s="13" t="n"/>
      <c r="G38" s="16" t="n">
        <v>13</v>
      </c>
      <c r="H38" s="16" t="n">
        <v>25</v>
      </c>
      <c r="I38" s="17" t="inlineStr">
        <is>
          <t>NV</t>
        </is>
      </c>
      <c r="J38" s="17" t="inlineStr">
        <is>
          <t>UT</t>
        </is>
      </c>
      <c r="K38" s="17" t="inlineStr">
        <is>
          <t>Different</t>
        </is>
      </c>
      <c r="L38" s="2">
        <f>IF(AND(K38="Different",OR(I38 = $O$1,J38=$O$1)),E38,"")</f>
        <v/>
      </c>
      <c r="M38" s="2">
        <f>IF(L38&lt;&gt;"",IF(I38=$O$1,J38,I38),"")</f>
        <v/>
      </c>
      <c r="N38" s="2" t="n"/>
      <c r="O38" s="2" t="n"/>
      <c r="P38" s="2" t="inlineStr">
        <is>
          <t>OH</t>
        </is>
      </c>
      <c r="Q38" s="2">
        <f>SUMIFS($L$2:$L$312,$M$2:$M$312,P38)</f>
        <v/>
      </c>
      <c r="R38" s="2">
        <f>Q38/$Q$54</f>
        <v/>
      </c>
    </row>
    <row r="39" ht="15.75" customHeight="1" s="78">
      <c r="A39" s="13" t="inlineStr">
        <is>
          <t>p13</t>
        </is>
      </c>
      <c r="B39" s="13" t="inlineStr">
        <is>
          <t>p27</t>
        </is>
      </c>
      <c r="C39" s="16" t="n">
        <v>1955</v>
      </c>
      <c r="D39" s="16" t="n">
        <v>0</v>
      </c>
      <c r="E39" s="16" t="n">
        <v>1955</v>
      </c>
      <c r="F39" s="13" t="n"/>
      <c r="G39" s="16" t="n">
        <v>13</v>
      </c>
      <c r="H39" s="16" t="n">
        <v>27</v>
      </c>
      <c r="I39" s="17" t="inlineStr">
        <is>
          <t>NV</t>
        </is>
      </c>
      <c r="J39" s="17" t="inlineStr">
        <is>
          <t>AZ</t>
        </is>
      </c>
      <c r="K39" s="17" t="inlineStr">
        <is>
          <t>Different</t>
        </is>
      </c>
      <c r="L39" s="2">
        <f>IF(AND(K39="Different",OR(I39 = $O$1,J39=$O$1)),E39,"")</f>
        <v/>
      </c>
      <c r="M39" s="2">
        <f>IF(L39&lt;&gt;"",IF(I39=$O$1,J39,I39),"")</f>
        <v/>
      </c>
      <c r="N39" s="2" t="n"/>
      <c r="O39" s="2" t="n"/>
      <c r="P39" s="2" t="inlineStr">
        <is>
          <t>OK</t>
        </is>
      </c>
      <c r="Q39" s="2">
        <f>SUMIFS($L$2:$L$312,$M$2:$M$312,P39)</f>
        <v/>
      </c>
      <c r="R39" s="2">
        <f>Q39/$Q$54</f>
        <v/>
      </c>
    </row>
    <row r="40" ht="15.75" customHeight="1" s="78">
      <c r="A40" s="13" t="inlineStr">
        <is>
          <t>p13</t>
        </is>
      </c>
      <c r="B40" s="13" t="inlineStr">
        <is>
          <t>p28</t>
        </is>
      </c>
      <c r="C40" s="16" t="n">
        <v>2492</v>
      </c>
      <c r="D40" s="16" t="n">
        <v>0</v>
      </c>
      <c r="E40" s="16" t="n">
        <v>2492</v>
      </c>
      <c r="F40" s="13" t="n"/>
      <c r="G40" s="16" t="n">
        <v>13</v>
      </c>
      <c r="H40" s="16" t="n">
        <v>28</v>
      </c>
      <c r="I40" s="17" t="inlineStr">
        <is>
          <t>NV</t>
        </is>
      </c>
      <c r="J40" s="17" t="inlineStr">
        <is>
          <t>AZ</t>
        </is>
      </c>
      <c r="K40" s="17" t="inlineStr">
        <is>
          <t>Different</t>
        </is>
      </c>
      <c r="L40" s="2">
        <f>IF(AND(K40="Different",OR(I40 = $O$1,J40=$O$1)),E40,"")</f>
        <v/>
      </c>
      <c r="M40" s="2">
        <f>IF(L40&lt;&gt;"",IF(I40=$O$1,J40,I40),"")</f>
        <v/>
      </c>
      <c r="N40" s="2" t="n"/>
      <c r="O40" s="2" t="n"/>
      <c r="P40" s="2" t="inlineStr">
        <is>
          <t>OR</t>
        </is>
      </c>
      <c r="Q40" s="2">
        <f>SUMIFS($L$2:$L$312,$M$2:$M$312,P40)</f>
        <v/>
      </c>
      <c r="R40" s="2">
        <f>Q40/$Q$54</f>
        <v/>
      </c>
    </row>
    <row r="41" ht="15.75" customHeight="1" s="78">
      <c r="A41" s="13" t="inlineStr">
        <is>
          <t>p14</t>
        </is>
      </c>
      <c r="B41" s="13" t="inlineStr">
        <is>
          <t>p15</t>
        </is>
      </c>
      <c r="C41" s="16" t="n">
        <v>1204</v>
      </c>
      <c r="D41" s="16" t="n">
        <v>0</v>
      </c>
      <c r="E41" s="16" t="n">
        <v>1204</v>
      </c>
      <c r="F41" s="13" t="n"/>
      <c r="G41" s="16" t="n">
        <v>14</v>
      </c>
      <c r="H41" s="16" t="n">
        <v>15</v>
      </c>
      <c r="I41" s="17" t="inlineStr">
        <is>
          <t>ID</t>
        </is>
      </c>
      <c r="J41" s="17" t="inlineStr">
        <is>
          <t>ID</t>
        </is>
      </c>
      <c r="K41" s="17" t="inlineStr">
        <is>
          <t>Same</t>
        </is>
      </c>
      <c r="L41" s="2">
        <f>IF(AND(K41="Different",OR(I41 = $O$1,J41=$O$1)),E41,"")</f>
        <v/>
      </c>
      <c r="M41" s="2">
        <f>IF(L41&lt;&gt;"",IF(I41=$O$1,J41,I41),"")</f>
        <v/>
      </c>
      <c r="N41" s="2" t="n"/>
      <c r="O41" s="2" t="n"/>
      <c r="P41" s="2" t="inlineStr">
        <is>
          <t>PA</t>
        </is>
      </c>
      <c r="Q41" s="2">
        <f>SUMIFS($L$2:$L$312,$M$2:$M$312,P41)</f>
        <v/>
      </c>
      <c r="R41" s="2">
        <f>Q41/$Q$54</f>
        <v/>
      </c>
    </row>
    <row r="42" ht="15.75" customHeight="1" s="78">
      <c r="A42" s="13" t="inlineStr">
        <is>
          <t>p14</t>
        </is>
      </c>
      <c r="B42" s="13" t="inlineStr">
        <is>
          <t>p17</t>
        </is>
      </c>
      <c r="C42" s="16" t="n">
        <v>1593</v>
      </c>
      <c r="D42" s="16" t="n">
        <v>0</v>
      </c>
      <c r="E42" s="16" t="n">
        <v>1593</v>
      </c>
      <c r="F42" s="13" t="n"/>
      <c r="G42" s="16" t="n">
        <v>14</v>
      </c>
      <c r="H42" s="16" t="n">
        <v>17</v>
      </c>
      <c r="I42" s="17" t="inlineStr">
        <is>
          <t>ID</t>
        </is>
      </c>
      <c r="J42" s="17" t="inlineStr">
        <is>
          <t>MT</t>
        </is>
      </c>
      <c r="K42" s="17" t="inlineStr">
        <is>
          <t>Different</t>
        </is>
      </c>
      <c r="L42" s="2">
        <f>IF(AND(K42="Different",OR(I42 = $O$1,J42=$O$1)),E42,"")</f>
        <v/>
      </c>
      <c r="M42" s="2">
        <f>IF(L42&lt;&gt;"",IF(I42=$O$1,J42,I42),"")</f>
        <v/>
      </c>
      <c r="N42" s="2" t="n"/>
      <c r="O42" s="2" t="n"/>
      <c r="P42" s="2" t="inlineStr">
        <is>
          <t>RI</t>
        </is>
      </c>
      <c r="Q42" s="2">
        <f>SUMIFS($L$2:$L$312,$M$2:$M$312,P42)</f>
        <v/>
      </c>
      <c r="R42" s="2">
        <f>Q42/$Q$54</f>
        <v/>
      </c>
    </row>
    <row r="43" ht="15.75" customHeight="1" s="78">
      <c r="A43" s="13" t="inlineStr">
        <is>
          <t>p15</t>
        </is>
      </c>
      <c r="B43" s="13" t="inlineStr">
        <is>
          <t>p16</t>
        </is>
      </c>
      <c r="C43" s="16" t="n">
        <v>4469</v>
      </c>
      <c r="D43" s="16" t="n">
        <v>0</v>
      </c>
      <c r="E43" s="16" t="n">
        <v>4469</v>
      </c>
      <c r="F43" s="13" t="n"/>
      <c r="G43" s="16" t="n">
        <v>15</v>
      </c>
      <c r="H43" s="16" t="n">
        <v>16</v>
      </c>
      <c r="I43" s="17" t="inlineStr">
        <is>
          <t>ID</t>
        </is>
      </c>
      <c r="J43" s="17" t="inlineStr">
        <is>
          <t>ID</t>
        </is>
      </c>
      <c r="K43" s="17" t="inlineStr">
        <is>
          <t>Same</t>
        </is>
      </c>
      <c r="L43" s="2">
        <f>IF(AND(K43="Different",OR(I43 = $O$1,J43=$O$1)),E43,"")</f>
        <v/>
      </c>
      <c r="M43" s="2">
        <f>IF(L43&lt;&gt;"",IF(I43=$O$1,J43,I43),"")</f>
        <v/>
      </c>
      <c r="N43" s="2" t="n"/>
      <c r="O43" s="2" t="n"/>
      <c r="P43" s="2" t="inlineStr">
        <is>
          <t>SC</t>
        </is>
      </c>
      <c r="Q43" s="2">
        <f>SUMIFS($L$2:$L$312,$M$2:$M$312,P43)</f>
        <v/>
      </c>
      <c r="R43" s="2">
        <f>Q43/$Q$54</f>
        <v/>
      </c>
    </row>
    <row r="44" ht="15.75" customHeight="1" s="78">
      <c r="A44" s="13" t="inlineStr">
        <is>
          <t>p15</t>
        </is>
      </c>
      <c r="B44" s="13" t="inlineStr">
        <is>
          <t>p17</t>
        </is>
      </c>
      <c r="C44" s="16" t="n">
        <v>2537</v>
      </c>
      <c r="D44" s="16" t="n">
        <v>0</v>
      </c>
      <c r="E44" s="16" t="n">
        <v>2537</v>
      </c>
      <c r="F44" s="13" t="n"/>
      <c r="G44" s="16" t="n">
        <v>15</v>
      </c>
      <c r="H44" s="16" t="n">
        <v>17</v>
      </c>
      <c r="I44" s="17" t="inlineStr">
        <is>
          <t>ID</t>
        </is>
      </c>
      <c r="J44" s="17" t="inlineStr">
        <is>
          <t>MT</t>
        </is>
      </c>
      <c r="K44" s="17" t="inlineStr">
        <is>
          <t>Different</t>
        </is>
      </c>
      <c r="L44" s="2">
        <f>IF(AND(K44="Different",OR(I44 = $O$1,J44=$O$1)),E44,"")</f>
        <v/>
      </c>
      <c r="M44" s="2">
        <f>IF(L44&lt;&gt;"",IF(I44=$O$1,J44,I44),"")</f>
        <v/>
      </c>
      <c r="N44" s="2" t="n"/>
      <c r="O44" s="2" t="n"/>
      <c r="P44" s="2" t="inlineStr">
        <is>
          <t>SD</t>
        </is>
      </c>
      <c r="Q44" s="2">
        <f>SUMIFS($L$2:$L$312,$M$2:$M$312,P44)</f>
        <v/>
      </c>
      <c r="R44" s="2">
        <f>Q44/$Q$54</f>
        <v/>
      </c>
    </row>
    <row r="45" ht="15.75" customHeight="1" s="78">
      <c r="A45" s="13" t="inlineStr">
        <is>
          <t>p15</t>
        </is>
      </c>
      <c r="B45" s="13" t="inlineStr">
        <is>
          <t>p21</t>
        </is>
      </c>
      <c r="C45" s="16" t="n">
        <v>847</v>
      </c>
      <c r="D45" s="16" t="n">
        <v>0</v>
      </c>
      <c r="E45" s="16" t="n">
        <v>847</v>
      </c>
      <c r="F45" s="13" t="n"/>
      <c r="G45" s="16" t="n">
        <v>15</v>
      </c>
      <c r="H45" s="16" t="n">
        <v>21</v>
      </c>
      <c r="I45" s="17" t="inlineStr">
        <is>
          <t>ID</t>
        </is>
      </c>
      <c r="J45" s="17" t="inlineStr">
        <is>
          <t>WY</t>
        </is>
      </c>
      <c r="K45" s="17" t="inlineStr">
        <is>
          <t>Different</t>
        </is>
      </c>
      <c r="L45" s="2">
        <f>IF(AND(K45="Different",OR(I45 = $O$1,J45=$O$1)),E45,"")</f>
        <v/>
      </c>
      <c r="M45" s="2">
        <f>IF(L45&lt;&gt;"",IF(I45=$O$1,J45,I45),"")</f>
        <v/>
      </c>
      <c r="N45" s="2" t="n"/>
      <c r="O45" s="2" t="n"/>
      <c r="P45" s="2" t="inlineStr">
        <is>
          <t>TN</t>
        </is>
      </c>
      <c r="Q45" s="2">
        <f>SUMIFS($L$2:$L$312,$M$2:$M$312,P45)</f>
        <v/>
      </c>
      <c r="R45" s="2">
        <f>Q45/$Q$54</f>
        <v/>
      </c>
    </row>
    <row r="46" ht="15.75" customHeight="1" s="78">
      <c r="A46" s="13" t="inlineStr">
        <is>
          <t>p15</t>
        </is>
      </c>
      <c r="B46" s="13" t="inlineStr">
        <is>
          <t>p25</t>
        </is>
      </c>
      <c r="C46" s="16" t="n">
        <v>680</v>
      </c>
      <c r="D46" s="16" t="n">
        <v>0</v>
      </c>
      <c r="E46" s="16" t="n">
        <v>680</v>
      </c>
      <c r="F46" s="13" t="n"/>
      <c r="G46" s="16" t="n">
        <v>15</v>
      </c>
      <c r="H46" s="16" t="n">
        <v>25</v>
      </c>
      <c r="I46" s="17" t="inlineStr">
        <is>
          <t>ID</t>
        </is>
      </c>
      <c r="J46" s="17" t="inlineStr">
        <is>
          <t>UT</t>
        </is>
      </c>
      <c r="K46" s="17" t="inlineStr">
        <is>
          <t>Different</t>
        </is>
      </c>
      <c r="L46" s="2">
        <f>IF(AND(K46="Different",OR(I46 = $O$1,J46=$O$1)),E46,"")</f>
        <v/>
      </c>
      <c r="M46" s="2">
        <f>IF(L46&lt;&gt;"",IF(I46=$O$1,J46,I46),"")</f>
        <v/>
      </c>
      <c r="N46" s="2" t="n"/>
      <c r="O46" s="2" t="n"/>
      <c r="P46" s="2" t="inlineStr">
        <is>
          <t>TX</t>
        </is>
      </c>
      <c r="Q46" s="2">
        <f>SUMIFS($L$2:$L$312,$M$2:$M$312,P46)</f>
        <v/>
      </c>
      <c r="R46" s="2">
        <f>Q46/$Q$54</f>
        <v/>
      </c>
    </row>
    <row r="47" ht="15.75" customHeight="1" s="78">
      <c r="A47" s="13" t="inlineStr">
        <is>
          <t>p16</t>
        </is>
      </c>
      <c r="B47" s="13" t="inlineStr">
        <is>
          <t>p17</t>
        </is>
      </c>
      <c r="C47" s="16" t="n">
        <v>179</v>
      </c>
      <c r="D47" s="16" t="n">
        <v>0</v>
      </c>
      <c r="E47" s="16" t="n">
        <v>179</v>
      </c>
      <c r="F47" s="13" t="n"/>
      <c r="G47" s="16" t="n">
        <v>16</v>
      </c>
      <c r="H47" s="16" t="n">
        <v>17</v>
      </c>
      <c r="I47" s="17" t="inlineStr">
        <is>
          <t>ID</t>
        </is>
      </c>
      <c r="J47" s="17" t="inlineStr">
        <is>
          <t>MT</t>
        </is>
      </c>
      <c r="K47" s="17" t="inlineStr">
        <is>
          <t>Different</t>
        </is>
      </c>
      <c r="L47" s="2">
        <f>IF(AND(K47="Different",OR(I47 = $O$1,J47=$O$1)),E47,"")</f>
        <v/>
      </c>
      <c r="M47" s="2">
        <f>IF(L47&lt;&gt;"",IF(I47=$O$1,J47,I47),"")</f>
        <v/>
      </c>
      <c r="N47" s="2" t="n"/>
      <c r="O47" s="2" t="n"/>
      <c r="P47" s="2" t="inlineStr">
        <is>
          <t>UT</t>
        </is>
      </c>
      <c r="Q47" s="2">
        <f>SUMIFS($L$2:$L$312,$M$2:$M$312,P47)</f>
        <v/>
      </c>
      <c r="R47" s="2">
        <f>Q47/$Q$54</f>
        <v/>
      </c>
    </row>
    <row r="48" ht="15.75" customHeight="1" s="78">
      <c r="A48" s="13" t="inlineStr">
        <is>
          <t>p16</t>
        </is>
      </c>
      <c r="B48" s="13" t="inlineStr">
        <is>
          <t>p18</t>
        </is>
      </c>
      <c r="C48" s="16" t="n">
        <v>48</v>
      </c>
      <c r="D48" s="16" t="n">
        <v>0</v>
      </c>
      <c r="E48" s="16" t="n">
        <v>48</v>
      </c>
      <c r="F48" s="13" t="n"/>
      <c r="G48" s="16" t="n">
        <v>16</v>
      </c>
      <c r="H48" s="16" t="n">
        <v>18</v>
      </c>
      <c r="I48" s="17" t="inlineStr">
        <is>
          <t>ID</t>
        </is>
      </c>
      <c r="J48" s="17" t="inlineStr">
        <is>
          <t>MT</t>
        </is>
      </c>
      <c r="K48" s="17" t="inlineStr">
        <is>
          <t>Different</t>
        </is>
      </c>
      <c r="L48" s="2">
        <f>IF(AND(K48="Different",OR(I48 = $O$1,J48=$O$1)),E48,"")</f>
        <v/>
      </c>
      <c r="M48" s="2">
        <f>IF(L48&lt;&gt;"",IF(I48=$O$1,J48,I48),"")</f>
        <v/>
      </c>
      <c r="N48" s="2" t="n"/>
      <c r="O48" s="2" t="n"/>
      <c r="P48" s="2" t="inlineStr">
        <is>
          <t>VT</t>
        </is>
      </c>
      <c r="Q48" s="2">
        <f>SUMIFS($L$2:$L$312,$M$2:$M$312,P48)</f>
        <v/>
      </c>
      <c r="R48" s="2">
        <f>Q48/$Q$54</f>
        <v/>
      </c>
    </row>
    <row r="49" ht="15.75" customHeight="1" s="78">
      <c r="A49" s="13" t="inlineStr">
        <is>
          <t>p16</t>
        </is>
      </c>
      <c r="B49" s="13" t="inlineStr">
        <is>
          <t>p21</t>
        </is>
      </c>
      <c r="C49" s="16" t="n">
        <v>2853</v>
      </c>
      <c r="D49" s="16" t="n">
        <v>0</v>
      </c>
      <c r="E49" s="16" t="n">
        <v>2853</v>
      </c>
      <c r="F49" s="13" t="n"/>
      <c r="G49" s="16" t="n">
        <v>16</v>
      </c>
      <c r="H49" s="16" t="n">
        <v>21</v>
      </c>
      <c r="I49" s="17" t="inlineStr">
        <is>
          <t>ID</t>
        </is>
      </c>
      <c r="J49" s="17" t="inlineStr">
        <is>
          <t>WY</t>
        </is>
      </c>
      <c r="K49" s="17" t="inlineStr">
        <is>
          <t>Different</t>
        </is>
      </c>
      <c r="L49" s="2">
        <f>IF(AND(K49="Different",OR(I49 = $O$1,J49=$O$1)),E49,"")</f>
        <v/>
      </c>
      <c r="M49" s="2">
        <f>IF(L49&lt;&gt;"",IF(I49=$O$1,J49,I49),"")</f>
        <v/>
      </c>
      <c r="N49" s="2" t="n"/>
      <c r="O49" s="2" t="n"/>
      <c r="P49" s="2" t="inlineStr">
        <is>
          <t>VA</t>
        </is>
      </c>
      <c r="Q49" s="2">
        <f>SUMIFS($L$2:$L$312,$M$2:$M$312,P49)</f>
        <v/>
      </c>
      <c r="R49" s="2">
        <f>Q49/$Q$54</f>
        <v/>
      </c>
    </row>
    <row r="50" ht="15.75" customHeight="1" s="78">
      <c r="A50" s="13" t="inlineStr">
        <is>
          <t>p16</t>
        </is>
      </c>
      <c r="B50" s="13" t="inlineStr">
        <is>
          <t>p25</t>
        </is>
      </c>
      <c r="C50" s="16" t="n">
        <v>785</v>
      </c>
      <c r="D50" s="16" t="n">
        <v>0</v>
      </c>
      <c r="E50" s="16" t="n">
        <v>785</v>
      </c>
      <c r="F50" s="13" t="n"/>
      <c r="G50" s="16" t="n">
        <v>16</v>
      </c>
      <c r="H50" s="16" t="n">
        <v>25</v>
      </c>
      <c r="I50" s="17" t="inlineStr">
        <is>
          <t>ID</t>
        </is>
      </c>
      <c r="J50" s="17" t="inlineStr">
        <is>
          <t>UT</t>
        </is>
      </c>
      <c r="K50" s="17" t="inlineStr">
        <is>
          <t>Different</t>
        </is>
      </c>
      <c r="L50" s="2">
        <f>IF(AND(K50="Different",OR(I50 = $O$1,J50=$O$1)),E50,"")</f>
        <v/>
      </c>
      <c r="M50" s="2">
        <f>IF(L50&lt;&gt;"",IF(I50=$O$1,J50,I50),"")</f>
        <v/>
      </c>
      <c r="N50" s="2" t="n"/>
      <c r="O50" s="2" t="n"/>
      <c r="P50" s="2" t="inlineStr">
        <is>
          <t>WA</t>
        </is>
      </c>
      <c r="Q50" s="2">
        <f>SUMIFS($L$2:$L$312,$M$2:$M$312,P50)</f>
        <v/>
      </c>
      <c r="R50" s="2">
        <f>Q50/$Q$54</f>
        <v/>
      </c>
    </row>
    <row r="51" ht="15.75" customHeight="1" s="78">
      <c r="A51" s="13" t="inlineStr">
        <is>
          <t>p17</t>
        </is>
      </c>
      <c r="B51" s="13" t="inlineStr">
        <is>
          <t>p18</t>
        </is>
      </c>
      <c r="C51" s="16" t="n">
        <v>2077</v>
      </c>
      <c r="D51" s="16" t="n">
        <v>0</v>
      </c>
      <c r="E51" s="16" t="n">
        <v>2077</v>
      </c>
      <c r="F51" s="13" t="n"/>
      <c r="G51" s="16" t="n">
        <v>17</v>
      </c>
      <c r="H51" s="16" t="n">
        <v>18</v>
      </c>
      <c r="I51" s="17" t="inlineStr">
        <is>
          <t>MT</t>
        </is>
      </c>
      <c r="J51" s="17" t="inlineStr">
        <is>
          <t>MT</t>
        </is>
      </c>
      <c r="K51" s="17" t="inlineStr">
        <is>
          <t>Same</t>
        </is>
      </c>
      <c r="L51" s="2">
        <f>IF(AND(K51="Different",OR(I51 = $O$1,J51=$O$1)),E51,"")</f>
        <v/>
      </c>
      <c r="M51" s="2">
        <f>IF(L51&lt;&gt;"",IF(I51=$O$1,J51,I51),"")</f>
        <v/>
      </c>
      <c r="N51" s="2" t="n"/>
      <c r="O51" s="2" t="n"/>
      <c r="P51" s="2" t="inlineStr">
        <is>
          <t>WV</t>
        </is>
      </c>
      <c r="Q51" s="2">
        <f>SUMIFS($L$2:$L$312,$M$2:$M$312,P51)</f>
        <v/>
      </c>
      <c r="R51" s="2">
        <f>Q51/$Q$54</f>
        <v/>
      </c>
    </row>
    <row r="52" ht="15.75" customHeight="1" s="78">
      <c r="A52" s="13" t="inlineStr">
        <is>
          <t>p17</t>
        </is>
      </c>
      <c r="B52" s="13" t="inlineStr">
        <is>
          <t>p20</t>
        </is>
      </c>
      <c r="C52" s="16" t="n">
        <v>1789</v>
      </c>
      <c r="D52" s="16" t="n">
        <v>0</v>
      </c>
      <c r="E52" s="16" t="n">
        <v>1789</v>
      </c>
      <c r="F52" s="13" t="n"/>
      <c r="G52" s="16" t="n">
        <v>17</v>
      </c>
      <c r="H52" s="16" t="n">
        <v>20</v>
      </c>
      <c r="I52" s="17" t="inlineStr">
        <is>
          <t>MT</t>
        </is>
      </c>
      <c r="J52" s="17" t="inlineStr">
        <is>
          <t>MT</t>
        </is>
      </c>
      <c r="K52" s="17" t="inlineStr">
        <is>
          <t>Same</t>
        </is>
      </c>
      <c r="L52" s="2">
        <f>IF(AND(K52="Different",OR(I52 = $O$1,J52=$O$1)),E52,"")</f>
        <v/>
      </c>
      <c r="M52" s="2">
        <f>IF(L52&lt;&gt;"",IF(I52=$O$1,J52,I52),"")</f>
        <v/>
      </c>
      <c r="N52" s="2" t="n"/>
      <c r="O52" s="2" t="n"/>
      <c r="P52" s="2" t="inlineStr">
        <is>
          <t>WI</t>
        </is>
      </c>
      <c r="Q52" s="2">
        <f>SUMIFS($L$2:$L$312,$M$2:$M$312,P52)</f>
        <v/>
      </c>
      <c r="R52" s="2">
        <f>Q52/$Q$54</f>
        <v/>
      </c>
    </row>
    <row r="53" ht="15.75" customHeight="1" s="78">
      <c r="A53" s="13" t="inlineStr">
        <is>
          <t>p18</t>
        </is>
      </c>
      <c r="B53" s="13" t="inlineStr">
        <is>
          <t>p19</t>
        </is>
      </c>
      <c r="C53" s="16" t="n">
        <v>262</v>
      </c>
      <c r="D53" s="16" t="n">
        <v>0</v>
      </c>
      <c r="E53" s="16" t="n">
        <v>262</v>
      </c>
      <c r="F53" s="13" t="n"/>
      <c r="G53" s="16" t="n">
        <v>18</v>
      </c>
      <c r="H53" s="16" t="n">
        <v>19</v>
      </c>
      <c r="I53" s="17" t="inlineStr">
        <is>
          <t>MT</t>
        </is>
      </c>
      <c r="J53" s="17" t="inlineStr">
        <is>
          <t>MT</t>
        </is>
      </c>
      <c r="K53" s="17" t="inlineStr">
        <is>
          <t>Same</t>
        </is>
      </c>
      <c r="L53" s="2">
        <f>IF(AND(K53="Different",OR(I53 = $O$1,J53=$O$1)),E53,"")</f>
        <v/>
      </c>
      <c r="M53" s="2">
        <f>IF(L53&lt;&gt;"",IF(I53=$O$1,J53,I53),"")</f>
        <v/>
      </c>
      <c r="N53" s="2" t="n"/>
      <c r="O53" s="2" t="n"/>
      <c r="P53" s="2" t="inlineStr">
        <is>
          <t>WY</t>
        </is>
      </c>
      <c r="Q53" s="2">
        <f>SUMIFS($L$2:$L$312,$M$2:$M$312,P53)</f>
        <v/>
      </c>
      <c r="R53" s="2">
        <f>Q53/$Q$54</f>
        <v/>
      </c>
    </row>
    <row r="54" ht="15.75" customHeight="1" s="78">
      <c r="A54" s="13" t="inlineStr">
        <is>
          <t>p18</t>
        </is>
      </c>
      <c r="B54" s="13" t="inlineStr">
        <is>
          <t>p20</t>
        </is>
      </c>
      <c r="C54" s="16" t="n">
        <v>2321</v>
      </c>
      <c r="D54" s="16" t="n">
        <v>0</v>
      </c>
      <c r="E54" s="16" t="n">
        <v>2321</v>
      </c>
      <c r="F54" s="13" t="n"/>
      <c r="G54" s="16" t="n">
        <v>18</v>
      </c>
      <c r="H54" s="16" t="n">
        <v>20</v>
      </c>
      <c r="I54" s="17" t="inlineStr">
        <is>
          <t>MT</t>
        </is>
      </c>
      <c r="J54" s="17" t="inlineStr">
        <is>
          <t>MT</t>
        </is>
      </c>
      <c r="K54" s="17" t="inlineStr">
        <is>
          <t>Same</t>
        </is>
      </c>
      <c r="L54" s="2">
        <f>IF(AND(K54="Different",OR(I54 = $O$1,J54=$O$1)),E54,"")</f>
        <v/>
      </c>
      <c r="M54" s="2">
        <f>IF(L54&lt;&gt;"",IF(I54=$O$1,J54,I54),"")</f>
        <v/>
      </c>
      <c r="N54" s="2" t="n"/>
      <c r="O54" s="2" t="n"/>
      <c r="P54" s="2" t="n"/>
      <c r="Q54" s="2">
        <f>SUM(Q4:Q53)</f>
        <v/>
      </c>
      <c r="R54" s="2" t="n"/>
    </row>
    <row r="55" ht="15.75" customHeight="1" s="78">
      <c r="A55" s="13" t="inlineStr">
        <is>
          <t>p18</t>
        </is>
      </c>
      <c r="B55" s="13" t="inlineStr">
        <is>
          <t>p21</t>
        </is>
      </c>
      <c r="C55" s="16" t="n">
        <v>1361</v>
      </c>
      <c r="D55" s="16" t="n">
        <v>0</v>
      </c>
      <c r="E55" s="16" t="n">
        <v>1361</v>
      </c>
      <c r="F55" s="13" t="n"/>
      <c r="G55" s="16" t="n">
        <v>18</v>
      </c>
      <c r="H55" s="16" t="n">
        <v>21</v>
      </c>
      <c r="I55" s="17" t="inlineStr">
        <is>
          <t>MT</t>
        </is>
      </c>
      <c r="J55" s="17" t="inlineStr">
        <is>
          <t>WY</t>
        </is>
      </c>
      <c r="K55" s="17" t="inlineStr">
        <is>
          <t>Different</t>
        </is>
      </c>
      <c r="L55" s="2">
        <f>IF(AND(K55="Different",OR(I55 = $O$1,J55=$O$1)),E55,"")</f>
        <v/>
      </c>
      <c r="M55" s="2">
        <f>IF(L55&lt;&gt;"",IF(I55=$O$1,J55,I55),"")</f>
        <v/>
      </c>
      <c r="N55" s="2" t="n"/>
      <c r="O55" s="2" t="n"/>
      <c r="P55" s="2" t="n"/>
      <c r="Q55" s="2" t="n"/>
      <c r="R55" s="2" t="n"/>
    </row>
    <row r="56" ht="15.75" customHeight="1" s="78">
      <c r="A56" s="13" t="inlineStr">
        <is>
          <t>p18</t>
        </is>
      </c>
      <c r="B56" s="13" t="inlineStr">
        <is>
          <t>p22</t>
        </is>
      </c>
      <c r="C56" s="16" t="n">
        <v>94.55927052</v>
      </c>
      <c r="D56" s="16" t="n">
        <v>0</v>
      </c>
      <c r="E56" s="16" t="n">
        <v>94.55927052</v>
      </c>
      <c r="F56" s="13" t="n"/>
      <c r="G56" s="16" t="n">
        <v>18</v>
      </c>
      <c r="H56" s="16" t="n">
        <v>22</v>
      </c>
      <c r="I56" s="17" t="inlineStr">
        <is>
          <t>MT</t>
        </is>
      </c>
      <c r="J56" s="17" t="inlineStr">
        <is>
          <t>WY</t>
        </is>
      </c>
      <c r="K56" s="17" t="inlineStr">
        <is>
          <t>Different</t>
        </is>
      </c>
      <c r="L56" s="2">
        <f>IF(AND(K56="Different",OR(I56 = $O$1,J56=$O$1)),E56,"")</f>
        <v/>
      </c>
      <c r="M56" s="2">
        <f>IF(L56&lt;&gt;"",IF(I56=$O$1,J56,I56),"")</f>
        <v/>
      </c>
      <c r="N56" s="2" t="n"/>
      <c r="O56" s="2" t="n"/>
      <c r="P56" s="2" t="n"/>
      <c r="Q56" s="2" t="n"/>
      <c r="R56" s="2" t="n"/>
    </row>
    <row r="57" ht="15.75" customHeight="1" s="78">
      <c r="A57" s="13" t="inlineStr">
        <is>
          <t>p20</t>
        </is>
      </c>
      <c r="B57" s="13" t="inlineStr">
        <is>
          <t>p35</t>
        </is>
      </c>
      <c r="C57" s="16" t="n">
        <v>0</v>
      </c>
      <c r="D57" s="16" t="n">
        <v>200</v>
      </c>
      <c r="E57" s="16" t="n">
        <v>314.46</v>
      </c>
      <c r="F57" s="13" t="n"/>
      <c r="G57" s="16" t="n">
        <v>20</v>
      </c>
      <c r="H57" s="16" t="n">
        <v>35</v>
      </c>
      <c r="I57" s="17" t="inlineStr">
        <is>
          <t>MT</t>
        </is>
      </c>
      <c r="J57" s="17" t="inlineStr">
        <is>
          <t>MT</t>
        </is>
      </c>
      <c r="K57" s="17" t="inlineStr">
        <is>
          <t>Same</t>
        </is>
      </c>
      <c r="L57" s="2">
        <f>IF(AND(K57="Different",OR(I57 = $O$1,J57=$O$1)),E57,"")</f>
        <v/>
      </c>
      <c r="M57" s="2">
        <f>IF(L57&lt;&gt;"",IF(I57=$O$1,J57,I57),"")</f>
        <v/>
      </c>
      <c r="N57" s="2" t="n"/>
      <c r="O57" s="2" t="n"/>
      <c r="P57" s="2" t="n"/>
      <c r="Q57" s="2" t="n"/>
      <c r="R57" s="2" t="n"/>
    </row>
    <row r="58" ht="15.75" customHeight="1" s="78">
      <c r="A58" s="13" t="inlineStr">
        <is>
          <t>p21</t>
        </is>
      </c>
      <c r="B58" s="13" t="inlineStr">
        <is>
          <t>p24</t>
        </is>
      </c>
      <c r="C58" s="16" t="n">
        <v>295.8206687</v>
      </c>
      <c r="D58" s="16" t="n">
        <v>0</v>
      </c>
      <c r="E58" s="16" t="n">
        <v>295.8206687</v>
      </c>
      <c r="F58" s="13" t="n"/>
      <c r="G58" s="16" t="n">
        <v>21</v>
      </c>
      <c r="H58" s="16" t="n">
        <v>24</v>
      </c>
      <c r="I58" s="17" t="inlineStr">
        <is>
          <t>WY</t>
        </is>
      </c>
      <c r="J58" s="17" t="inlineStr">
        <is>
          <t>WY</t>
        </is>
      </c>
      <c r="K58" s="17" t="inlineStr">
        <is>
          <t>Same</t>
        </is>
      </c>
      <c r="L58" s="2">
        <f>IF(AND(K58="Different",OR(I58 = $O$1,J58=$O$1)),E58,"")</f>
        <v/>
      </c>
      <c r="M58" s="2">
        <f>IF(L58&lt;&gt;"",IF(I58=$O$1,J58,I58),"")</f>
        <v/>
      </c>
      <c r="N58" s="2" t="n"/>
      <c r="O58" s="2" t="n"/>
      <c r="P58" s="2" t="n"/>
      <c r="Q58" s="2" t="n"/>
      <c r="R58" s="2" t="n"/>
    </row>
    <row r="59" ht="15.75" customHeight="1" s="78">
      <c r="A59" s="13" t="inlineStr">
        <is>
          <t>p21</t>
        </is>
      </c>
      <c r="B59" s="13" t="inlineStr">
        <is>
          <t>p25</t>
        </is>
      </c>
      <c r="C59" s="16" t="n">
        <v>1282</v>
      </c>
      <c r="D59" s="16" t="n">
        <v>0</v>
      </c>
      <c r="E59" s="16" t="n">
        <v>1282</v>
      </c>
      <c r="F59" s="13" t="n"/>
      <c r="G59" s="16" t="n">
        <v>21</v>
      </c>
      <c r="H59" s="16" t="n">
        <v>25</v>
      </c>
      <c r="I59" s="17" t="inlineStr">
        <is>
          <t>WY</t>
        </is>
      </c>
      <c r="J59" s="17" t="inlineStr">
        <is>
          <t>UT</t>
        </is>
      </c>
      <c r="K59" s="17" t="inlineStr">
        <is>
          <t>Different</t>
        </is>
      </c>
      <c r="L59" s="2">
        <f>IF(AND(K59="Different",OR(I59 = $O$1,J59=$O$1)),E59,"")</f>
        <v/>
      </c>
      <c r="M59" s="2">
        <f>IF(L59&lt;&gt;"",IF(I59=$O$1,J59,I59),"")</f>
        <v/>
      </c>
      <c r="N59" s="2" t="n"/>
      <c r="O59" s="2" t="n"/>
      <c r="P59" s="2" t="n"/>
      <c r="Q59" s="2" t="n"/>
      <c r="R59" s="2" t="n"/>
    </row>
    <row r="60" ht="15.75" customHeight="1" s="78">
      <c r="A60" s="13" t="inlineStr">
        <is>
          <t>p21</t>
        </is>
      </c>
      <c r="B60" s="13" t="inlineStr">
        <is>
          <t>p26</t>
        </is>
      </c>
      <c r="C60" s="16" t="n">
        <v>628</v>
      </c>
      <c r="D60" s="16" t="n">
        <v>0</v>
      </c>
      <c r="E60" s="16" t="n">
        <v>628</v>
      </c>
      <c r="F60" s="13" t="n"/>
      <c r="G60" s="16" t="n">
        <v>21</v>
      </c>
      <c r="H60" s="16" t="n">
        <v>26</v>
      </c>
      <c r="I60" s="17" t="inlineStr">
        <is>
          <t>WY</t>
        </is>
      </c>
      <c r="J60" s="17" t="inlineStr">
        <is>
          <t>UT</t>
        </is>
      </c>
      <c r="K60" s="17" t="inlineStr">
        <is>
          <t>Different</t>
        </is>
      </c>
      <c r="L60" s="2">
        <f>IF(AND(K60="Different",OR(I60 = $O$1,J60=$O$1)),E60,"")</f>
        <v/>
      </c>
      <c r="M60" s="2">
        <f>IF(L60&lt;&gt;"",IF(I60=$O$1,J60,I60),"")</f>
        <v/>
      </c>
      <c r="N60" s="2" t="n"/>
      <c r="O60" s="2" t="n"/>
      <c r="P60" s="2" t="n"/>
      <c r="Q60" s="2" t="n"/>
      <c r="R60" s="2" t="n"/>
    </row>
    <row r="61" ht="15.75" customHeight="1" s="78">
      <c r="A61" s="13" t="inlineStr">
        <is>
          <t>p22</t>
        </is>
      </c>
      <c r="B61" s="13" t="inlineStr">
        <is>
          <t>p23</t>
        </is>
      </c>
      <c r="C61" s="16" t="n">
        <v>1010</v>
      </c>
      <c r="D61" s="16" t="n">
        <v>0</v>
      </c>
      <c r="E61" s="16" t="n">
        <v>1010</v>
      </c>
      <c r="F61" s="13" t="n"/>
      <c r="G61" s="16" t="n">
        <v>22</v>
      </c>
      <c r="H61" s="16" t="n">
        <v>23</v>
      </c>
      <c r="I61" s="17" t="inlineStr">
        <is>
          <t>WY</t>
        </is>
      </c>
      <c r="J61" s="17" t="inlineStr">
        <is>
          <t>WY</t>
        </is>
      </c>
      <c r="K61" s="17" t="inlineStr">
        <is>
          <t>Same</t>
        </is>
      </c>
      <c r="L61" s="2">
        <f>IF(AND(K61="Different",OR(I61 = $O$1,J61=$O$1)),E61,"")</f>
        <v/>
      </c>
      <c r="M61" s="2">
        <f>IF(L61&lt;&gt;"",IF(I61=$O$1,J61,I61),"")</f>
        <v/>
      </c>
      <c r="N61" s="2" t="n"/>
      <c r="O61" s="2" t="n"/>
      <c r="P61" s="2" t="n"/>
      <c r="Q61" s="2" t="n"/>
      <c r="R61" s="2" t="n"/>
    </row>
    <row r="62" ht="15.75" customHeight="1" s="78">
      <c r="A62" s="13" t="inlineStr">
        <is>
          <t>p22</t>
        </is>
      </c>
      <c r="B62" s="13" t="inlineStr">
        <is>
          <t>p24</t>
        </is>
      </c>
      <c r="C62" s="16" t="n">
        <v>518</v>
      </c>
      <c r="D62" s="16" t="n">
        <v>0</v>
      </c>
      <c r="E62" s="16" t="n">
        <v>518</v>
      </c>
      <c r="F62" s="13" t="n"/>
      <c r="G62" s="16" t="n">
        <v>22</v>
      </c>
      <c r="H62" s="16" t="n">
        <v>24</v>
      </c>
      <c r="I62" s="17" t="inlineStr">
        <is>
          <t>WY</t>
        </is>
      </c>
      <c r="J62" s="17" t="inlineStr">
        <is>
          <t>WY</t>
        </is>
      </c>
      <c r="K62" s="17" t="inlineStr">
        <is>
          <t>Same</t>
        </is>
      </c>
      <c r="L62" s="2">
        <f>IF(AND(K62="Different",OR(I62 = $O$1,J62=$O$1)),E62,"")</f>
        <v/>
      </c>
      <c r="M62" s="2">
        <f>IF(L62&lt;&gt;"",IF(I62=$O$1,J62,I62),"")</f>
        <v/>
      </c>
      <c r="N62" s="2" t="n"/>
      <c r="O62" s="2" t="n"/>
      <c r="P62" s="2" t="n"/>
      <c r="Q62" s="2" t="n"/>
      <c r="R62" s="2" t="n"/>
    </row>
    <row r="63" ht="15.75" customHeight="1" s="78">
      <c r="A63" s="13" t="inlineStr">
        <is>
          <t>p23</t>
        </is>
      </c>
      <c r="B63" s="13" t="inlineStr">
        <is>
          <t>p24</t>
        </is>
      </c>
      <c r="C63" s="16" t="n">
        <v>868</v>
      </c>
      <c r="D63" s="16" t="n">
        <v>0</v>
      </c>
      <c r="E63" s="16" t="n">
        <v>868</v>
      </c>
      <c r="F63" s="13" t="n"/>
      <c r="G63" s="16" t="n">
        <v>23</v>
      </c>
      <c r="H63" s="16" t="n">
        <v>24</v>
      </c>
      <c r="I63" s="17" t="inlineStr">
        <is>
          <t>WY</t>
        </is>
      </c>
      <c r="J63" s="17" t="inlineStr">
        <is>
          <t>WY</t>
        </is>
      </c>
      <c r="K63" s="17" t="inlineStr">
        <is>
          <t>Same</t>
        </is>
      </c>
      <c r="L63" s="2">
        <f>IF(AND(K63="Different",OR(I63 = $O$1,J63=$O$1)),E63,"")</f>
        <v/>
      </c>
      <c r="M63" s="2">
        <f>IF(L63&lt;&gt;"",IF(I63=$O$1,J63,I63),"")</f>
        <v/>
      </c>
      <c r="N63" s="2" t="n"/>
      <c r="O63" s="2" t="n"/>
      <c r="P63" s="2" t="n"/>
      <c r="Q63" s="2" t="n"/>
      <c r="R63" s="2" t="n"/>
    </row>
    <row r="64" ht="15.75" customHeight="1" s="78">
      <c r="A64" s="13" t="inlineStr">
        <is>
          <t>p23</t>
        </is>
      </c>
      <c r="B64" s="13" t="inlineStr">
        <is>
          <t>p32</t>
        </is>
      </c>
      <c r="C64" s="16" t="n">
        <v>2063</v>
      </c>
      <c r="D64" s="16" t="n">
        <v>0</v>
      </c>
      <c r="E64" s="16" t="n">
        <v>2063</v>
      </c>
      <c r="F64" s="13" t="n"/>
      <c r="G64" s="16" t="n">
        <v>23</v>
      </c>
      <c r="H64" s="16" t="n">
        <v>32</v>
      </c>
      <c r="I64" s="17" t="inlineStr">
        <is>
          <t>WY</t>
        </is>
      </c>
      <c r="J64" s="17" t="inlineStr">
        <is>
          <t>SD</t>
        </is>
      </c>
      <c r="K64" s="17" t="inlineStr">
        <is>
          <t>Different</t>
        </is>
      </c>
      <c r="L64" s="2">
        <f>IF(AND(K64="Different",OR(I64 = $O$1,J64=$O$1)),E64,"")</f>
        <v/>
      </c>
      <c r="M64" s="2">
        <f>IF(L64&lt;&gt;"",IF(I64=$O$1,J64,I64),"")</f>
        <v/>
      </c>
      <c r="N64" s="2" t="n"/>
      <c r="O64" s="2" t="n"/>
      <c r="P64" s="2" t="n"/>
      <c r="Q64" s="2" t="n"/>
      <c r="R64" s="2" t="n"/>
    </row>
    <row r="65" ht="15.75" customHeight="1" s="78">
      <c r="A65" s="13" t="inlineStr">
        <is>
          <t>p24</t>
        </is>
      </c>
      <c r="B65" s="13" t="inlineStr">
        <is>
          <t>p32</t>
        </is>
      </c>
      <c r="C65" s="16" t="n">
        <v>422</v>
      </c>
      <c r="D65" s="16" t="n">
        <v>0</v>
      </c>
      <c r="E65" s="16" t="n">
        <v>422</v>
      </c>
      <c r="F65" s="13" t="n"/>
      <c r="G65" s="16" t="n">
        <v>24</v>
      </c>
      <c r="H65" s="16" t="n">
        <v>32</v>
      </c>
      <c r="I65" s="17" t="inlineStr">
        <is>
          <t>WY</t>
        </is>
      </c>
      <c r="J65" s="17" t="inlineStr">
        <is>
          <t>SD</t>
        </is>
      </c>
      <c r="K65" s="17" t="inlineStr">
        <is>
          <t>Different</t>
        </is>
      </c>
      <c r="L65" s="2">
        <f>IF(AND(K65="Different",OR(I65 = $O$1,J65=$O$1)),E65,"")</f>
        <v/>
      </c>
      <c r="M65" s="2">
        <f>IF(L65&lt;&gt;"",IF(I65=$O$1,J65,I65),"")</f>
        <v/>
      </c>
      <c r="N65" s="2" t="n"/>
      <c r="O65" s="2" t="n"/>
      <c r="P65" s="2" t="n"/>
      <c r="Q65" s="2" t="n"/>
      <c r="R65" s="2" t="n"/>
    </row>
    <row r="66" ht="15.75" customHeight="1" s="78">
      <c r="A66" s="13" t="inlineStr">
        <is>
          <t>p24</t>
        </is>
      </c>
      <c r="B66" s="13" t="inlineStr">
        <is>
          <t>p33</t>
        </is>
      </c>
      <c r="C66" s="16" t="n">
        <v>3320</v>
      </c>
      <c r="D66" s="16" t="n">
        <v>0</v>
      </c>
      <c r="E66" s="16" t="n">
        <v>3320</v>
      </c>
      <c r="F66" s="13" t="n"/>
      <c r="G66" s="16" t="n">
        <v>24</v>
      </c>
      <c r="H66" s="16" t="n">
        <v>33</v>
      </c>
      <c r="I66" s="17" t="inlineStr">
        <is>
          <t>WY</t>
        </is>
      </c>
      <c r="J66" s="17" t="inlineStr">
        <is>
          <t>CO</t>
        </is>
      </c>
      <c r="K66" s="17" t="inlineStr">
        <is>
          <t>Different</t>
        </is>
      </c>
      <c r="L66" s="2">
        <f>IF(AND(K66="Different",OR(I66 = $O$1,J66=$O$1)),E66,"")</f>
        <v/>
      </c>
      <c r="M66" s="2">
        <f>IF(L66&lt;&gt;"",IF(I66=$O$1,J66,I66),"")</f>
        <v/>
      </c>
      <c r="N66" s="2" t="n"/>
      <c r="O66" s="2" t="n"/>
      <c r="P66" s="2" t="n"/>
      <c r="Q66" s="2" t="n"/>
      <c r="R66" s="2" t="n"/>
    </row>
    <row r="67" ht="15.75" customHeight="1" s="78">
      <c r="A67" s="13" t="inlineStr">
        <is>
          <t>p24</t>
        </is>
      </c>
      <c r="B67" s="13" t="inlineStr">
        <is>
          <t>p39</t>
        </is>
      </c>
      <c r="C67" s="16" t="n">
        <v>0</v>
      </c>
      <c r="D67" s="16" t="n">
        <v>310</v>
      </c>
      <c r="E67" s="16" t="n">
        <v>487.413</v>
      </c>
      <c r="F67" s="13" t="inlineStr">
        <is>
          <t>changed to 310 MW (200 VS; 110 Segall)</t>
        </is>
      </c>
      <c r="G67" s="16" t="n">
        <v>24</v>
      </c>
      <c r="H67" s="16" t="n">
        <v>39</v>
      </c>
      <c r="I67" s="17" t="inlineStr">
        <is>
          <t>WY</t>
        </is>
      </c>
      <c r="J67" s="17" t="inlineStr">
        <is>
          <t>NE</t>
        </is>
      </c>
      <c r="K67" s="17" t="inlineStr">
        <is>
          <t>Different</t>
        </is>
      </c>
      <c r="L67" s="2">
        <f>IF(AND(K67="Different",OR(I67 = $O$1,J67=$O$1)),E67,"")</f>
        <v/>
      </c>
      <c r="M67" s="2">
        <f>IF(L67&lt;&gt;"",IF(I67=$O$1,J67,I67),"")</f>
        <v/>
      </c>
      <c r="N67" s="2" t="n"/>
      <c r="O67" s="2" t="n"/>
      <c r="P67" s="2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</row>
    <row r="68" ht="15.75" customHeight="1" s="78">
      <c r="A68" s="13" t="inlineStr">
        <is>
          <t>p25</t>
        </is>
      </c>
      <c r="B68" s="13" t="inlineStr">
        <is>
          <t>p26</t>
        </is>
      </c>
      <c r="C68" s="16" t="n">
        <v>1237</v>
      </c>
      <c r="D68" s="16" t="n">
        <v>0</v>
      </c>
      <c r="E68" s="16" t="n">
        <v>1237</v>
      </c>
      <c r="F68" s="13" t="n"/>
      <c r="G68" s="16" t="n">
        <v>25</v>
      </c>
      <c r="H68" s="16" t="n">
        <v>26</v>
      </c>
      <c r="I68" s="17" t="inlineStr">
        <is>
          <t>UT</t>
        </is>
      </c>
      <c r="J68" s="17" t="inlineStr">
        <is>
          <t>UT</t>
        </is>
      </c>
      <c r="K68" s="17" t="inlineStr">
        <is>
          <t>Same</t>
        </is>
      </c>
      <c r="L68" s="2">
        <f>IF(AND(K68="Different",OR(I68 = $O$1,J68=$O$1)),E68,"")</f>
        <v/>
      </c>
      <c r="M68" s="2">
        <f>IF(L68&lt;&gt;"",IF(I68=$O$1,J68,I68),"")</f>
        <v/>
      </c>
      <c r="N68" s="2" t="n"/>
      <c r="O68" s="2" t="n"/>
      <c r="P68" s="2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</row>
    <row r="69" ht="15.75" customHeight="1" s="78">
      <c r="A69" s="13" t="inlineStr">
        <is>
          <t>p25</t>
        </is>
      </c>
      <c r="B69" s="13" t="inlineStr">
        <is>
          <t>p28</t>
        </is>
      </c>
      <c r="C69" s="16" t="n">
        <v>142.2724496</v>
      </c>
      <c r="D69" s="16" t="n">
        <v>0</v>
      </c>
      <c r="E69" s="16" t="n">
        <v>142.2724496</v>
      </c>
      <c r="F69" s="13" t="n"/>
      <c r="G69" s="16" t="n">
        <v>25</v>
      </c>
      <c r="H69" s="16" t="n">
        <v>28</v>
      </c>
      <c r="I69" s="17" t="inlineStr">
        <is>
          <t>UT</t>
        </is>
      </c>
      <c r="J69" s="17" t="inlineStr">
        <is>
          <t>AZ</t>
        </is>
      </c>
      <c r="K69" s="17" t="inlineStr">
        <is>
          <t>Different</t>
        </is>
      </c>
      <c r="L69" s="2">
        <f>IF(AND(K69="Different",OR(I69 = $O$1,J69=$O$1)),E69,"")</f>
        <v/>
      </c>
      <c r="M69" s="2">
        <f>IF(L69&lt;&gt;"",IF(I69=$O$1,J69,I69),"")</f>
        <v/>
      </c>
      <c r="N69" s="2" t="n"/>
      <c r="O69" s="2" t="n"/>
      <c r="P69" s="2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</row>
    <row r="70" ht="15.75" customHeight="1" s="78">
      <c r="A70" s="13" t="inlineStr">
        <is>
          <t>p25</t>
        </is>
      </c>
      <c r="B70" s="13" t="inlineStr">
        <is>
          <t>p31</t>
        </is>
      </c>
      <c r="C70" s="16" t="n">
        <v>299.0836897</v>
      </c>
      <c r="D70" s="16" t="n">
        <v>0</v>
      </c>
      <c r="E70" s="16" t="n">
        <v>299.0836897</v>
      </c>
      <c r="F70" s="13" t="n"/>
      <c r="G70" s="16" t="n">
        <v>25</v>
      </c>
      <c r="H70" s="16" t="n">
        <v>31</v>
      </c>
      <c r="I70" s="17" t="inlineStr">
        <is>
          <t>UT</t>
        </is>
      </c>
      <c r="J70" s="17" t="inlineStr">
        <is>
          <t>NM</t>
        </is>
      </c>
      <c r="K70" s="17" t="inlineStr">
        <is>
          <t>Different</t>
        </is>
      </c>
      <c r="L70" s="2">
        <f>IF(AND(K70="Different",OR(I70 = $O$1,J70=$O$1)),E70,"")</f>
        <v/>
      </c>
      <c r="M70" s="2">
        <f>IF(L70&lt;&gt;"",IF(I70=$O$1,J70,I70),"")</f>
        <v/>
      </c>
      <c r="N70" s="2" t="n"/>
      <c r="O70" s="2" t="n"/>
      <c r="P70" s="2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</row>
    <row r="71" ht="15.75" customHeight="1" s="78">
      <c r="A71" s="13" t="inlineStr">
        <is>
          <t>p26</t>
        </is>
      </c>
      <c r="B71" s="13" t="inlineStr">
        <is>
          <t>p33</t>
        </is>
      </c>
      <c r="C71" s="16" t="n">
        <v>239.2401216</v>
      </c>
      <c r="D71" s="16" t="n">
        <v>0</v>
      </c>
      <c r="E71" s="16" t="n">
        <v>239.2401216</v>
      </c>
      <c r="F71" s="13" t="n"/>
      <c r="G71" s="16" t="n">
        <v>26</v>
      </c>
      <c r="H71" s="16" t="n">
        <v>33</v>
      </c>
      <c r="I71" s="17" t="inlineStr">
        <is>
          <t>UT</t>
        </is>
      </c>
      <c r="J71" s="17" t="inlineStr">
        <is>
          <t>CO</t>
        </is>
      </c>
      <c r="K71" s="17" t="inlineStr">
        <is>
          <t>Different</t>
        </is>
      </c>
      <c r="L71" s="2">
        <f>IF(AND(K71="Different",OR(I71 = $O$1,J71=$O$1)),E71,"")</f>
        <v/>
      </c>
      <c r="M71" s="2">
        <f>IF(L71&lt;&gt;"",IF(I71=$O$1,J71,I71),"")</f>
        <v/>
      </c>
      <c r="N71" s="2" t="n"/>
      <c r="O71" s="2" t="n"/>
      <c r="P71" s="2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</row>
    <row r="72" ht="15.75" customHeight="1" s="78">
      <c r="A72" s="13" t="inlineStr">
        <is>
          <t>p27</t>
        </is>
      </c>
      <c r="B72" s="13" t="inlineStr">
        <is>
          <t>p28</t>
        </is>
      </c>
      <c r="C72" s="16" t="n">
        <v>799</v>
      </c>
      <c r="D72" s="16" t="n">
        <v>0</v>
      </c>
      <c r="E72" s="16" t="n">
        <v>799</v>
      </c>
      <c r="F72" s="13" t="n"/>
      <c r="G72" s="16" t="n">
        <v>27</v>
      </c>
      <c r="H72" s="16" t="n">
        <v>28</v>
      </c>
      <c r="I72" s="17" t="inlineStr">
        <is>
          <t>AZ</t>
        </is>
      </c>
      <c r="J72" s="17" t="inlineStr">
        <is>
          <t>AZ</t>
        </is>
      </c>
      <c r="K72" s="17" t="inlineStr">
        <is>
          <t>Same</t>
        </is>
      </c>
      <c r="L72" s="2">
        <f>IF(AND(K72="Different",OR(I72 = $O$1,J72=$O$1)),E72,"")</f>
        <v/>
      </c>
      <c r="M72" s="2">
        <f>IF(L72&lt;&gt;"",IF(I72=$O$1,J72,I72),"")</f>
        <v/>
      </c>
      <c r="N72" s="2" t="n"/>
      <c r="O72" s="2" t="n"/>
      <c r="P72" s="2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</row>
    <row r="73" ht="15.75" customHeight="1" s="78">
      <c r="A73" s="13" t="inlineStr">
        <is>
          <t>p28</t>
        </is>
      </c>
      <c r="B73" s="13" t="inlineStr">
        <is>
          <t>p29</t>
        </is>
      </c>
      <c r="C73" s="16" t="n">
        <v>5047</v>
      </c>
      <c r="D73" s="16" t="n">
        <v>0</v>
      </c>
      <c r="E73" s="16" t="n">
        <v>5047</v>
      </c>
      <c r="F73" s="13" t="n"/>
      <c r="G73" s="16" t="n">
        <v>28</v>
      </c>
      <c r="H73" s="16" t="n">
        <v>29</v>
      </c>
      <c r="I73" s="17" t="inlineStr">
        <is>
          <t>AZ</t>
        </is>
      </c>
      <c r="J73" s="17" t="inlineStr">
        <is>
          <t>AZ</t>
        </is>
      </c>
      <c r="K73" s="17" t="inlineStr">
        <is>
          <t>Same</t>
        </is>
      </c>
      <c r="L73" s="2">
        <f>IF(AND(K73="Different",OR(I73 = $O$1,J73=$O$1)),E73,"")</f>
        <v/>
      </c>
      <c r="M73" s="2">
        <f>IF(L73&lt;&gt;"",IF(I73=$O$1,J73,I73),"")</f>
        <v/>
      </c>
      <c r="N73" s="2" t="n"/>
      <c r="O73" s="2" t="n"/>
      <c r="P73" s="2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</row>
    <row r="74" ht="15.75" customHeight="1" s="78">
      <c r="A74" s="13" t="inlineStr">
        <is>
          <t>p28</t>
        </is>
      </c>
      <c r="B74" s="13" t="inlineStr">
        <is>
          <t>p30</t>
        </is>
      </c>
      <c r="C74" s="16" t="n">
        <v>4209</v>
      </c>
      <c r="D74" s="16" t="n">
        <v>0</v>
      </c>
      <c r="E74" s="16" t="n">
        <v>4209</v>
      </c>
      <c r="F74" s="13" t="n"/>
      <c r="G74" s="16" t="n">
        <v>28</v>
      </c>
      <c r="H74" s="16" t="n">
        <v>30</v>
      </c>
      <c r="I74" s="17" t="inlineStr">
        <is>
          <t>AZ</t>
        </is>
      </c>
      <c r="J74" s="17" t="inlineStr">
        <is>
          <t>AZ</t>
        </is>
      </c>
      <c r="K74" s="17" t="inlineStr">
        <is>
          <t>Same</t>
        </is>
      </c>
      <c r="L74" s="2">
        <f>IF(AND(K74="Different",OR(I74 = $O$1,J74=$O$1)),E74,"")</f>
        <v/>
      </c>
      <c r="M74" s="2">
        <f>IF(L74&lt;&gt;"",IF(I74=$O$1,J74,I74),"")</f>
        <v/>
      </c>
      <c r="N74" s="2" t="n"/>
      <c r="O74" s="2" t="n"/>
      <c r="P74" s="2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</row>
    <row r="75" ht="15.75" customHeight="1" s="78">
      <c r="A75" s="13" t="inlineStr">
        <is>
          <t>p28</t>
        </is>
      </c>
      <c r="B75" s="13" t="inlineStr">
        <is>
          <t>p31</t>
        </is>
      </c>
      <c r="C75" s="16" t="n">
        <v>3357</v>
      </c>
      <c r="D75" s="16" t="n">
        <v>0</v>
      </c>
      <c r="E75" s="16" t="n">
        <v>3357</v>
      </c>
      <c r="F75" s="13" t="n"/>
      <c r="G75" s="16" t="n">
        <v>28</v>
      </c>
      <c r="H75" s="16" t="n">
        <v>31</v>
      </c>
      <c r="I75" s="17" t="inlineStr">
        <is>
          <t>AZ</t>
        </is>
      </c>
      <c r="J75" s="17" t="inlineStr">
        <is>
          <t>NM</t>
        </is>
      </c>
      <c r="K75" s="17" t="inlineStr">
        <is>
          <t>Different</t>
        </is>
      </c>
      <c r="L75" s="2">
        <f>IF(AND(K75="Different",OR(I75 = $O$1,J75=$O$1)),E75,"")</f>
        <v/>
      </c>
      <c r="M75" s="2">
        <f>IF(L75&lt;&gt;"",IF(I75=$O$1,J75,I75),"")</f>
        <v/>
      </c>
      <c r="N75" s="2" t="n"/>
      <c r="O75" s="2" t="n"/>
      <c r="P75" s="2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</row>
    <row r="76" ht="15.75" customHeight="1" s="78">
      <c r="A76" s="13" t="inlineStr">
        <is>
          <t>p29</t>
        </is>
      </c>
      <c r="B76" s="13" t="inlineStr">
        <is>
          <t>p30</t>
        </is>
      </c>
      <c r="C76" s="16" t="n">
        <v>639</v>
      </c>
      <c r="D76" s="16" t="n">
        <v>0</v>
      </c>
      <c r="E76" s="16" t="n">
        <v>639</v>
      </c>
      <c r="F76" s="13" t="n"/>
      <c r="G76" s="16" t="n">
        <v>29</v>
      </c>
      <c r="H76" s="16" t="n">
        <v>30</v>
      </c>
      <c r="I76" s="17" t="inlineStr">
        <is>
          <t>AZ</t>
        </is>
      </c>
      <c r="J76" s="17" t="inlineStr">
        <is>
          <t>AZ</t>
        </is>
      </c>
      <c r="K76" s="17" t="inlineStr">
        <is>
          <t>Same</t>
        </is>
      </c>
      <c r="L76" s="2">
        <f>IF(AND(K76="Different",OR(I76 = $O$1,J76=$O$1)),E76,"")</f>
        <v/>
      </c>
      <c r="M76" s="2">
        <f>IF(L76&lt;&gt;"",IF(I76=$O$1,J76,I76),"")</f>
        <v/>
      </c>
      <c r="N76" s="2" t="n"/>
      <c r="O76" s="2" t="n"/>
      <c r="P76" s="2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</row>
    <row r="77" ht="15.75" customHeight="1" s="78">
      <c r="A77" s="13" t="inlineStr">
        <is>
          <t>p29</t>
        </is>
      </c>
      <c r="B77" s="13" t="inlineStr">
        <is>
          <t>p31</t>
        </is>
      </c>
      <c r="C77" s="16" t="n">
        <v>3602</v>
      </c>
      <c r="D77" s="16" t="n">
        <v>0</v>
      </c>
      <c r="E77" s="16" t="n">
        <v>3602</v>
      </c>
      <c r="F77" s="13" t="n"/>
      <c r="G77" s="16" t="n">
        <v>29</v>
      </c>
      <c r="H77" s="16" t="n">
        <v>31</v>
      </c>
      <c r="I77" s="17" t="inlineStr">
        <is>
          <t>AZ</t>
        </is>
      </c>
      <c r="J77" s="17" t="inlineStr">
        <is>
          <t>NM</t>
        </is>
      </c>
      <c r="K77" s="17" t="inlineStr">
        <is>
          <t>Different</t>
        </is>
      </c>
      <c r="L77" s="2">
        <f>IF(AND(K77="Different",OR(I77 = $O$1,J77=$O$1)),E77,"")</f>
        <v/>
      </c>
      <c r="M77" s="2">
        <f>IF(L77&lt;&gt;"",IF(I77=$O$1,J77,I77),"")</f>
        <v/>
      </c>
      <c r="N77" s="2" t="n"/>
      <c r="O77" s="2" t="n"/>
      <c r="P77" s="2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</row>
    <row r="78" ht="15.75" customHeight="1" s="78">
      <c r="A78" s="13" t="inlineStr">
        <is>
          <t>p31</t>
        </is>
      </c>
      <c r="B78" s="13" t="inlineStr">
        <is>
          <t>p34</t>
        </is>
      </c>
      <c r="C78" s="16" t="n">
        <v>690</v>
      </c>
      <c r="D78" s="16" t="n">
        <v>0</v>
      </c>
      <c r="E78" s="16" t="n">
        <v>690</v>
      </c>
      <c r="F78" s="13" t="n"/>
      <c r="G78" s="16" t="n">
        <v>31</v>
      </c>
      <c r="H78" s="16" t="n">
        <v>34</v>
      </c>
      <c r="I78" s="17" t="inlineStr">
        <is>
          <t>NM</t>
        </is>
      </c>
      <c r="J78" s="17" t="inlineStr">
        <is>
          <t>CO</t>
        </is>
      </c>
      <c r="K78" s="17" t="inlineStr">
        <is>
          <t>Different</t>
        </is>
      </c>
      <c r="L78" s="2">
        <f>IF(AND(K78="Different",OR(I78 = $O$1,J78=$O$1)),E78,"")</f>
        <v/>
      </c>
      <c r="M78" s="2">
        <f>IF(L78&lt;&gt;"",IF(I78=$O$1,J78,I78),"")</f>
        <v/>
      </c>
      <c r="N78" s="2" t="n"/>
      <c r="O78" s="2" t="n"/>
      <c r="P78" s="2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</row>
    <row r="79" ht="15.75" customHeight="1" s="78">
      <c r="A79" s="13" t="inlineStr">
        <is>
          <t>p31</t>
        </is>
      </c>
      <c r="B79" s="13" t="inlineStr">
        <is>
          <t>p47</t>
        </is>
      </c>
      <c r="C79" s="16" t="n">
        <v>0</v>
      </c>
      <c r="D79" s="16" t="n">
        <v>200</v>
      </c>
      <c r="E79" s="16" t="n">
        <v>314.46</v>
      </c>
      <c r="F79" s="13" t="inlineStr">
        <is>
          <t>changed to 200 MW</t>
        </is>
      </c>
      <c r="G79" s="16" t="n">
        <v>31</v>
      </c>
      <c r="H79" s="16" t="n">
        <v>47</v>
      </c>
      <c r="I79" s="17" t="inlineStr">
        <is>
          <t>NM</t>
        </is>
      </c>
      <c r="J79" s="17" t="inlineStr">
        <is>
          <t>NM</t>
        </is>
      </c>
      <c r="K79" s="17" t="inlineStr">
        <is>
          <t>Same</t>
        </is>
      </c>
      <c r="L79" s="2">
        <f>IF(AND(K79="Different",OR(I79 = $O$1,J79=$O$1)),E79,"")</f>
        <v/>
      </c>
      <c r="M79" s="2">
        <f>IF(L79&lt;&gt;"",IF(I79=$O$1,J79,I79),"")</f>
        <v/>
      </c>
      <c r="N79" s="2" t="n"/>
      <c r="O79" s="2" t="n"/>
      <c r="P79" s="2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</row>
    <row r="80" ht="15.75" customHeight="1" s="78">
      <c r="A80" s="13" t="inlineStr">
        <is>
          <t>p31</t>
        </is>
      </c>
      <c r="B80" s="13" t="inlineStr">
        <is>
          <t>p48</t>
        </is>
      </c>
      <c r="C80" s="16" t="n">
        <v>0</v>
      </c>
      <c r="D80" s="16" t="n">
        <v>200</v>
      </c>
      <c r="E80" s="16" t="n">
        <v>314.46</v>
      </c>
      <c r="F80" s="13" t="inlineStr">
        <is>
          <t>changed to 200 MW</t>
        </is>
      </c>
      <c r="G80" s="16" t="n">
        <v>31</v>
      </c>
      <c r="H80" s="16" t="n">
        <v>48</v>
      </c>
      <c r="I80" s="17" t="inlineStr">
        <is>
          <t>NM</t>
        </is>
      </c>
      <c r="J80" s="17" t="inlineStr">
        <is>
          <t>TX</t>
        </is>
      </c>
      <c r="K80" s="17" t="inlineStr">
        <is>
          <t>Different</t>
        </is>
      </c>
      <c r="L80" s="2">
        <f>IF(AND(K80="Different",OR(I80 = $O$1,J80=$O$1)),E80,"")</f>
        <v/>
      </c>
      <c r="M80" s="2">
        <f>IF(L80&lt;&gt;"",IF(I80=$O$1,J80,I80),"")</f>
        <v/>
      </c>
      <c r="N80" s="2" t="n"/>
      <c r="O80" s="2" t="n"/>
      <c r="P80" s="2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</row>
    <row r="81" ht="15.75" customHeight="1" s="78">
      <c r="A81" s="13" t="inlineStr">
        <is>
          <t>p31</t>
        </is>
      </c>
      <c r="B81" s="13" t="inlineStr">
        <is>
          <t>p59</t>
        </is>
      </c>
      <c r="C81" s="16" t="n">
        <v>2859</v>
      </c>
      <c r="D81" s="16" t="n">
        <v>0</v>
      </c>
      <c r="E81" s="16" t="n">
        <v>2859</v>
      </c>
      <c r="F81" s="13" t="n"/>
      <c r="G81" s="16" t="n">
        <v>31</v>
      </c>
      <c r="H81" s="16" t="n">
        <v>59</v>
      </c>
      <c r="I81" s="17" t="inlineStr">
        <is>
          <t>NM</t>
        </is>
      </c>
      <c r="J81" s="17" t="inlineStr">
        <is>
          <t>TX</t>
        </is>
      </c>
      <c r="K81" s="17" t="inlineStr">
        <is>
          <t>Different</t>
        </is>
      </c>
      <c r="L81" s="2">
        <f>IF(AND(K81="Different",OR(I81 = $O$1,J81=$O$1)),E81,"")</f>
        <v/>
      </c>
      <c r="M81" s="2">
        <f>IF(L81&lt;&gt;"",IF(I81=$O$1,J81,I81),"")</f>
        <v/>
      </c>
      <c r="N81" s="2" t="n"/>
      <c r="O81" s="2" t="n"/>
      <c r="P81" s="2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</row>
    <row r="82" ht="15.75" customHeight="1" s="78">
      <c r="A82" s="13" t="inlineStr">
        <is>
          <t>p32</t>
        </is>
      </c>
      <c r="B82" s="13" t="inlineStr">
        <is>
          <t>p38</t>
        </is>
      </c>
      <c r="C82" s="16" t="n">
        <v>0</v>
      </c>
      <c r="D82" s="16" t="n">
        <v>200</v>
      </c>
      <c r="E82" s="16" t="n">
        <v>314.46</v>
      </c>
      <c r="F82" s="13" t="n"/>
      <c r="G82" s="16" t="n">
        <v>32</v>
      </c>
      <c r="H82" s="16" t="n">
        <v>38</v>
      </c>
      <c r="I82" s="17" t="inlineStr">
        <is>
          <t>SD</t>
        </is>
      </c>
      <c r="J82" s="17" t="inlineStr">
        <is>
          <t>SD</t>
        </is>
      </c>
      <c r="K82" s="17" t="inlineStr">
        <is>
          <t>Same</t>
        </is>
      </c>
      <c r="L82" s="2">
        <f>IF(AND(K82="Different",OR(I82 = $O$1,J82=$O$1)),E82,"")</f>
        <v/>
      </c>
      <c r="M82" s="2">
        <f>IF(L82&lt;&gt;"",IF(I82=$O$1,J82,I82),"")</f>
        <v/>
      </c>
      <c r="N82" s="2" t="n"/>
      <c r="O82" s="2" t="n"/>
      <c r="P82" s="2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</row>
    <row r="83" ht="15.75" customHeight="1" s="78">
      <c r="A83" s="13" t="inlineStr">
        <is>
          <t>p33</t>
        </is>
      </c>
      <c r="B83" s="13" t="inlineStr">
        <is>
          <t>p34</t>
        </is>
      </c>
      <c r="C83" s="16" t="n">
        <v>2735</v>
      </c>
      <c r="D83" s="16" t="n">
        <v>0</v>
      </c>
      <c r="E83" s="16" t="n">
        <v>2735</v>
      </c>
      <c r="F83" s="13" t="n"/>
      <c r="G83" s="16" t="n">
        <v>33</v>
      </c>
      <c r="H83" s="16" t="n">
        <v>34</v>
      </c>
      <c r="I83" s="17" t="inlineStr">
        <is>
          <t>CO</t>
        </is>
      </c>
      <c r="J83" s="17" t="inlineStr">
        <is>
          <t>CO</t>
        </is>
      </c>
      <c r="K83" s="17" t="inlineStr">
        <is>
          <t>Same</t>
        </is>
      </c>
      <c r="L83" s="2">
        <f>IF(AND(K83="Different",OR(I83 = $O$1,J83=$O$1)),E83,"")</f>
        <v/>
      </c>
      <c r="M83" s="2">
        <f>IF(L83&lt;&gt;"",IF(I83=$O$1,J83,I83),"")</f>
        <v/>
      </c>
      <c r="N83" s="2" t="n"/>
      <c r="O83" s="2" t="n"/>
      <c r="P83" s="2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</row>
    <row r="84" ht="15.75" customHeight="1" s="78">
      <c r="A84" s="13" t="inlineStr">
        <is>
          <t>p34</t>
        </is>
      </c>
      <c r="B84" s="13" t="inlineStr">
        <is>
          <t>p52</t>
        </is>
      </c>
      <c r="C84" s="16" t="n">
        <v>0</v>
      </c>
      <c r="D84" s="16" t="n">
        <v>210</v>
      </c>
      <c r="E84" s="16" t="n">
        <v>330.183</v>
      </c>
      <c r="F84" s="13" t="n"/>
      <c r="G84" s="16" t="n">
        <v>34</v>
      </c>
      <c r="H84" s="16" t="n">
        <v>52</v>
      </c>
      <c r="I84" s="17" t="inlineStr">
        <is>
          <t>CO</t>
        </is>
      </c>
      <c r="J84" s="17" t="inlineStr">
        <is>
          <t>KS</t>
        </is>
      </c>
      <c r="K84" s="17" t="inlineStr">
        <is>
          <t>Different</t>
        </is>
      </c>
      <c r="L84" s="2">
        <f>IF(AND(K84="Different",OR(I84 = $O$1,J84=$O$1)),E84,"")</f>
        <v/>
      </c>
      <c r="M84" s="2">
        <f>IF(L84&lt;&gt;"",IF(I84=$O$1,J84,I84),"")</f>
        <v/>
      </c>
      <c r="N84" s="2" t="n"/>
      <c r="O84" s="2" t="n"/>
      <c r="P84" s="2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</row>
    <row r="85" ht="15.75" customHeight="1" s="78">
      <c r="A85" s="13" t="inlineStr">
        <is>
          <t>p35</t>
        </is>
      </c>
      <c r="B85" s="13" t="inlineStr">
        <is>
          <t>p36</t>
        </is>
      </c>
      <c r="C85" s="16" t="n">
        <v>609.5499</v>
      </c>
      <c r="D85" s="16" t="n">
        <v>0</v>
      </c>
      <c r="E85" s="16" t="n">
        <v>609.5499</v>
      </c>
      <c r="F85" s="13" t="n"/>
      <c r="G85" s="16" t="n">
        <v>35</v>
      </c>
      <c r="H85" s="16" t="n">
        <v>36</v>
      </c>
      <c r="I85" s="17" t="inlineStr">
        <is>
          <t>MT</t>
        </is>
      </c>
      <c r="J85" s="17" t="inlineStr">
        <is>
          <t>ND</t>
        </is>
      </c>
      <c r="K85" s="17" t="inlineStr">
        <is>
          <t>Different</t>
        </is>
      </c>
      <c r="L85" s="2">
        <f>IF(AND(K85="Different",OR(I85 = $O$1,J85=$O$1)),E85,"")</f>
        <v/>
      </c>
      <c r="M85" s="2">
        <f>IF(L85&lt;&gt;"",IF(I85=$O$1,J85,I85),"")</f>
        <v/>
      </c>
      <c r="N85" s="2" t="n"/>
      <c r="O85" s="2" t="n"/>
      <c r="P85" s="2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</row>
    <row r="86" ht="15.75" customHeight="1" s="78">
      <c r="A86" s="13" t="inlineStr">
        <is>
          <t>p36</t>
        </is>
      </c>
      <c r="B86" s="13" t="inlineStr">
        <is>
          <t>p37</t>
        </is>
      </c>
      <c r="C86" s="16" t="n">
        <v>1127.729</v>
      </c>
      <c r="D86" s="16" t="n">
        <v>0</v>
      </c>
      <c r="E86" s="16" t="n">
        <v>1127.729</v>
      </c>
      <c r="F86" s="13" t="n"/>
      <c r="G86" s="16" t="n">
        <v>36</v>
      </c>
      <c r="H86" s="16" t="n">
        <v>37</v>
      </c>
      <c r="I86" s="17" t="inlineStr">
        <is>
          <t>ND</t>
        </is>
      </c>
      <c r="J86" s="17" t="inlineStr">
        <is>
          <t>ND</t>
        </is>
      </c>
      <c r="K86" s="17" t="inlineStr">
        <is>
          <t>Same</t>
        </is>
      </c>
      <c r="L86" s="2">
        <f>IF(AND(K86="Different",OR(I86 = $O$1,J86=$O$1)),E86,"")</f>
        <v/>
      </c>
      <c r="M86" s="2">
        <f>IF(L86&lt;&gt;"",IF(I86=$O$1,J86,I86),"")</f>
        <v/>
      </c>
      <c r="N86" s="2" t="n"/>
      <c r="O86" s="2" t="n"/>
      <c r="P86" s="2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</row>
    <row r="87" ht="15.75" customHeight="1" s="78">
      <c r="A87" s="13" t="inlineStr">
        <is>
          <t>p36</t>
        </is>
      </c>
      <c r="B87" s="13" t="inlineStr">
        <is>
          <t>p38</t>
        </is>
      </c>
      <c r="C87" s="16" t="n">
        <v>2054.032</v>
      </c>
      <c r="D87" s="16" t="n">
        <v>0</v>
      </c>
      <c r="E87" s="16" t="n">
        <v>2054.032</v>
      </c>
      <c r="F87" s="13" t="n"/>
      <c r="G87" s="16" t="n">
        <v>36</v>
      </c>
      <c r="H87" s="16" t="n">
        <v>38</v>
      </c>
      <c r="I87" s="17" t="inlineStr">
        <is>
          <t>ND</t>
        </is>
      </c>
      <c r="J87" s="17" t="inlineStr">
        <is>
          <t>SD</t>
        </is>
      </c>
      <c r="K87" s="17" t="inlineStr">
        <is>
          <t>Different</t>
        </is>
      </c>
      <c r="L87" s="2">
        <f>IF(AND(K87="Different",OR(I87 = $O$1,J87=$O$1)),E87,"")</f>
        <v/>
      </c>
      <c r="M87" s="2">
        <f>IF(L87&lt;&gt;"",IF(I87=$O$1,J87,I87),"")</f>
        <v/>
      </c>
      <c r="N87" s="2" t="n"/>
      <c r="O87" s="2" t="n"/>
      <c r="P87" s="2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</row>
    <row r="88" ht="15.75" customHeight="1" s="78">
      <c r="A88" s="13" t="inlineStr">
        <is>
          <t>p37</t>
        </is>
      </c>
      <c r="B88" s="13" t="inlineStr">
        <is>
          <t>p38</t>
        </is>
      </c>
      <c r="C88" s="16" t="n">
        <v>206.3271</v>
      </c>
      <c r="D88" s="16" t="n">
        <v>0</v>
      </c>
      <c r="E88" s="16" t="n">
        <v>206.3271</v>
      </c>
      <c r="F88" s="13" t="n"/>
      <c r="G88" s="16" t="n">
        <v>37</v>
      </c>
      <c r="H88" s="16" t="n">
        <v>38</v>
      </c>
      <c r="I88" s="17" t="inlineStr">
        <is>
          <t>ND</t>
        </is>
      </c>
      <c r="J88" s="17" t="inlineStr">
        <is>
          <t>SD</t>
        </is>
      </c>
      <c r="K88" s="17" t="inlineStr">
        <is>
          <t>Different</t>
        </is>
      </c>
      <c r="L88" s="2">
        <f>IF(AND(K88="Different",OR(I88 = $O$1,J88=$O$1)),E88,"")</f>
        <v/>
      </c>
      <c r="M88" s="2">
        <f>IF(L88&lt;&gt;"",IF(I88=$O$1,J88,I88),"")</f>
        <v/>
      </c>
      <c r="N88" s="2" t="n"/>
      <c r="O88" s="2" t="n"/>
      <c r="P88" s="2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</row>
    <row r="89" ht="15.75" customHeight="1" s="78">
      <c r="A89" s="13" t="inlineStr">
        <is>
          <t>p37</t>
        </is>
      </c>
      <c r="B89" s="13" t="inlineStr">
        <is>
          <t>p42</t>
        </is>
      </c>
      <c r="C89" s="16" t="n">
        <v>647.2445</v>
      </c>
      <c r="D89" s="16" t="n">
        <v>0</v>
      </c>
      <c r="E89" s="16" t="n">
        <v>647.2445</v>
      </c>
      <c r="F89" s="13" t="n"/>
      <c r="G89" s="16" t="n">
        <v>37</v>
      </c>
      <c r="H89" s="16" t="n">
        <v>42</v>
      </c>
      <c r="I89" s="17" t="inlineStr">
        <is>
          <t>ND</t>
        </is>
      </c>
      <c r="J89" s="17" t="inlineStr">
        <is>
          <t>MN</t>
        </is>
      </c>
      <c r="K89" s="17" t="inlineStr">
        <is>
          <t>Different</t>
        </is>
      </c>
      <c r="L89" s="2">
        <f>IF(AND(K89="Different",OR(I89 = $O$1,J89=$O$1)),E89,"")</f>
        <v/>
      </c>
      <c r="M89" s="2">
        <f>IF(L89&lt;&gt;"",IF(I89=$O$1,J89,I89),"")</f>
        <v/>
      </c>
      <c r="N89" s="2" t="n"/>
      <c r="O89" s="2" t="n"/>
      <c r="P89" s="2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</row>
    <row r="90" ht="15.75" customHeight="1" s="78">
      <c r="A90" s="13" t="inlineStr">
        <is>
          <t>p37</t>
        </is>
      </c>
      <c r="B90" s="13" t="inlineStr">
        <is>
          <t>p43</t>
        </is>
      </c>
      <c r="C90" s="16" t="n">
        <v>1678.682</v>
      </c>
      <c r="D90" s="16" t="n">
        <v>1500</v>
      </c>
      <c r="E90" s="16" t="n">
        <v>2358.45</v>
      </c>
      <c r="F90" s="13" t="inlineStr">
        <is>
          <t>the DC projects were missing</t>
        </is>
      </c>
      <c r="G90" s="16" t="n">
        <v>37</v>
      </c>
      <c r="H90" s="16" t="n">
        <v>43</v>
      </c>
      <c r="I90" s="17" t="inlineStr">
        <is>
          <t>ND</t>
        </is>
      </c>
      <c r="J90" s="17" t="inlineStr">
        <is>
          <t>MN</t>
        </is>
      </c>
      <c r="K90" s="17" t="inlineStr">
        <is>
          <t>Different</t>
        </is>
      </c>
      <c r="L90" s="2">
        <f>IF(AND(K90="Different",OR(I90 = $O$1,J90=$O$1)),E90,"")</f>
        <v/>
      </c>
      <c r="M90" s="2">
        <f>IF(L90&lt;&gt;"",IF(I90=$O$1,J90,I90),"")</f>
        <v/>
      </c>
      <c r="N90" s="2" t="n"/>
      <c r="O90" s="2" t="n"/>
      <c r="P90" s="2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  <c r="AE90" s="6" t="n"/>
      <c r="AF90" s="6" t="n"/>
      <c r="AG90" s="6" t="n"/>
    </row>
    <row r="91" ht="15.75" customHeight="1" s="78">
      <c r="A91" s="13" t="inlineStr">
        <is>
          <t>p38</t>
        </is>
      </c>
      <c r="B91" s="13" t="inlineStr">
        <is>
          <t>p39</t>
        </is>
      </c>
      <c r="C91" s="16" t="n">
        <v>314.5868</v>
      </c>
      <c r="D91" s="16" t="n">
        <v>0</v>
      </c>
      <c r="E91" s="16" t="n">
        <v>314.5868</v>
      </c>
      <c r="F91" s="13" t="n"/>
      <c r="G91" s="16" t="n">
        <v>38</v>
      </c>
      <c r="H91" s="16" t="n">
        <v>39</v>
      </c>
      <c r="I91" s="17" t="inlineStr">
        <is>
          <t>SD</t>
        </is>
      </c>
      <c r="J91" s="17" t="inlineStr">
        <is>
          <t>NE</t>
        </is>
      </c>
      <c r="K91" s="17" t="inlineStr">
        <is>
          <t>Different</t>
        </is>
      </c>
      <c r="L91" s="2">
        <f>IF(AND(K91="Different",OR(I91 = $O$1,J91=$O$1)),E91,"")</f>
        <v/>
      </c>
      <c r="M91" s="2">
        <f>IF(L91&lt;&gt;"",IF(I91=$O$1,J91,I91),"")</f>
        <v/>
      </c>
      <c r="N91" s="2" t="n"/>
      <c r="O91" s="2" t="n"/>
      <c r="P91" s="2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  <c r="AE91" s="6" t="n"/>
      <c r="AF91" s="6" t="n"/>
      <c r="AG91" s="6" t="n"/>
    </row>
    <row r="92" ht="15.75" customHeight="1" s="78">
      <c r="A92" s="13" t="inlineStr">
        <is>
          <t>p38</t>
        </is>
      </c>
      <c r="B92" s="13" t="inlineStr">
        <is>
          <t>p40</t>
        </is>
      </c>
      <c r="C92" s="16" t="n">
        <v>733.8224</v>
      </c>
      <c r="D92" s="16" t="n">
        <v>0</v>
      </c>
      <c r="E92" s="16" t="n">
        <v>733.8224</v>
      </c>
      <c r="F92" s="13" t="n"/>
      <c r="G92" s="16" t="n">
        <v>38</v>
      </c>
      <c r="H92" s="16" t="n">
        <v>40</v>
      </c>
      <c r="I92" s="17" t="inlineStr">
        <is>
          <t>SD</t>
        </is>
      </c>
      <c r="J92" s="17" t="inlineStr">
        <is>
          <t>NE</t>
        </is>
      </c>
      <c r="K92" s="17" t="inlineStr">
        <is>
          <t>Different</t>
        </is>
      </c>
      <c r="L92" s="2">
        <f>IF(AND(K92="Different",OR(I92 = $O$1,J92=$O$1)),E92,"")</f>
        <v/>
      </c>
      <c r="M92" s="2">
        <f>IF(L92&lt;&gt;"",IF(I92=$O$1,J92,I92),"")</f>
        <v/>
      </c>
      <c r="N92" s="2" t="n"/>
      <c r="O92" s="2" t="n"/>
      <c r="P92" s="2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  <c r="AE92" s="6" t="n"/>
      <c r="AF92" s="6" t="n"/>
      <c r="AG92" s="6" t="n"/>
    </row>
    <row r="93" ht="15.75" customHeight="1" s="78">
      <c r="A93" s="13" t="inlineStr">
        <is>
          <t>p38</t>
        </is>
      </c>
      <c r="B93" s="13" t="inlineStr">
        <is>
          <t>p43</t>
        </is>
      </c>
      <c r="C93" s="16" t="n">
        <v>84.39539000000001</v>
      </c>
      <c r="D93" s="16" t="n">
        <v>0</v>
      </c>
      <c r="E93" s="16" t="n">
        <v>84.39539000000001</v>
      </c>
      <c r="F93" s="13" t="n"/>
      <c r="G93" s="16" t="n">
        <v>38</v>
      </c>
      <c r="H93" s="16" t="n">
        <v>43</v>
      </c>
      <c r="I93" s="17" t="inlineStr">
        <is>
          <t>SD</t>
        </is>
      </c>
      <c r="J93" s="17" t="inlineStr">
        <is>
          <t>MN</t>
        </is>
      </c>
      <c r="K93" s="17" t="inlineStr">
        <is>
          <t>Different</t>
        </is>
      </c>
      <c r="L93" s="2">
        <f>IF(AND(K93="Different",OR(I93 = $O$1,J93=$O$1)),E93,"")</f>
        <v/>
      </c>
      <c r="M93" s="2">
        <f>IF(L93&lt;&gt;"",IF(I93=$O$1,J93,I93),"")</f>
        <v/>
      </c>
      <c r="N93" s="2" t="n"/>
      <c r="O93" s="2" t="n"/>
      <c r="P93" s="2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  <c r="AE93" s="6" t="n"/>
      <c r="AF93" s="6" t="n"/>
      <c r="AG93" s="6" t="n"/>
    </row>
    <row r="94" ht="15.75" customHeight="1" s="78">
      <c r="A94" s="13" t="inlineStr">
        <is>
          <t>p38</t>
        </is>
      </c>
      <c r="B94" s="13" t="inlineStr">
        <is>
          <t>p44</t>
        </is>
      </c>
      <c r="C94" s="16" t="n">
        <v>1147.3</v>
      </c>
      <c r="D94" s="16" t="n">
        <v>0</v>
      </c>
      <c r="E94" s="16" t="n">
        <v>1147.3</v>
      </c>
      <c r="F94" s="13" t="n"/>
      <c r="G94" s="16" t="n">
        <v>38</v>
      </c>
      <c r="H94" s="16" t="n">
        <v>44</v>
      </c>
      <c r="I94" s="17" t="inlineStr">
        <is>
          <t>SD</t>
        </is>
      </c>
      <c r="J94" s="17" t="inlineStr">
        <is>
          <t>MN</t>
        </is>
      </c>
      <c r="K94" s="17" t="inlineStr">
        <is>
          <t>Different</t>
        </is>
      </c>
      <c r="L94" s="2">
        <f>IF(AND(K94="Different",OR(I94 = $O$1,J94=$O$1)),E94,"")</f>
        <v/>
      </c>
      <c r="M94" s="2">
        <f>IF(L94&lt;&gt;"",IF(I94=$O$1,J94,I94),"")</f>
        <v/>
      </c>
      <c r="N94" s="2" t="n"/>
      <c r="O94" s="2" t="n"/>
      <c r="P94" s="2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</row>
    <row r="95" ht="15.75" customHeight="1" s="78">
      <c r="A95" s="13" t="inlineStr">
        <is>
          <t>p38</t>
        </is>
      </c>
      <c r="B95" s="13" t="inlineStr">
        <is>
          <t>p45</t>
        </is>
      </c>
      <c r="C95" s="16" t="n">
        <v>1494.105</v>
      </c>
      <c r="D95" s="16" t="n">
        <v>0</v>
      </c>
      <c r="E95" s="16" t="n">
        <v>1494.105</v>
      </c>
      <c r="F95" s="13" t="n"/>
      <c r="G95" s="16" t="n">
        <v>38</v>
      </c>
      <c r="H95" s="16" t="n">
        <v>45</v>
      </c>
      <c r="I95" s="17" t="inlineStr">
        <is>
          <t>SD</t>
        </is>
      </c>
      <c r="J95" s="17" t="inlineStr">
        <is>
          <t>IA</t>
        </is>
      </c>
      <c r="K95" s="17" t="inlineStr">
        <is>
          <t>Different</t>
        </is>
      </c>
      <c r="L95" s="2">
        <f>IF(AND(K95="Different",OR(I95 = $O$1,J95=$O$1)),E95,"")</f>
        <v/>
      </c>
      <c r="M95" s="2">
        <f>IF(L95&lt;&gt;"",IF(I95=$O$1,J95,I95),"")</f>
        <v/>
      </c>
      <c r="N95" s="2" t="n"/>
      <c r="O95" s="2" t="n"/>
      <c r="P95" s="2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</row>
    <row r="96" ht="15.75" customHeight="1" s="78">
      <c r="A96" s="13" t="inlineStr">
        <is>
          <t>p39</t>
        </is>
      </c>
      <c r="B96" s="13" t="inlineStr">
        <is>
          <t>p40</t>
        </is>
      </c>
      <c r="C96" s="16" t="n">
        <v>2750.307</v>
      </c>
      <c r="D96" s="16" t="n">
        <v>0</v>
      </c>
      <c r="E96" s="16" t="n">
        <v>2750.307</v>
      </c>
      <c r="F96" s="13" t="n"/>
      <c r="G96" s="16" t="n">
        <v>39</v>
      </c>
      <c r="H96" s="16" t="n">
        <v>40</v>
      </c>
      <c r="I96" s="17" t="inlineStr">
        <is>
          <t>NE</t>
        </is>
      </c>
      <c r="J96" s="17" t="inlineStr">
        <is>
          <t>NE</t>
        </is>
      </c>
      <c r="K96" s="17" t="inlineStr">
        <is>
          <t>Same</t>
        </is>
      </c>
      <c r="L96" s="2">
        <f>IF(AND(K96="Different",OR(I96 = $O$1,J96=$O$1)),E96,"")</f>
        <v/>
      </c>
      <c r="M96" s="2">
        <f>IF(L96&lt;&gt;"",IF(I96=$O$1,J96,I96),"")</f>
        <v/>
      </c>
      <c r="N96" s="2" t="n"/>
      <c r="O96" s="2" t="n"/>
      <c r="P96" s="2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</row>
    <row r="97" ht="15.75" customHeight="1" s="78">
      <c r="A97" s="13" t="inlineStr">
        <is>
          <t>p40</t>
        </is>
      </c>
      <c r="B97" s="13" t="inlineStr">
        <is>
          <t>p41</t>
        </is>
      </c>
      <c r="C97" s="16" t="n">
        <v>1733.566</v>
      </c>
      <c r="D97" s="16" t="n">
        <v>0</v>
      </c>
      <c r="E97" s="16" t="n">
        <v>1733.566</v>
      </c>
      <c r="F97" s="13" t="n"/>
      <c r="G97" s="16" t="n">
        <v>40</v>
      </c>
      <c r="H97" s="16" t="n">
        <v>41</v>
      </c>
      <c r="I97" s="17" t="inlineStr">
        <is>
          <t>NE</t>
        </is>
      </c>
      <c r="J97" s="17" t="inlineStr">
        <is>
          <t>NE</t>
        </is>
      </c>
      <c r="K97" s="17" t="inlineStr">
        <is>
          <t>Same</t>
        </is>
      </c>
      <c r="L97" s="2">
        <f>IF(AND(K97="Different",OR(I97 = $O$1,J97=$O$1)),E97,"")</f>
        <v/>
      </c>
      <c r="M97" s="2">
        <f>IF(L97&lt;&gt;"",IF(I97=$O$1,J97,I97),"")</f>
        <v/>
      </c>
      <c r="N97" s="2" t="n"/>
      <c r="O97" s="2" t="n"/>
      <c r="P97" s="2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</row>
    <row r="98" ht="15.75" customHeight="1" s="78">
      <c r="A98" s="13" t="inlineStr">
        <is>
          <t>p40</t>
        </is>
      </c>
      <c r="B98" s="13" t="inlineStr">
        <is>
          <t>p45</t>
        </is>
      </c>
      <c r="C98" s="16" t="n">
        <v>781.058</v>
      </c>
      <c r="D98" s="16" t="n">
        <v>0</v>
      </c>
      <c r="E98" s="16" t="n">
        <v>781.058</v>
      </c>
      <c r="F98" s="13" t="n"/>
      <c r="G98" s="16" t="n">
        <v>40</v>
      </c>
      <c r="H98" s="16" t="n">
        <v>45</v>
      </c>
      <c r="I98" s="17" t="inlineStr">
        <is>
          <t>NE</t>
        </is>
      </c>
      <c r="J98" s="17" t="inlineStr">
        <is>
          <t>IA</t>
        </is>
      </c>
      <c r="K98" s="17" t="inlineStr">
        <is>
          <t>Different</t>
        </is>
      </c>
      <c r="L98" s="2">
        <f>IF(AND(K98="Different",OR(I98 = $O$1,J98=$O$1)),E98,"")</f>
        <v/>
      </c>
      <c r="M98" s="2">
        <f>IF(L98&lt;&gt;"",IF(I98=$O$1,J98,I98),"")</f>
        <v/>
      </c>
      <c r="N98" s="2" t="n"/>
      <c r="O98" s="2" t="n"/>
      <c r="P98" s="2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</row>
    <row r="99" ht="15.75" customHeight="1" s="78">
      <c r="A99" s="13" t="inlineStr">
        <is>
          <t>p40</t>
        </is>
      </c>
      <c r="B99" s="13" t="inlineStr">
        <is>
          <t>p52</t>
        </is>
      </c>
      <c r="C99" s="16" t="n">
        <v>622.1238938</v>
      </c>
      <c r="D99" s="16" t="n">
        <v>0</v>
      </c>
      <c r="E99" s="16" t="n">
        <v>622.1238938</v>
      </c>
      <c r="F99" s="13" t="n"/>
      <c r="G99" s="16" t="n">
        <v>40</v>
      </c>
      <c r="H99" s="16" t="n">
        <v>52</v>
      </c>
      <c r="I99" s="17" t="inlineStr">
        <is>
          <t>NE</t>
        </is>
      </c>
      <c r="J99" s="17" t="inlineStr">
        <is>
          <t>KS</t>
        </is>
      </c>
      <c r="K99" s="17" t="inlineStr">
        <is>
          <t>Different</t>
        </is>
      </c>
      <c r="L99" s="2">
        <f>IF(AND(K99="Different",OR(I99 = $O$1,J99=$O$1)),E99,"")</f>
        <v/>
      </c>
      <c r="M99" s="2">
        <f>IF(L99&lt;&gt;"",IF(I99=$O$1,J99,I99),"")</f>
        <v/>
      </c>
      <c r="N99" s="2" t="n"/>
      <c r="O99" s="2" t="n"/>
      <c r="P99" s="2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</row>
    <row r="100" ht="15.75" customHeight="1" s="78">
      <c r="A100" s="13" t="inlineStr">
        <is>
          <t>p41</t>
        </is>
      </c>
      <c r="B100" s="13" t="inlineStr">
        <is>
          <t>p45</t>
        </is>
      </c>
      <c r="C100" s="16" t="n">
        <v>2798.112</v>
      </c>
      <c r="D100" s="16" t="n">
        <v>0</v>
      </c>
      <c r="E100" s="16" t="n">
        <v>2798.112</v>
      </c>
      <c r="F100" s="13" t="n"/>
      <c r="G100" s="16" t="n">
        <v>41</v>
      </c>
      <c r="H100" s="16" t="n">
        <v>45</v>
      </c>
      <c r="I100" s="17" t="inlineStr">
        <is>
          <t>NE</t>
        </is>
      </c>
      <c r="J100" s="17" t="inlineStr">
        <is>
          <t>IA</t>
        </is>
      </c>
      <c r="K100" s="17" t="inlineStr">
        <is>
          <t>Different</t>
        </is>
      </c>
      <c r="L100" s="2">
        <f>IF(AND(K100="Different",OR(I100 = $O$1,J100=$O$1)),E100,"")</f>
        <v/>
      </c>
      <c r="M100" s="2">
        <f>IF(L100&lt;&gt;"",IF(I100=$O$1,J100,I100),"")</f>
        <v/>
      </c>
      <c r="N100" s="2" t="n"/>
      <c r="O100" s="2" t="n"/>
      <c r="P100" s="2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  <c r="AC100" s="6" t="n"/>
      <c r="AD100" s="6" t="n"/>
      <c r="AE100" s="6" t="n"/>
      <c r="AF100" s="6" t="n"/>
      <c r="AG100" s="6" t="n"/>
    </row>
    <row r="101" ht="15.75" customHeight="1" s="78">
      <c r="A101" s="13" t="inlineStr">
        <is>
          <t>p41</t>
        </is>
      </c>
      <c r="B101" s="13" t="inlineStr">
        <is>
          <t>p53</t>
        </is>
      </c>
      <c r="C101" s="16" t="n">
        <v>332.7433628</v>
      </c>
      <c r="D101" s="16" t="n">
        <v>0</v>
      </c>
      <c r="E101" s="16" t="n">
        <v>332.7433628</v>
      </c>
      <c r="F101" s="13" t="n"/>
      <c r="G101" s="16" t="n">
        <v>41</v>
      </c>
      <c r="H101" s="16" t="n">
        <v>53</v>
      </c>
      <c r="I101" s="17" t="inlineStr">
        <is>
          <t>NE</t>
        </is>
      </c>
      <c r="J101" s="17" t="inlineStr">
        <is>
          <t>KS</t>
        </is>
      </c>
      <c r="K101" s="17" t="inlineStr">
        <is>
          <t>Different</t>
        </is>
      </c>
      <c r="L101" s="2">
        <f>IF(AND(K101="Different",OR(I101 = $O$1,J101=$O$1)),E101,"")</f>
        <v/>
      </c>
      <c r="M101" s="2">
        <f>IF(L101&lt;&gt;"",IF(I101=$O$1,J101,I101),"")</f>
        <v/>
      </c>
      <c r="N101" s="2" t="n"/>
      <c r="O101" s="2" t="n"/>
      <c r="P101" s="2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  <c r="AC101" s="6" t="n"/>
      <c r="AD101" s="6" t="n"/>
      <c r="AE101" s="6" t="n"/>
      <c r="AF101" s="6" t="n"/>
      <c r="AG101" s="6" t="n"/>
    </row>
    <row r="102" ht="15.75" customHeight="1" s="78">
      <c r="A102" s="13" t="inlineStr">
        <is>
          <t>p41</t>
        </is>
      </c>
      <c r="B102" s="13" t="inlineStr">
        <is>
          <t>p54</t>
        </is>
      </c>
      <c r="C102" s="16" t="n">
        <v>1923.00885</v>
      </c>
      <c r="D102" s="16" t="n">
        <v>0</v>
      </c>
      <c r="E102" s="16" t="n">
        <v>1923.00885</v>
      </c>
      <c r="F102" s="13" t="n"/>
      <c r="G102" s="16" t="n">
        <v>41</v>
      </c>
      <c r="H102" s="16" t="n">
        <v>54</v>
      </c>
      <c r="I102" s="17" t="inlineStr">
        <is>
          <t>NE</t>
        </is>
      </c>
      <c r="J102" s="17" t="inlineStr">
        <is>
          <t>MO</t>
        </is>
      </c>
      <c r="K102" s="17" t="inlineStr">
        <is>
          <t>Different</t>
        </is>
      </c>
      <c r="L102" s="2">
        <f>IF(AND(K102="Different",OR(I102 = $O$1,J102=$O$1)),E102,"")</f>
        <v/>
      </c>
      <c r="M102" s="2">
        <f>IF(L102&lt;&gt;"",IF(I102=$O$1,J102,I102),"")</f>
        <v/>
      </c>
      <c r="N102" s="2" t="n"/>
      <c r="O102" s="2" t="n"/>
      <c r="P102" s="2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</row>
    <row r="103" ht="15.75" customHeight="1" s="78">
      <c r="A103" s="13" t="inlineStr">
        <is>
          <t>p41</t>
        </is>
      </c>
      <c r="B103" s="13" t="inlineStr">
        <is>
          <t>p70</t>
        </is>
      </c>
      <c r="C103" s="16" t="n">
        <v>819.4082</v>
      </c>
      <c r="D103" s="16" t="n">
        <v>0</v>
      </c>
      <c r="E103" s="16" t="n">
        <v>819.4082</v>
      </c>
      <c r="F103" s="13" t="n"/>
      <c r="G103" s="16" t="n">
        <v>41</v>
      </c>
      <c r="H103" s="16" t="n">
        <v>70</v>
      </c>
      <c r="I103" s="17" t="inlineStr">
        <is>
          <t>NE</t>
        </is>
      </c>
      <c r="J103" s="17" t="inlineStr">
        <is>
          <t>IA</t>
        </is>
      </c>
      <c r="K103" s="17" t="inlineStr">
        <is>
          <t>Different</t>
        </is>
      </c>
      <c r="L103" s="2">
        <f>IF(AND(K103="Different",OR(I103 = $O$1,J103=$O$1)),E103,"")</f>
        <v/>
      </c>
      <c r="M103" s="2">
        <f>IF(L103&lt;&gt;"",IF(I103=$O$1,J103,I103),"")</f>
        <v/>
      </c>
      <c r="N103" s="2" t="n"/>
      <c r="O103" s="2" t="n"/>
      <c r="P103" s="2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</row>
    <row r="104" ht="15.75" customHeight="1" s="78">
      <c r="A104" s="13" t="inlineStr">
        <is>
          <t>p42</t>
        </is>
      </c>
      <c r="B104" s="13" t="inlineStr">
        <is>
          <t>p43</t>
        </is>
      </c>
      <c r="C104" s="16" t="n">
        <v>2296.634</v>
      </c>
      <c r="D104" s="16" t="n">
        <v>0</v>
      </c>
      <c r="E104" s="16" t="n">
        <v>2296.634</v>
      </c>
      <c r="F104" s="13" t="n"/>
      <c r="G104" s="16" t="n">
        <v>42</v>
      </c>
      <c r="H104" s="16" t="n">
        <v>43</v>
      </c>
      <c r="I104" s="17" t="inlineStr">
        <is>
          <t>MN</t>
        </is>
      </c>
      <c r="J104" s="17" t="inlineStr">
        <is>
          <t>MN</t>
        </is>
      </c>
      <c r="K104" s="17" t="inlineStr">
        <is>
          <t>Same</t>
        </is>
      </c>
      <c r="L104" s="2">
        <f>IF(AND(K104="Different",OR(I104 = $O$1,J104=$O$1)),E104,"")</f>
        <v/>
      </c>
      <c r="M104" s="2">
        <f>IF(L104&lt;&gt;"",IF(I104=$O$1,J104,I104),"")</f>
        <v/>
      </c>
      <c r="N104" s="2" t="n"/>
      <c r="O104" s="2" t="n"/>
      <c r="P104" s="2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  <c r="AC104" s="6" t="n"/>
      <c r="AD104" s="6" t="n"/>
      <c r="AE104" s="6" t="n"/>
      <c r="AF104" s="6" t="n"/>
      <c r="AG104" s="6" t="n"/>
    </row>
    <row r="105" ht="15.75" customHeight="1" s="78">
      <c r="A105" s="13" t="inlineStr">
        <is>
          <t>p43</t>
        </is>
      </c>
      <c r="B105" s="13" t="inlineStr">
        <is>
          <t>p44</t>
        </is>
      </c>
      <c r="C105" s="16" t="n">
        <v>947.2305</v>
      </c>
      <c r="D105" s="16" t="n">
        <v>0</v>
      </c>
      <c r="E105" s="16" t="n">
        <v>947.2305</v>
      </c>
      <c r="F105" s="13" t="n"/>
      <c r="G105" s="16" t="n">
        <v>43</v>
      </c>
      <c r="H105" s="16" t="n">
        <v>44</v>
      </c>
      <c r="I105" s="17" t="inlineStr">
        <is>
          <t>MN</t>
        </is>
      </c>
      <c r="J105" s="17" t="inlineStr">
        <is>
          <t>MN</t>
        </is>
      </c>
      <c r="K105" s="17" t="inlineStr">
        <is>
          <t>Same</t>
        </is>
      </c>
      <c r="L105" s="2">
        <f>IF(AND(K105="Different",OR(I105 = $O$1,J105=$O$1)),E105,"")</f>
        <v/>
      </c>
      <c r="M105" s="2">
        <f>IF(L105&lt;&gt;"",IF(I105=$O$1,J105,I105),"")</f>
        <v/>
      </c>
      <c r="N105" s="2" t="n"/>
      <c r="O105" s="2" t="n"/>
      <c r="P105" s="2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</row>
    <row r="106" ht="15.75" customHeight="1" s="78">
      <c r="A106" s="13" t="inlineStr">
        <is>
          <t>p43</t>
        </is>
      </c>
      <c r="B106" s="13" t="inlineStr">
        <is>
          <t>p46</t>
        </is>
      </c>
      <c r="C106" s="16" t="n">
        <v>1554.97</v>
      </c>
      <c r="D106" s="16" t="n">
        <v>0</v>
      </c>
      <c r="E106" s="16" t="n">
        <v>1554.97</v>
      </c>
      <c r="F106" s="13" t="n"/>
      <c r="G106" s="16" t="n">
        <v>43</v>
      </c>
      <c r="H106" s="16" t="n">
        <v>46</v>
      </c>
      <c r="I106" s="17" t="inlineStr">
        <is>
          <t>MN</t>
        </is>
      </c>
      <c r="J106" s="17" t="inlineStr">
        <is>
          <t>WI</t>
        </is>
      </c>
      <c r="K106" s="17" t="inlineStr">
        <is>
          <t>Different</t>
        </is>
      </c>
      <c r="L106" s="2">
        <f>IF(AND(K106="Different",OR(I106 = $O$1,J106=$O$1)),E106,"")</f>
        <v/>
      </c>
      <c r="M106" s="2">
        <f>IF(L106&lt;&gt;"",IF(I106=$O$1,J106,I106),"")</f>
        <v/>
      </c>
      <c r="N106" s="2" t="n"/>
      <c r="O106" s="2" t="n"/>
      <c r="P106" s="2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</row>
    <row r="107" ht="15.75" customHeight="1" s="78">
      <c r="A107" s="13" t="inlineStr">
        <is>
          <t>p43</t>
        </is>
      </c>
      <c r="B107" s="13" t="inlineStr">
        <is>
          <t>p68</t>
        </is>
      </c>
      <c r="C107" s="16" t="n">
        <v>1959.943</v>
      </c>
      <c r="D107" s="16" t="n">
        <v>0</v>
      </c>
      <c r="E107" s="16" t="n">
        <v>1959.943</v>
      </c>
      <c r="F107" s="13" t="n"/>
      <c r="G107" s="16" t="n">
        <v>43</v>
      </c>
      <c r="H107" s="16" t="n">
        <v>68</v>
      </c>
      <c r="I107" s="17" t="inlineStr">
        <is>
          <t>MN</t>
        </is>
      </c>
      <c r="J107" s="17" t="inlineStr">
        <is>
          <t>MN</t>
        </is>
      </c>
      <c r="K107" s="17" t="inlineStr">
        <is>
          <t>Same</t>
        </is>
      </c>
      <c r="L107" s="2">
        <f>IF(AND(K107="Different",OR(I107 = $O$1,J107=$O$1)),E107,"")</f>
        <v/>
      </c>
      <c r="M107" s="2">
        <f>IF(L107&lt;&gt;"",IF(I107=$O$1,J107,I107),"")</f>
        <v/>
      </c>
      <c r="N107" s="2" t="n"/>
      <c r="O107" s="2" t="n"/>
      <c r="P107" s="2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</row>
    <row r="108" ht="15.75" customHeight="1" s="78">
      <c r="A108" s="13" t="inlineStr">
        <is>
          <t>p44</t>
        </is>
      </c>
      <c r="B108" s="13" t="inlineStr">
        <is>
          <t>p45</t>
        </is>
      </c>
      <c r="C108" s="16" t="n">
        <v>64.58801</v>
      </c>
      <c r="D108" s="16" t="n">
        <v>0</v>
      </c>
      <c r="E108" s="16" t="n">
        <v>64.58801</v>
      </c>
      <c r="F108" s="13" t="n"/>
      <c r="G108" s="16" t="n">
        <v>44</v>
      </c>
      <c r="H108" s="16" t="n">
        <v>45</v>
      </c>
      <c r="I108" s="17" t="inlineStr">
        <is>
          <t>MN</t>
        </is>
      </c>
      <c r="J108" s="17" t="inlineStr">
        <is>
          <t>IA</t>
        </is>
      </c>
      <c r="K108" s="17" t="inlineStr">
        <is>
          <t>Different</t>
        </is>
      </c>
      <c r="L108" s="2">
        <f>IF(AND(K108="Different",OR(I108 = $O$1,J108=$O$1)),E108,"")</f>
        <v/>
      </c>
      <c r="M108" s="2">
        <f>IF(L108&lt;&gt;"",IF(I108=$O$1,J108,I108),"")</f>
        <v/>
      </c>
      <c r="N108" s="2" t="n"/>
      <c r="O108" s="2" t="n"/>
      <c r="P108" s="2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  <c r="AB108" s="6" t="n"/>
      <c r="AC108" s="6" t="n"/>
      <c r="AD108" s="6" t="n"/>
      <c r="AE108" s="6" t="n"/>
      <c r="AF108" s="6" t="n"/>
      <c r="AG108" s="6" t="n"/>
    </row>
    <row r="109" ht="15.75" customHeight="1" s="78">
      <c r="A109" s="13" t="inlineStr">
        <is>
          <t>p44</t>
        </is>
      </c>
      <c r="B109" s="13" t="inlineStr">
        <is>
          <t>p68</t>
        </is>
      </c>
      <c r="C109" s="16" t="n">
        <v>202.7639</v>
      </c>
      <c r="D109" s="16" t="n">
        <v>0</v>
      </c>
      <c r="E109" s="16" t="n">
        <v>202.7639</v>
      </c>
      <c r="F109" s="13" t="n"/>
      <c r="G109" s="16" t="n">
        <v>44</v>
      </c>
      <c r="H109" s="16" t="n">
        <v>68</v>
      </c>
      <c r="I109" s="17" t="inlineStr">
        <is>
          <t>MN</t>
        </is>
      </c>
      <c r="J109" s="17" t="inlineStr">
        <is>
          <t>MN</t>
        </is>
      </c>
      <c r="K109" s="17" t="inlineStr">
        <is>
          <t>Same</t>
        </is>
      </c>
      <c r="L109" s="2">
        <f>IF(AND(K109="Different",OR(I109 = $O$1,J109=$O$1)),E109,"")</f>
        <v/>
      </c>
      <c r="M109" s="2">
        <f>IF(L109&lt;&gt;"",IF(I109=$O$1,J109,I109),"")</f>
        <v/>
      </c>
      <c r="N109" s="2" t="n"/>
      <c r="O109" s="2" t="n"/>
      <c r="P109" s="2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  <c r="AB109" s="6" t="n"/>
      <c r="AC109" s="6" t="n"/>
      <c r="AD109" s="6" t="n"/>
      <c r="AE109" s="6" t="n"/>
      <c r="AF109" s="6" t="n"/>
      <c r="AG109" s="6" t="n"/>
    </row>
    <row r="110" ht="15.75" customHeight="1" s="78">
      <c r="A110" s="13" t="inlineStr">
        <is>
          <t>p45</t>
        </is>
      </c>
      <c r="B110" s="13" t="inlineStr">
        <is>
          <t>p54</t>
        </is>
      </c>
      <c r="C110" s="16" t="n">
        <v>429.2035398</v>
      </c>
      <c r="D110" s="16" t="n">
        <v>0</v>
      </c>
      <c r="E110" s="16" t="n">
        <v>429.2035398</v>
      </c>
      <c r="F110" s="13" t="n"/>
      <c r="G110" s="16" t="n">
        <v>45</v>
      </c>
      <c r="H110" s="16" t="n">
        <v>54</v>
      </c>
      <c r="I110" s="17" t="inlineStr">
        <is>
          <t>IA</t>
        </is>
      </c>
      <c r="J110" s="17" t="inlineStr">
        <is>
          <t>MO</t>
        </is>
      </c>
      <c r="K110" s="17" t="inlineStr">
        <is>
          <t>Different</t>
        </is>
      </c>
      <c r="L110" s="2">
        <f>IF(AND(K110="Different",OR(I110 = $O$1,J110=$O$1)),E110,"")</f>
        <v/>
      </c>
      <c r="M110" s="2">
        <f>IF(L110&lt;&gt;"",IF(I110=$O$1,J110,I110),"")</f>
        <v/>
      </c>
      <c r="N110" s="2" t="n"/>
      <c r="O110" s="2" t="n"/>
      <c r="P110" s="2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</row>
    <row r="111" ht="15.75" customHeight="1" s="78">
      <c r="A111" s="13" t="inlineStr">
        <is>
          <t>p45</t>
        </is>
      </c>
      <c r="B111" s="13" t="inlineStr">
        <is>
          <t>p68</t>
        </is>
      </c>
      <c r="C111" s="16" t="n">
        <v>362.377</v>
      </c>
      <c r="D111" s="16" t="n">
        <v>0</v>
      </c>
      <c r="E111" s="16" t="n">
        <v>362.377</v>
      </c>
      <c r="F111" s="13" t="n"/>
      <c r="G111" s="16" t="n">
        <v>45</v>
      </c>
      <c r="H111" s="16" t="n">
        <v>68</v>
      </c>
      <c r="I111" s="17" t="inlineStr">
        <is>
          <t>IA</t>
        </is>
      </c>
      <c r="J111" s="17" t="inlineStr">
        <is>
          <t>MN</t>
        </is>
      </c>
      <c r="K111" s="17" t="inlineStr">
        <is>
          <t>Different</t>
        </is>
      </c>
      <c r="L111" s="2">
        <f>IF(AND(K111="Different",OR(I111 = $O$1,J111=$O$1)),E111,"")</f>
        <v/>
      </c>
      <c r="M111" s="2">
        <f>IF(L111&lt;&gt;"",IF(I111=$O$1,J111,I111),"")</f>
        <v/>
      </c>
      <c r="N111" s="2" t="n"/>
      <c r="O111" s="2" t="n"/>
      <c r="P111" s="2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</row>
    <row r="112" ht="15.75" customHeight="1" s="78">
      <c r="A112" s="13" t="inlineStr">
        <is>
          <t>p45</t>
        </is>
      </c>
      <c r="B112" s="13" t="inlineStr">
        <is>
          <t>p69</t>
        </is>
      </c>
      <c r="C112" s="16" t="n">
        <v>188.4004</v>
      </c>
      <c r="D112" s="16" t="n">
        <v>0</v>
      </c>
      <c r="E112" s="16" t="n">
        <v>188.4004</v>
      </c>
      <c r="F112" s="13" t="n"/>
      <c r="G112" s="16" t="n">
        <v>45</v>
      </c>
      <c r="H112" s="16" t="n">
        <v>69</v>
      </c>
      <c r="I112" s="17" t="inlineStr">
        <is>
          <t>IA</t>
        </is>
      </c>
      <c r="J112" s="17" t="inlineStr">
        <is>
          <t>IA</t>
        </is>
      </c>
      <c r="K112" s="17" t="inlineStr">
        <is>
          <t>Same</t>
        </is>
      </c>
      <c r="L112" s="2">
        <f>IF(AND(K112="Different",OR(I112 = $O$1,J112=$O$1)),E112,"")</f>
        <v/>
      </c>
      <c r="M112" s="2">
        <f>IF(L112&lt;&gt;"",IF(I112=$O$1,J112,I112),"")</f>
        <v/>
      </c>
      <c r="N112" s="2" t="n"/>
      <c r="O112" s="2" t="n"/>
      <c r="P112" s="2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</row>
    <row r="113" ht="15.75" customHeight="1" s="78">
      <c r="A113" s="13" t="inlineStr">
        <is>
          <t>p45</t>
        </is>
      </c>
      <c r="B113" s="13" t="inlineStr">
        <is>
          <t>p70</t>
        </is>
      </c>
      <c r="C113" s="16" t="n">
        <v>2277.883</v>
      </c>
      <c r="D113" s="16" t="n">
        <v>0</v>
      </c>
      <c r="E113" s="16" t="n">
        <v>2277.883</v>
      </c>
      <c r="F113" s="13" t="n"/>
      <c r="G113" s="16" t="n">
        <v>45</v>
      </c>
      <c r="H113" s="16" t="n">
        <v>70</v>
      </c>
      <c r="I113" s="17" t="inlineStr">
        <is>
          <t>IA</t>
        </is>
      </c>
      <c r="J113" s="17" t="inlineStr">
        <is>
          <t>IA</t>
        </is>
      </c>
      <c r="K113" s="17" t="inlineStr">
        <is>
          <t>Same</t>
        </is>
      </c>
      <c r="L113" s="2">
        <f>IF(AND(K113="Different",OR(I113 = $O$1,J113=$O$1)),E113,"")</f>
        <v/>
      </c>
      <c r="M113" s="2">
        <f>IF(L113&lt;&gt;"",IF(I113=$O$1,J113,I113),"")</f>
        <v/>
      </c>
      <c r="N113" s="2" t="n"/>
      <c r="O113" s="2" t="n"/>
      <c r="P113" s="2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  <c r="AB113" s="6" t="n"/>
      <c r="AC113" s="6" t="n"/>
      <c r="AD113" s="6" t="n"/>
      <c r="AE113" s="6" t="n"/>
      <c r="AF113" s="6" t="n"/>
      <c r="AG113" s="6" t="n"/>
    </row>
    <row r="114" ht="15.75" customHeight="1" s="78">
      <c r="A114" s="13" t="inlineStr">
        <is>
          <t>p46</t>
        </is>
      </c>
      <c r="B114" s="13" t="inlineStr">
        <is>
          <t>p68</t>
        </is>
      </c>
      <c r="C114" s="16" t="n">
        <v>66.64001</v>
      </c>
      <c r="D114" s="16" t="n">
        <v>0</v>
      </c>
      <c r="E114" s="16" t="n">
        <v>66.64001</v>
      </c>
      <c r="F114" s="13" t="n"/>
      <c r="G114" s="16" t="n">
        <v>46</v>
      </c>
      <c r="H114" s="16" t="n">
        <v>68</v>
      </c>
      <c r="I114" s="17" t="inlineStr">
        <is>
          <t>WI</t>
        </is>
      </c>
      <c r="J114" s="17" t="inlineStr">
        <is>
          <t>MN</t>
        </is>
      </c>
      <c r="K114" s="17" t="inlineStr">
        <is>
          <t>Different</t>
        </is>
      </c>
      <c r="L114" s="2">
        <f>IF(AND(K114="Different",OR(I114 = $O$1,J114=$O$1)),E114,"")</f>
        <v/>
      </c>
      <c r="M114" s="2">
        <f>IF(L114&lt;&gt;"",IF(I114=$O$1,J114,I114),"")</f>
        <v/>
      </c>
      <c r="N114" s="2" t="n"/>
      <c r="O114" s="2" t="n"/>
      <c r="P114" s="2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  <c r="AB114" s="6" t="n"/>
      <c r="AC114" s="6" t="n"/>
      <c r="AD114" s="6" t="n"/>
      <c r="AE114" s="6" t="n"/>
      <c r="AF114" s="6" t="n"/>
      <c r="AG114" s="6" t="n"/>
    </row>
    <row r="115" ht="15.75" customHeight="1" s="78">
      <c r="A115" s="13" t="inlineStr">
        <is>
          <t>p46</t>
        </is>
      </c>
      <c r="B115" s="13" t="inlineStr">
        <is>
          <t>p74</t>
        </is>
      </c>
      <c r="C115" s="16" t="n">
        <v>10.63885267</v>
      </c>
      <c r="D115" s="16" t="n">
        <v>0</v>
      </c>
      <c r="E115" s="16" t="n">
        <v>10.63885267</v>
      </c>
      <c r="F115" s="13" t="n"/>
      <c r="G115" s="16" t="n">
        <v>46</v>
      </c>
      <c r="H115" s="16" t="n">
        <v>74</v>
      </c>
      <c r="I115" s="17" t="inlineStr">
        <is>
          <t>WI</t>
        </is>
      </c>
      <c r="J115" s="17" t="inlineStr">
        <is>
          <t>MI</t>
        </is>
      </c>
      <c r="K115" s="17" t="inlineStr">
        <is>
          <t>Different</t>
        </is>
      </c>
      <c r="L115" s="2">
        <f>IF(AND(K115="Different",OR(I115 = $O$1,J115=$O$1)),E115,"")</f>
        <v/>
      </c>
      <c r="M115" s="2">
        <f>IF(L115&lt;&gt;"",IF(I115=$O$1,J115,I115),"")</f>
        <v/>
      </c>
      <c r="N115" s="2" t="n"/>
      <c r="O115" s="2" t="n"/>
      <c r="P115" s="2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</row>
    <row r="116" ht="15.75" customHeight="1" s="78">
      <c r="A116" s="13" t="inlineStr">
        <is>
          <t>p46</t>
        </is>
      </c>
      <c r="B116" s="13" t="inlineStr">
        <is>
          <t>p75</t>
        </is>
      </c>
      <c r="C116" s="16" t="n">
        <v>154.1590613</v>
      </c>
      <c r="D116" s="16" t="n">
        <v>0</v>
      </c>
      <c r="E116" s="16" t="n">
        <v>154.1590613</v>
      </c>
      <c r="F116" s="13" t="n"/>
      <c r="G116" s="16" t="n">
        <v>46</v>
      </c>
      <c r="H116" s="16" t="n">
        <v>75</v>
      </c>
      <c r="I116" s="17" t="inlineStr">
        <is>
          <t>WI</t>
        </is>
      </c>
      <c r="J116" s="17" t="inlineStr">
        <is>
          <t>WI</t>
        </is>
      </c>
      <c r="K116" s="17" t="inlineStr">
        <is>
          <t>Same</t>
        </is>
      </c>
      <c r="L116" s="2">
        <f>IF(AND(K116="Different",OR(I116 = $O$1,J116=$O$1)),E116,"")</f>
        <v/>
      </c>
      <c r="M116" s="2">
        <f>IF(L116&lt;&gt;"",IF(I116=$O$1,J116,I116),"")</f>
        <v/>
      </c>
      <c r="N116" s="2" t="n"/>
      <c r="O116" s="2" t="n"/>
      <c r="P116" s="2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</row>
    <row r="117" ht="15.75" customHeight="1" s="78">
      <c r="A117" s="13" t="inlineStr">
        <is>
          <t>p46</t>
        </is>
      </c>
      <c r="B117" s="13" t="inlineStr">
        <is>
          <t>p76</t>
        </is>
      </c>
      <c r="C117" s="16" t="n">
        <v>241.5645372</v>
      </c>
      <c r="D117" s="16" t="n">
        <v>0</v>
      </c>
      <c r="E117" s="16" t="n">
        <v>241.5645372</v>
      </c>
      <c r="F117" s="13" t="n"/>
      <c r="G117" s="16" t="n">
        <v>46</v>
      </c>
      <c r="H117" s="16" t="n">
        <v>76</v>
      </c>
      <c r="I117" s="17" t="inlineStr">
        <is>
          <t>WI</t>
        </is>
      </c>
      <c r="J117" s="17" t="inlineStr">
        <is>
          <t>WI</t>
        </is>
      </c>
      <c r="K117" s="17" t="inlineStr">
        <is>
          <t>Same</t>
        </is>
      </c>
      <c r="L117" s="2">
        <f>IF(AND(K117="Different",OR(I117 = $O$1,J117=$O$1)),E117,"")</f>
        <v/>
      </c>
      <c r="M117" s="2">
        <f>IF(L117&lt;&gt;"",IF(I117=$O$1,J117,I117),"")</f>
        <v/>
      </c>
      <c r="N117" s="2" t="n"/>
      <c r="O117" s="2" t="n"/>
      <c r="P117" s="2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  <c r="AB117" s="6" t="n"/>
      <c r="AC117" s="6" t="n"/>
      <c r="AD117" s="6" t="n"/>
      <c r="AE117" s="6" t="n"/>
      <c r="AF117" s="6" t="n"/>
      <c r="AG117" s="6" t="n"/>
    </row>
    <row r="118" ht="15.75" customHeight="1" s="78">
      <c r="A118" s="13" t="inlineStr">
        <is>
          <t>p46</t>
        </is>
      </c>
      <c r="B118" s="13" t="inlineStr">
        <is>
          <t>p77</t>
        </is>
      </c>
      <c r="C118" s="16" t="n">
        <v>224.4589309</v>
      </c>
      <c r="D118" s="16" t="n">
        <v>0</v>
      </c>
      <c r="E118" s="16" t="n">
        <v>224.4589309</v>
      </c>
      <c r="F118" s="13" t="n"/>
      <c r="G118" s="16" t="n">
        <v>46</v>
      </c>
      <c r="H118" s="16" t="n">
        <v>77</v>
      </c>
      <c r="I118" s="17" t="inlineStr">
        <is>
          <t>WI</t>
        </is>
      </c>
      <c r="J118" s="17" t="inlineStr">
        <is>
          <t>WI</t>
        </is>
      </c>
      <c r="K118" s="17" t="inlineStr">
        <is>
          <t>Same</t>
        </is>
      </c>
      <c r="L118" s="2">
        <f>IF(AND(K118="Different",OR(I118 = $O$1,J118=$O$1)),E118,"")</f>
        <v/>
      </c>
      <c r="M118" s="2">
        <f>IF(L118&lt;&gt;"",IF(I118=$O$1,J118,I118),"")</f>
        <v/>
      </c>
      <c r="N118" s="2" t="n"/>
      <c r="O118" s="2" t="n"/>
      <c r="P118" s="2" t="n"/>
      <c r="Q118" s="2" t="n"/>
      <c r="R118" s="2" t="n"/>
    </row>
    <row r="119" ht="15.75" customHeight="1" s="78">
      <c r="A119" s="13" t="inlineStr">
        <is>
          <t>p47</t>
        </is>
      </c>
      <c r="B119" s="13" t="inlineStr">
        <is>
          <t>p48</t>
        </is>
      </c>
      <c r="C119" s="16" t="n">
        <v>2843.68</v>
      </c>
      <c r="D119" s="16" t="n">
        <v>0</v>
      </c>
      <c r="E119" s="16" t="n">
        <v>2843.68</v>
      </c>
      <c r="F119" s="13" t="n"/>
      <c r="G119" s="16" t="n">
        <v>47</v>
      </c>
      <c r="H119" s="16" t="n">
        <v>48</v>
      </c>
      <c r="I119" s="17" t="inlineStr">
        <is>
          <t>NM</t>
        </is>
      </c>
      <c r="J119" s="17" t="inlineStr">
        <is>
          <t>TX</t>
        </is>
      </c>
      <c r="K119" s="17" t="inlineStr">
        <is>
          <t>Different</t>
        </is>
      </c>
      <c r="L119" s="2">
        <f>IF(AND(K119="Different",OR(I119 = $O$1,J119=$O$1)),E119,"")</f>
        <v/>
      </c>
      <c r="M119" s="2">
        <f>IF(L119&lt;&gt;"",IF(I119=$O$1,J119,I119),"")</f>
        <v/>
      </c>
      <c r="N119" s="2" t="n"/>
      <c r="O119" s="2" t="n"/>
      <c r="P119" s="2" t="n"/>
      <c r="Q119" s="2" t="n"/>
      <c r="R119" s="2" t="n"/>
    </row>
    <row r="120" ht="15.75" customHeight="1" s="78">
      <c r="A120" s="13" t="inlineStr">
        <is>
          <t>p48</t>
        </is>
      </c>
      <c r="B120" s="13" t="inlineStr">
        <is>
          <t>p49</t>
        </is>
      </c>
      <c r="C120" s="16" t="n">
        <v>1115.106</v>
      </c>
      <c r="D120" s="16" t="n">
        <v>0</v>
      </c>
      <c r="E120" s="16" t="n">
        <v>1115.106</v>
      </c>
      <c r="F120" s="13" t="n"/>
      <c r="G120" s="16" t="n">
        <v>48</v>
      </c>
      <c r="H120" s="16" t="n">
        <v>49</v>
      </c>
      <c r="I120" s="17" t="inlineStr">
        <is>
          <t>TX</t>
        </is>
      </c>
      <c r="J120" s="17" t="inlineStr">
        <is>
          <t>OK</t>
        </is>
      </c>
      <c r="K120" s="17" t="inlineStr">
        <is>
          <t>Different</t>
        </is>
      </c>
      <c r="L120" s="2">
        <f>IF(AND(K120="Different",OR(I120 = $O$1,J120=$O$1)),E120,"")</f>
        <v/>
      </c>
      <c r="M120" s="2">
        <f>IF(L120&lt;&gt;"",IF(I120=$O$1,J120,I120),"")</f>
        <v/>
      </c>
      <c r="N120" s="2" t="n"/>
      <c r="O120" s="2" t="n"/>
      <c r="P120" s="2" t="n"/>
      <c r="Q120" s="2" t="n"/>
      <c r="R120" s="2" t="n"/>
    </row>
    <row r="121" ht="15.75" customHeight="1" s="78">
      <c r="A121" s="13" t="inlineStr">
        <is>
          <t>p48</t>
        </is>
      </c>
      <c r="B121" s="13" t="inlineStr">
        <is>
          <t>p50</t>
        </is>
      </c>
      <c r="C121" s="16" t="n">
        <v>1691.848752</v>
      </c>
      <c r="D121" s="16" t="n">
        <v>0</v>
      </c>
      <c r="E121" s="16" t="n">
        <v>1691.848752</v>
      </c>
      <c r="F121" s="13" t="n"/>
      <c r="G121" s="16" t="n">
        <v>48</v>
      </c>
      <c r="H121" s="16" t="n">
        <v>50</v>
      </c>
      <c r="I121" s="17" t="inlineStr">
        <is>
          <t>TX</t>
        </is>
      </c>
      <c r="J121" s="17" t="inlineStr">
        <is>
          <t>OK</t>
        </is>
      </c>
      <c r="K121" s="17" t="inlineStr">
        <is>
          <t>Different</t>
        </is>
      </c>
      <c r="L121" s="2">
        <f>IF(AND(K121="Different",OR(I121 = $O$1,J121=$O$1)),E121,"")</f>
        <v/>
      </c>
      <c r="M121" s="2">
        <f>IF(L121&lt;&gt;"",IF(I121=$O$1,J121,I121),"")</f>
        <v/>
      </c>
      <c r="N121" s="2" t="n"/>
      <c r="O121" s="2" t="n"/>
      <c r="P121" s="2" t="n"/>
      <c r="Q121" s="2" t="n"/>
      <c r="R121" s="2" t="n"/>
    </row>
    <row r="122" ht="15.75" customHeight="1" s="78">
      <c r="A122" s="13" t="inlineStr">
        <is>
          <t>p49</t>
        </is>
      </c>
      <c r="B122" s="13" t="inlineStr">
        <is>
          <t>p50</t>
        </is>
      </c>
      <c r="C122" s="16" t="n">
        <v>45.19116</v>
      </c>
      <c r="D122" s="16" t="n">
        <v>0</v>
      </c>
      <c r="E122" s="16" t="n">
        <v>45.19116</v>
      </c>
      <c r="F122" s="13" t="n"/>
      <c r="G122" s="16" t="n">
        <v>49</v>
      </c>
      <c r="H122" s="16" t="n">
        <v>50</v>
      </c>
      <c r="I122" s="17" t="inlineStr">
        <is>
          <t>OK</t>
        </is>
      </c>
      <c r="J122" s="17" t="inlineStr">
        <is>
          <t>OK</t>
        </is>
      </c>
      <c r="K122" s="17" t="inlineStr">
        <is>
          <t>Same</t>
        </is>
      </c>
      <c r="L122" s="2">
        <f>IF(AND(K122="Different",OR(I122 = $O$1,J122=$O$1)),E122,"")</f>
        <v/>
      </c>
      <c r="M122" s="2">
        <f>IF(L122&lt;&gt;"",IF(I122=$O$1,J122,I122),"")</f>
        <v/>
      </c>
      <c r="N122" s="2" t="n"/>
      <c r="O122" s="2" t="n"/>
      <c r="P122" s="2" t="n"/>
      <c r="Q122" s="2" t="n"/>
      <c r="R122" s="2" t="n"/>
    </row>
    <row r="123" ht="15.75" customHeight="1" s="78">
      <c r="A123" s="13" t="inlineStr">
        <is>
          <t>p49</t>
        </is>
      </c>
      <c r="B123" s="13" t="inlineStr">
        <is>
          <t>p52</t>
        </is>
      </c>
      <c r="C123" s="16" t="n">
        <v>105.4719562</v>
      </c>
      <c r="D123" s="16" t="n">
        <v>0</v>
      </c>
      <c r="E123" s="16" t="n">
        <v>105.4719562</v>
      </c>
      <c r="F123" s="13" t="n"/>
      <c r="G123" s="16" t="n">
        <v>49</v>
      </c>
      <c r="H123" s="16" t="n">
        <v>52</v>
      </c>
      <c r="I123" s="17" t="inlineStr">
        <is>
          <t>OK</t>
        </is>
      </c>
      <c r="J123" s="17" t="inlineStr">
        <is>
          <t>KS</t>
        </is>
      </c>
      <c r="K123" s="17" t="inlineStr">
        <is>
          <t>Different</t>
        </is>
      </c>
      <c r="L123" s="2">
        <f>IF(AND(K123="Different",OR(I123 = $O$1,J123=$O$1)),E123,"")</f>
        <v/>
      </c>
      <c r="M123" s="2">
        <f>IF(L123&lt;&gt;"",IF(I123=$O$1,J123,I123),"")</f>
        <v/>
      </c>
      <c r="N123" s="2" t="n"/>
      <c r="O123" s="2" t="n"/>
      <c r="P123" s="2" t="n"/>
      <c r="Q123" s="2" t="n"/>
      <c r="R123" s="2" t="n"/>
    </row>
    <row r="124" ht="15.75" customHeight="1" s="78">
      <c r="A124" s="13" t="inlineStr">
        <is>
          <t>p49</t>
        </is>
      </c>
      <c r="B124" s="13" t="inlineStr">
        <is>
          <t>p53</t>
        </is>
      </c>
      <c r="C124" s="16" t="n">
        <v>8.002735978</v>
      </c>
      <c r="D124" s="16" t="n">
        <v>0</v>
      </c>
      <c r="E124" s="16" t="n">
        <v>8.002735978</v>
      </c>
      <c r="F124" s="13" t="n"/>
      <c r="G124" s="16" t="n">
        <v>49</v>
      </c>
      <c r="H124" s="16" t="n">
        <v>53</v>
      </c>
      <c r="I124" s="17" t="inlineStr">
        <is>
          <t>OK</t>
        </is>
      </c>
      <c r="J124" s="17" t="inlineStr">
        <is>
          <t>KS</t>
        </is>
      </c>
      <c r="K124" s="17" t="inlineStr">
        <is>
          <t>Different</t>
        </is>
      </c>
      <c r="L124" s="2">
        <f>IF(AND(K124="Different",OR(I124 = $O$1,J124=$O$1)),E124,"")</f>
        <v/>
      </c>
      <c r="M124" s="2">
        <f>IF(L124&lt;&gt;"",IF(I124=$O$1,J124,I124),"")</f>
        <v/>
      </c>
      <c r="N124" s="2" t="n"/>
      <c r="O124" s="2" t="n"/>
      <c r="P124" s="2" t="n"/>
      <c r="Q124" s="2" t="n"/>
      <c r="R124" s="2" t="n"/>
    </row>
    <row r="125" ht="15.75" customHeight="1" s="78">
      <c r="A125" s="13" t="inlineStr">
        <is>
          <t>p50</t>
        </is>
      </c>
      <c r="B125" s="13" t="inlineStr">
        <is>
          <t>p51</t>
        </is>
      </c>
      <c r="C125" s="16" t="n">
        <v>4411.884941</v>
      </c>
      <c r="D125" s="16" t="n">
        <v>0</v>
      </c>
      <c r="E125" s="16" t="n">
        <v>4411.884941</v>
      </c>
      <c r="F125" s="13" t="n"/>
      <c r="G125" s="16" t="n">
        <v>50</v>
      </c>
      <c r="H125" s="16" t="n">
        <v>51</v>
      </c>
      <c r="I125" s="17" t="inlineStr">
        <is>
          <t>OK</t>
        </is>
      </c>
      <c r="J125" s="17" t="inlineStr">
        <is>
          <t>OK</t>
        </is>
      </c>
      <c r="K125" s="17" t="inlineStr">
        <is>
          <t>Same</t>
        </is>
      </c>
      <c r="L125" s="2">
        <f>IF(AND(K125="Different",OR(I125 = $O$1,J125=$O$1)),E125,"")</f>
        <v/>
      </c>
      <c r="M125" s="2">
        <f>IF(L125&lt;&gt;"",IF(I125=$O$1,J125,I125),"")</f>
        <v/>
      </c>
      <c r="N125" s="2" t="n"/>
      <c r="O125" s="2" t="n"/>
      <c r="P125" s="2" t="n"/>
      <c r="Q125" s="2" t="n"/>
      <c r="R125" s="2" t="n"/>
    </row>
    <row r="126" ht="15.75" customHeight="1" s="78">
      <c r="A126" s="13" t="inlineStr">
        <is>
          <t>p50</t>
        </is>
      </c>
      <c r="B126" s="13" t="inlineStr">
        <is>
          <t>p53</t>
        </is>
      </c>
      <c r="C126" s="16" t="n">
        <v>104.1723666</v>
      </c>
      <c r="D126" s="16" t="n">
        <v>0</v>
      </c>
      <c r="E126" s="16" t="n">
        <v>104.1723666</v>
      </c>
      <c r="F126" s="13" t="n"/>
      <c r="G126" s="16" t="n">
        <v>50</v>
      </c>
      <c r="H126" s="16" t="n">
        <v>53</v>
      </c>
      <c r="I126" s="17" t="inlineStr">
        <is>
          <t>OK</t>
        </is>
      </c>
      <c r="J126" s="17" t="inlineStr">
        <is>
          <t>KS</t>
        </is>
      </c>
      <c r="K126" s="17" t="inlineStr">
        <is>
          <t>Different</t>
        </is>
      </c>
      <c r="L126" s="2">
        <f>IF(AND(K126="Different",OR(I126 = $O$1,J126=$O$1)),E126,"")</f>
        <v/>
      </c>
      <c r="M126" s="2">
        <f>IF(L126&lt;&gt;"",IF(I126=$O$1,J126,I126),"")</f>
        <v/>
      </c>
      <c r="N126" s="2" t="n"/>
      <c r="O126" s="2" t="n"/>
      <c r="P126" s="2" t="n"/>
      <c r="Q126" s="2" t="n"/>
      <c r="R126" s="2" t="n"/>
    </row>
    <row r="127" ht="15.75" customHeight="1" s="78">
      <c r="A127" s="13" t="inlineStr">
        <is>
          <t>p50</t>
        </is>
      </c>
      <c r="B127" s="13" t="inlineStr">
        <is>
          <t>p56</t>
        </is>
      </c>
      <c r="C127" s="16" t="n">
        <v>878.1698</v>
      </c>
      <c r="D127" s="16" t="n">
        <v>0</v>
      </c>
      <c r="E127" s="16" t="n">
        <v>878.1698</v>
      </c>
      <c r="F127" s="13" t="n"/>
      <c r="G127" s="16" t="n">
        <v>50</v>
      </c>
      <c r="H127" s="16" t="n">
        <v>56</v>
      </c>
      <c r="I127" s="17" t="inlineStr">
        <is>
          <t>OK</t>
        </is>
      </c>
      <c r="J127" s="17" t="inlineStr">
        <is>
          <t>AR</t>
        </is>
      </c>
      <c r="K127" s="17" t="inlineStr">
        <is>
          <t>Different</t>
        </is>
      </c>
      <c r="L127" s="2">
        <f>IF(AND(K127="Different",OR(I127 = $O$1,J127=$O$1)),E127,"")</f>
        <v/>
      </c>
      <c r="M127" s="2">
        <f>IF(L127&lt;&gt;"",IF(I127=$O$1,J127,I127),"")</f>
        <v/>
      </c>
      <c r="N127" s="2" t="n"/>
      <c r="O127" s="2" t="n"/>
      <c r="P127" s="2" t="n"/>
      <c r="Q127" s="2" t="n"/>
      <c r="R127" s="2" t="n"/>
    </row>
    <row r="128" ht="15.75" customHeight="1" s="78">
      <c r="A128" s="13" t="inlineStr">
        <is>
          <t>p50</t>
        </is>
      </c>
      <c r="B128" s="13" t="inlineStr">
        <is>
          <t>p57</t>
        </is>
      </c>
      <c r="C128" s="16" t="n">
        <v>952.1273</v>
      </c>
      <c r="D128" s="16" t="n">
        <v>0</v>
      </c>
      <c r="E128" s="16" t="n">
        <v>952.1273</v>
      </c>
      <c r="F128" s="13" t="n"/>
      <c r="G128" s="16" t="n">
        <v>50</v>
      </c>
      <c r="H128" s="16" t="n">
        <v>57</v>
      </c>
      <c r="I128" s="17" t="inlineStr">
        <is>
          <t>OK</t>
        </is>
      </c>
      <c r="J128" s="17" t="inlineStr">
        <is>
          <t>TX</t>
        </is>
      </c>
      <c r="K128" s="17" t="inlineStr">
        <is>
          <t>Different</t>
        </is>
      </c>
      <c r="L128" s="2">
        <f>IF(AND(K128="Different",OR(I128 = $O$1,J128=$O$1)),E128,"")</f>
        <v/>
      </c>
      <c r="M128" s="2">
        <f>IF(L128&lt;&gt;"",IF(I128=$O$1,J128,I128),"")</f>
        <v/>
      </c>
      <c r="N128" s="2" t="n"/>
      <c r="O128" s="2" t="n"/>
      <c r="P128" s="2" t="n"/>
      <c r="Q128" s="2" t="n"/>
      <c r="R128" s="2" t="n"/>
    </row>
    <row r="129" ht="15.75" customHeight="1" s="78">
      <c r="A129" s="13" t="inlineStr">
        <is>
          <t>p50</t>
        </is>
      </c>
      <c r="B129" s="13" t="inlineStr">
        <is>
          <t>p60</t>
        </is>
      </c>
      <c r="C129" s="16" t="n">
        <v>0</v>
      </c>
      <c r="D129" s="16" t="n">
        <v>220</v>
      </c>
      <c r="E129" s="16" t="n">
        <v>345.906</v>
      </c>
      <c r="F129" s="13" t="inlineStr">
        <is>
          <t>changed to 220 MW</t>
        </is>
      </c>
      <c r="G129" s="16" t="n">
        <v>50</v>
      </c>
      <c r="H129" s="16" t="n">
        <v>60</v>
      </c>
      <c r="I129" s="17" t="inlineStr">
        <is>
          <t>OK</t>
        </is>
      </c>
      <c r="J129" s="17" t="inlineStr">
        <is>
          <t>TX</t>
        </is>
      </c>
      <c r="K129" s="17" t="inlineStr">
        <is>
          <t>Different</t>
        </is>
      </c>
      <c r="L129" s="2">
        <f>IF(AND(K129="Different",OR(I129 = $O$1,J129=$O$1)),E129,"")</f>
        <v/>
      </c>
      <c r="M129" s="2">
        <f>IF(L129&lt;&gt;"",IF(I129=$O$1,J129,I129),"")</f>
        <v/>
      </c>
      <c r="N129" s="2" t="n"/>
      <c r="O129" s="2" t="n"/>
      <c r="P129" s="2" t="n"/>
      <c r="Q129" s="2" t="n"/>
      <c r="R129" s="2" t="n"/>
    </row>
    <row r="130" ht="15.75" customHeight="1" s="78">
      <c r="A130" s="13" t="inlineStr">
        <is>
          <t>p50</t>
        </is>
      </c>
      <c r="B130" s="13" t="inlineStr">
        <is>
          <t>p63</t>
        </is>
      </c>
      <c r="C130" s="16" t="n">
        <v>0</v>
      </c>
      <c r="D130" s="16" t="n">
        <v>0</v>
      </c>
      <c r="E130" s="16" t="n">
        <v>0</v>
      </c>
      <c r="F130" s="13" t="inlineStr">
        <is>
          <t>removed; not a real line</t>
        </is>
      </c>
      <c r="G130" s="16" t="n">
        <v>50</v>
      </c>
      <c r="H130" s="16" t="n">
        <v>63</v>
      </c>
      <c r="I130" s="17" t="inlineStr">
        <is>
          <t>OK</t>
        </is>
      </c>
      <c r="J130" s="17" t="inlineStr">
        <is>
          <t>TX</t>
        </is>
      </c>
      <c r="K130" s="17" t="inlineStr">
        <is>
          <t>Different</t>
        </is>
      </c>
      <c r="L130" s="2">
        <f>IF(AND(K130="Different",OR(I130 = $O$1,J130=$O$1)),E130,"")</f>
        <v/>
      </c>
      <c r="M130" s="2">
        <f>IF(L130&lt;&gt;"",IF(I130=$O$1,J130,I130),"")</f>
        <v/>
      </c>
      <c r="N130" s="2" t="n"/>
      <c r="O130" s="2" t="n"/>
      <c r="P130" s="2" t="n"/>
      <c r="Q130" s="2" t="n"/>
      <c r="R130" s="2" t="n"/>
    </row>
    <row r="131" ht="15.75" customHeight="1" s="78">
      <c r="A131" s="13" t="inlineStr">
        <is>
          <t>p50</t>
        </is>
      </c>
      <c r="B131" s="13" t="inlineStr">
        <is>
          <t>p85</t>
        </is>
      </c>
      <c r="C131" s="16" t="n">
        <v>225.6802137</v>
      </c>
      <c r="D131" s="16" t="n">
        <v>0</v>
      </c>
      <c r="E131" s="16" t="n">
        <v>225.6802137</v>
      </c>
      <c r="F131" s="13" t="n"/>
      <c r="G131" s="16" t="n">
        <v>50</v>
      </c>
      <c r="H131" s="16" t="n">
        <v>85</v>
      </c>
      <c r="I131" s="17" t="inlineStr">
        <is>
          <t>OK</t>
        </is>
      </c>
      <c r="J131" s="17" t="inlineStr">
        <is>
          <t>AR</t>
        </is>
      </c>
      <c r="K131" s="17" t="inlineStr">
        <is>
          <t>Different</t>
        </is>
      </c>
      <c r="L131" s="2">
        <f>IF(AND(K131="Different",OR(I131 = $O$1,J131=$O$1)),E131,"")</f>
        <v/>
      </c>
      <c r="M131" s="2">
        <f>IF(L131&lt;&gt;"",IF(I131=$O$1,J131,I131),"")</f>
        <v/>
      </c>
      <c r="N131" s="2" t="n"/>
      <c r="O131" s="2" t="n"/>
      <c r="P131" s="2" t="n"/>
      <c r="Q131" s="2" t="n"/>
      <c r="R131" s="2" t="n"/>
    </row>
    <row r="132" ht="15.75" customHeight="1" s="78">
      <c r="A132" s="13" t="inlineStr">
        <is>
          <t>p51</t>
        </is>
      </c>
      <c r="B132" s="13" t="inlineStr">
        <is>
          <t>p53</t>
        </is>
      </c>
      <c r="C132" s="16" t="n">
        <v>112.7906977</v>
      </c>
      <c r="D132" s="16" t="n">
        <v>0</v>
      </c>
      <c r="E132" s="16" t="n">
        <v>112.7906977</v>
      </c>
      <c r="F132" s="13" t="n"/>
      <c r="G132" s="16" t="n">
        <v>51</v>
      </c>
      <c r="H132" s="16" t="n">
        <v>53</v>
      </c>
      <c r="I132" s="17" t="inlineStr">
        <is>
          <t>OK</t>
        </is>
      </c>
      <c r="J132" s="17" t="inlineStr">
        <is>
          <t>KS</t>
        </is>
      </c>
      <c r="K132" s="17" t="inlineStr">
        <is>
          <t>Different</t>
        </is>
      </c>
      <c r="L132" s="2">
        <f>IF(AND(K132="Different",OR(I132 = $O$1,J132=$O$1)),E132,"")</f>
        <v/>
      </c>
      <c r="M132" s="2">
        <f>IF(L132&lt;&gt;"",IF(I132=$O$1,J132,I132),"")</f>
        <v/>
      </c>
      <c r="N132" s="2" t="n"/>
      <c r="O132" s="2" t="n"/>
      <c r="P132" s="2" t="n"/>
      <c r="Q132" s="2" t="n"/>
      <c r="R132" s="2" t="n"/>
    </row>
    <row r="133" ht="15.75" customHeight="1" s="78">
      <c r="A133" s="13" t="inlineStr">
        <is>
          <t>p51</t>
        </is>
      </c>
      <c r="B133" s="13" t="inlineStr">
        <is>
          <t>p55</t>
        </is>
      </c>
      <c r="C133" s="16" t="n">
        <v>35.3625171</v>
      </c>
      <c r="D133" s="16" t="n">
        <v>0</v>
      </c>
      <c r="E133" s="16" t="n">
        <v>35.3625171</v>
      </c>
      <c r="F133" s="13" t="n"/>
      <c r="G133" s="16" t="n">
        <v>51</v>
      </c>
      <c r="H133" s="16" t="n">
        <v>55</v>
      </c>
      <c r="I133" s="17" t="inlineStr">
        <is>
          <t>OK</t>
        </is>
      </c>
      <c r="J133" s="17" t="inlineStr">
        <is>
          <t>MO</t>
        </is>
      </c>
      <c r="K133" s="17" t="inlineStr">
        <is>
          <t>Different</t>
        </is>
      </c>
      <c r="L133" s="2">
        <f>IF(AND(K133="Different",OR(I133 = $O$1,J133=$O$1)),E133,"")</f>
        <v/>
      </c>
      <c r="M133" s="2">
        <f>IF(L133&lt;&gt;"",IF(I133=$O$1,J133,I133),"")</f>
        <v/>
      </c>
      <c r="N133" s="2" t="n"/>
      <c r="O133" s="2" t="n"/>
      <c r="P133" s="2" t="n"/>
      <c r="Q133" s="2" t="n"/>
      <c r="R133" s="2" t="n"/>
    </row>
    <row r="134" ht="15.75" customHeight="1" s="78">
      <c r="A134" s="13" t="inlineStr">
        <is>
          <t>p51</t>
        </is>
      </c>
      <c r="B134" s="13" t="inlineStr">
        <is>
          <t>p56</t>
        </is>
      </c>
      <c r="C134" s="16" t="n">
        <v>3107.563</v>
      </c>
      <c r="D134" s="16" t="n">
        <v>0</v>
      </c>
      <c r="E134" s="16" t="n">
        <v>3107.563</v>
      </c>
      <c r="F134" s="13" t="n"/>
      <c r="G134" s="16" t="n">
        <v>51</v>
      </c>
      <c r="H134" s="16" t="n">
        <v>56</v>
      </c>
      <c r="I134" s="17" t="inlineStr">
        <is>
          <t>OK</t>
        </is>
      </c>
      <c r="J134" s="17" t="inlineStr">
        <is>
          <t>AR</t>
        </is>
      </c>
      <c r="K134" s="17" t="inlineStr">
        <is>
          <t>Different</t>
        </is>
      </c>
      <c r="L134" s="2">
        <f>IF(AND(K134="Different",OR(I134 = $O$1,J134=$O$1)),E134,"")</f>
        <v/>
      </c>
      <c r="M134" s="2">
        <f>IF(L134&lt;&gt;"",IF(I134=$O$1,J134,I134),"")</f>
        <v/>
      </c>
      <c r="N134" s="2" t="n"/>
      <c r="O134" s="2" t="n"/>
      <c r="P134" s="2" t="n"/>
      <c r="Q134" s="2" t="n"/>
      <c r="R134" s="2" t="n"/>
    </row>
    <row r="135" ht="15.75" customHeight="1" s="78">
      <c r="A135" s="13" t="inlineStr">
        <is>
          <t>p52</t>
        </is>
      </c>
      <c r="B135" s="13" t="inlineStr">
        <is>
          <t>p53</t>
        </is>
      </c>
      <c r="C135" s="16" t="n">
        <v>610.6625</v>
      </c>
      <c r="D135" s="16" t="n">
        <v>0</v>
      </c>
      <c r="E135" s="16" t="n">
        <v>610.6625</v>
      </c>
      <c r="F135" s="13" t="n"/>
      <c r="G135" s="16" t="n">
        <v>52</v>
      </c>
      <c r="H135" s="16" t="n">
        <v>53</v>
      </c>
      <c r="I135" s="17" t="inlineStr">
        <is>
          <t>KS</t>
        </is>
      </c>
      <c r="J135" s="17" t="inlineStr">
        <is>
          <t>KS</t>
        </is>
      </c>
      <c r="K135" s="17" t="inlineStr">
        <is>
          <t>Same</t>
        </is>
      </c>
      <c r="L135" s="2">
        <f>IF(AND(K135="Different",OR(I135 = $O$1,J135=$O$1)),E135,"")</f>
        <v/>
      </c>
      <c r="M135" s="2">
        <f>IF(L135&lt;&gt;"",IF(I135=$O$1,J135,I135),"")</f>
        <v/>
      </c>
      <c r="N135" s="2" t="n"/>
      <c r="O135" s="2" t="n"/>
      <c r="P135" s="2" t="n"/>
      <c r="Q135" s="2" t="n"/>
      <c r="R135" s="2" t="n"/>
    </row>
    <row r="136" ht="15.75" customHeight="1" s="78">
      <c r="A136" s="13" t="inlineStr">
        <is>
          <t>p53</t>
        </is>
      </c>
      <c r="B136" s="13" t="inlineStr">
        <is>
          <t>p54</t>
        </is>
      </c>
      <c r="C136" s="16" t="n">
        <v>1406.588</v>
      </c>
      <c r="D136" s="16" t="n">
        <v>0</v>
      </c>
      <c r="E136" s="16" t="n">
        <v>1406.588</v>
      </c>
      <c r="F136" s="13" t="n"/>
      <c r="G136" s="16" t="n">
        <v>53</v>
      </c>
      <c r="H136" s="16" t="n">
        <v>54</v>
      </c>
      <c r="I136" s="17" t="inlineStr">
        <is>
          <t>KS</t>
        </is>
      </c>
      <c r="J136" s="17" t="inlineStr">
        <is>
          <t>MO</t>
        </is>
      </c>
      <c r="K136" s="17" t="inlineStr">
        <is>
          <t>Different</t>
        </is>
      </c>
      <c r="L136" s="2">
        <f>IF(AND(K136="Different",OR(I136 = $O$1,J136=$O$1)),E136,"")</f>
        <v/>
      </c>
      <c r="M136" s="2">
        <f>IF(L136&lt;&gt;"",IF(I136=$O$1,J136,I136),"")</f>
        <v/>
      </c>
      <c r="N136" s="2" t="n"/>
      <c r="O136" s="2" t="n"/>
      <c r="P136" s="2" t="n"/>
      <c r="Q136" s="2" t="n"/>
      <c r="R136" s="2" t="n"/>
    </row>
    <row r="137" ht="15.75" customHeight="1" s="78">
      <c r="A137" s="13" t="inlineStr">
        <is>
          <t>p53</t>
        </is>
      </c>
      <c r="B137" s="13" t="inlineStr">
        <is>
          <t>p55</t>
        </is>
      </c>
      <c r="C137" s="16" t="n">
        <v>1085.692</v>
      </c>
      <c r="D137" s="16" t="n">
        <v>0</v>
      </c>
      <c r="E137" s="16" t="n">
        <v>1085.692</v>
      </c>
      <c r="F137" s="13" t="n"/>
      <c r="G137" s="16" t="n">
        <v>53</v>
      </c>
      <c r="H137" s="16" t="n">
        <v>55</v>
      </c>
      <c r="I137" s="17" t="inlineStr">
        <is>
          <t>KS</t>
        </is>
      </c>
      <c r="J137" s="17" t="inlineStr">
        <is>
          <t>MO</t>
        </is>
      </c>
      <c r="K137" s="17" t="inlineStr">
        <is>
          <t>Different</t>
        </is>
      </c>
      <c r="L137" s="2">
        <f>IF(AND(K137="Different",OR(I137 = $O$1,J137=$O$1)),E137,"")</f>
        <v/>
      </c>
      <c r="M137" s="2">
        <f>IF(L137&lt;&gt;"",IF(I137=$O$1,J137,I137),"")</f>
        <v/>
      </c>
      <c r="N137" s="2" t="n"/>
      <c r="O137" s="2" t="n"/>
      <c r="P137" s="2" t="n"/>
      <c r="Q137" s="2" t="n"/>
      <c r="R137" s="2" t="n"/>
    </row>
    <row r="138" ht="15.75" customHeight="1" s="78">
      <c r="A138" s="13" t="inlineStr">
        <is>
          <t>p54</t>
        </is>
      </c>
      <c r="B138" s="13" t="inlineStr">
        <is>
          <t>p55</t>
        </is>
      </c>
      <c r="C138" s="16" t="n">
        <v>1037.173</v>
      </c>
      <c r="D138" s="16" t="n">
        <v>0</v>
      </c>
      <c r="E138" s="16" t="n">
        <v>1037.173</v>
      </c>
      <c r="F138" s="13" t="n"/>
      <c r="G138" s="16" t="n">
        <v>54</v>
      </c>
      <c r="H138" s="16" t="n">
        <v>55</v>
      </c>
      <c r="I138" s="17" t="inlineStr">
        <is>
          <t>MO</t>
        </is>
      </c>
      <c r="J138" s="17" t="inlineStr">
        <is>
          <t>MO</t>
        </is>
      </c>
      <c r="K138" s="17" t="inlineStr">
        <is>
          <t>Same</t>
        </is>
      </c>
      <c r="L138" s="2">
        <f>IF(AND(K138="Different",OR(I138 = $O$1,J138=$O$1)),E138,"")</f>
        <v/>
      </c>
      <c r="M138" s="2">
        <f>IF(L138&lt;&gt;"",IF(I138=$O$1,J138,I138),"")</f>
        <v/>
      </c>
      <c r="N138" s="2" t="n"/>
      <c r="O138" s="2" t="n"/>
      <c r="P138" s="2" t="n"/>
      <c r="Q138" s="2" t="n"/>
      <c r="R138" s="2" t="n"/>
    </row>
    <row r="139" ht="15.75" customHeight="1" s="78">
      <c r="A139" s="13" t="inlineStr">
        <is>
          <t>p54</t>
        </is>
      </c>
      <c r="B139" s="13" t="inlineStr">
        <is>
          <t>p70</t>
        </is>
      </c>
      <c r="C139" s="16" t="n">
        <v>192.920354</v>
      </c>
      <c r="D139" s="16" t="n">
        <v>0</v>
      </c>
      <c r="E139" s="16" t="n">
        <v>192.920354</v>
      </c>
      <c r="F139" s="13" t="n"/>
      <c r="G139" s="16" t="n">
        <v>54</v>
      </c>
      <c r="H139" s="16" t="n">
        <v>70</v>
      </c>
      <c r="I139" s="17" t="inlineStr">
        <is>
          <t>MO</t>
        </is>
      </c>
      <c r="J139" s="17" t="inlineStr">
        <is>
          <t>IA</t>
        </is>
      </c>
      <c r="K139" s="17" t="inlineStr">
        <is>
          <t>Different</t>
        </is>
      </c>
      <c r="L139" s="2">
        <f>IF(AND(K139="Different",OR(I139 = $O$1,J139=$O$1)),E139,"")</f>
        <v/>
      </c>
      <c r="M139" s="2">
        <f>IF(L139&lt;&gt;"",IF(I139=$O$1,J139,I139),"")</f>
        <v/>
      </c>
      <c r="N139" s="2" t="n"/>
      <c r="O139" s="2" t="n"/>
      <c r="P139" s="2" t="n"/>
      <c r="Q139" s="2" t="n"/>
      <c r="R139" s="2" t="n"/>
    </row>
    <row r="140" ht="15.75" customHeight="1" s="78">
      <c r="A140" s="13" t="inlineStr">
        <is>
          <t>p54</t>
        </is>
      </c>
      <c r="B140" s="13" t="inlineStr">
        <is>
          <t>p71</t>
        </is>
      </c>
      <c r="C140" s="16" t="n">
        <v>158.4722732</v>
      </c>
      <c r="D140" s="16" t="n">
        <v>0</v>
      </c>
      <c r="E140" s="16" t="n">
        <v>158.4722732</v>
      </c>
      <c r="F140" s="13" t="n"/>
      <c r="G140" s="16" t="n">
        <v>54</v>
      </c>
      <c r="H140" s="16" t="n">
        <v>71</v>
      </c>
      <c r="I140" s="17" t="inlineStr">
        <is>
          <t>MO</t>
        </is>
      </c>
      <c r="J140" s="17" t="inlineStr">
        <is>
          <t>MO</t>
        </is>
      </c>
      <c r="K140" s="17" t="inlineStr">
        <is>
          <t>Same</t>
        </is>
      </c>
      <c r="L140" s="2">
        <f>IF(AND(K140="Different",OR(I140 = $O$1,J140=$O$1)),E140,"")</f>
        <v/>
      </c>
      <c r="M140" s="2">
        <f>IF(L140&lt;&gt;"",IF(I140=$O$1,J140,I140),"")</f>
        <v/>
      </c>
      <c r="N140" s="2" t="n"/>
      <c r="O140" s="2" t="n"/>
      <c r="P140" s="2" t="n"/>
      <c r="Q140" s="2" t="n"/>
      <c r="R140" s="2" t="n"/>
    </row>
    <row r="141" ht="15.75" customHeight="1" s="78">
      <c r="A141" s="13" t="inlineStr">
        <is>
          <t>p54</t>
        </is>
      </c>
      <c r="B141" s="13" t="inlineStr">
        <is>
          <t>p72</t>
        </is>
      </c>
      <c r="C141" s="16" t="n">
        <v>1183.988248</v>
      </c>
      <c r="D141" s="16" t="n">
        <v>0</v>
      </c>
      <c r="E141" s="16" t="n">
        <v>1183.988248</v>
      </c>
      <c r="F141" s="13" t="n"/>
      <c r="G141" s="16" t="n">
        <v>54</v>
      </c>
      <c r="H141" s="16" t="n">
        <v>72</v>
      </c>
      <c r="I141" s="17" t="inlineStr">
        <is>
          <t>MO</t>
        </is>
      </c>
      <c r="J141" s="17" t="inlineStr">
        <is>
          <t>MO</t>
        </is>
      </c>
      <c r="K141" s="17" t="inlineStr">
        <is>
          <t>Same</t>
        </is>
      </c>
      <c r="L141" s="2">
        <f>IF(AND(K141="Different",OR(I141 = $O$1,J141=$O$1)),E141,"")</f>
        <v/>
      </c>
      <c r="M141" s="2">
        <f>IF(L141&lt;&gt;"",IF(I141=$O$1,J141,I141),"")</f>
        <v/>
      </c>
      <c r="N141" s="2" t="n"/>
      <c r="O141" s="2" t="n"/>
      <c r="P141" s="2" t="n"/>
      <c r="Q141" s="2" t="n"/>
      <c r="R141" s="2" t="n"/>
    </row>
    <row r="142" ht="15.75" customHeight="1" s="78">
      <c r="A142" s="13" t="inlineStr">
        <is>
          <t>p55</t>
        </is>
      </c>
      <c r="B142" s="13" t="inlineStr">
        <is>
          <t>p56</t>
        </is>
      </c>
      <c r="C142" s="16" t="n">
        <v>206.6347469</v>
      </c>
      <c r="D142" s="16" t="n">
        <v>0</v>
      </c>
      <c r="E142" s="16" t="n">
        <v>206.6347469</v>
      </c>
      <c r="F142" s="13" t="n"/>
      <c r="G142" s="16" t="n">
        <v>55</v>
      </c>
      <c r="H142" s="16" t="n">
        <v>56</v>
      </c>
      <c r="I142" s="17" t="inlineStr">
        <is>
          <t>MO</t>
        </is>
      </c>
      <c r="J142" s="17" t="inlineStr">
        <is>
          <t>AR</t>
        </is>
      </c>
      <c r="K142" s="17" t="inlineStr">
        <is>
          <t>Different</t>
        </is>
      </c>
      <c r="L142" s="2">
        <f>IF(AND(K142="Different",OR(I142 = $O$1,J142=$O$1)),E142,"")</f>
        <v/>
      </c>
      <c r="M142" s="2">
        <f>IF(L142&lt;&gt;"",IF(I142=$O$1,J142,I142),"")</f>
        <v/>
      </c>
      <c r="N142" s="2" t="n"/>
      <c r="O142" s="2" t="n"/>
      <c r="P142" s="2" t="n"/>
      <c r="Q142" s="2" t="n"/>
      <c r="R142" s="2" t="n"/>
    </row>
    <row r="143" ht="15.75" customHeight="1" s="78">
      <c r="A143" s="13" t="inlineStr">
        <is>
          <t>p55</t>
        </is>
      </c>
      <c r="B143" s="13" t="inlineStr">
        <is>
          <t>p72</t>
        </is>
      </c>
      <c r="C143" s="16" t="n">
        <v>139.8016893</v>
      </c>
      <c r="D143" s="16" t="n">
        <v>0</v>
      </c>
      <c r="E143" s="16" t="n">
        <v>139.8016893</v>
      </c>
      <c r="F143" s="13" t="n"/>
      <c r="G143" s="16" t="n">
        <v>55</v>
      </c>
      <c r="H143" s="16" t="n">
        <v>72</v>
      </c>
      <c r="I143" s="17" t="inlineStr">
        <is>
          <t>MO</t>
        </is>
      </c>
      <c r="J143" s="17" t="inlineStr">
        <is>
          <t>MO</t>
        </is>
      </c>
      <c r="K143" s="17" t="inlineStr">
        <is>
          <t>Same</t>
        </is>
      </c>
      <c r="L143" s="2">
        <f>IF(AND(K143="Different",OR(I143 = $O$1,J143=$O$1)),E143,"")</f>
        <v/>
      </c>
      <c r="M143" s="2">
        <f>IF(L143&lt;&gt;"",IF(I143=$O$1,J143,I143),"")</f>
        <v/>
      </c>
      <c r="N143" s="2" t="n"/>
      <c r="O143" s="2" t="n"/>
      <c r="P143" s="2" t="n"/>
      <c r="Q143" s="2" t="n"/>
      <c r="R143" s="2" t="n"/>
    </row>
    <row r="144" ht="15.75" customHeight="1" s="78">
      <c r="A144" s="13" t="inlineStr">
        <is>
          <t>p55</t>
        </is>
      </c>
      <c r="B144" s="13" t="inlineStr">
        <is>
          <t>p84</t>
        </is>
      </c>
      <c r="C144" s="16" t="n">
        <v>997.7377892</v>
      </c>
      <c r="D144" s="16" t="n">
        <v>0</v>
      </c>
      <c r="E144" s="16" t="n">
        <v>997.7377892</v>
      </c>
      <c r="F144" s="13" t="n"/>
      <c r="G144" s="16" t="n">
        <v>55</v>
      </c>
      <c r="H144" s="16" t="n">
        <v>84</v>
      </c>
      <c r="I144" s="17" t="inlineStr">
        <is>
          <t>MO</t>
        </is>
      </c>
      <c r="J144" s="17" t="inlineStr">
        <is>
          <t>MO</t>
        </is>
      </c>
      <c r="K144" s="17" t="inlineStr">
        <is>
          <t>Same</t>
        </is>
      </c>
      <c r="L144" s="2">
        <f>IF(AND(K144="Different",OR(I144 = $O$1,J144=$O$1)),E144,"")</f>
        <v/>
      </c>
      <c r="M144" s="2">
        <f>IF(L144&lt;&gt;"",IF(I144=$O$1,J144,I144),"")</f>
        <v/>
      </c>
      <c r="N144" s="2" t="n"/>
      <c r="O144" s="2" t="n"/>
      <c r="P144" s="2" t="n"/>
      <c r="Q144" s="2" t="n"/>
      <c r="R144" s="2" t="n"/>
    </row>
    <row r="145" ht="15.75" customHeight="1" s="78">
      <c r="A145" s="13" t="inlineStr">
        <is>
          <t>p55</t>
        </is>
      </c>
      <c r="B145" s="13" t="inlineStr">
        <is>
          <t>p85</t>
        </is>
      </c>
      <c r="C145" s="16" t="n">
        <v>490</v>
      </c>
      <c r="D145" s="16" t="n">
        <v>0</v>
      </c>
      <c r="E145" s="16" t="n">
        <v>490</v>
      </c>
      <c r="F145" s="13" t="n"/>
      <c r="G145" s="16" t="n">
        <v>55</v>
      </c>
      <c r="H145" s="16" t="n">
        <v>85</v>
      </c>
      <c r="I145" s="17" t="inlineStr">
        <is>
          <t>MO</t>
        </is>
      </c>
      <c r="J145" s="17" t="inlineStr">
        <is>
          <t>AR</t>
        </is>
      </c>
      <c r="K145" s="17" t="inlineStr">
        <is>
          <t>Different</t>
        </is>
      </c>
      <c r="L145" s="2">
        <f>IF(AND(K145="Different",OR(I145 = $O$1,J145=$O$1)),E145,"")</f>
        <v/>
      </c>
      <c r="M145" s="2">
        <f>IF(L145&lt;&gt;"",IF(I145=$O$1,J145,I145),"")</f>
        <v/>
      </c>
      <c r="N145" s="2" t="n"/>
      <c r="O145" s="2" t="n"/>
      <c r="P145" s="2" t="n"/>
      <c r="Q145" s="2" t="n"/>
      <c r="R145" s="2" t="n"/>
    </row>
    <row r="146" ht="15.75" customHeight="1" s="78">
      <c r="A146" s="13" t="inlineStr">
        <is>
          <t>p56</t>
        </is>
      </c>
      <c r="B146" s="13" t="inlineStr">
        <is>
          <t>p85</t>
        </is>
      </c>
      <c r="C146" s="16" t="n">
        <v>1935.798512</v>
      </c>
      <c r="D146" s="16" t="n">
        <v>0</v>
      </c>
      <c r="E146" s="16" t="n">
        <v>1935.798512</v>
      </c>
      <c r="F146" s="13" t="n"/>
      <c r="G146" s="16" t="n">
        <v>56</v>
      </c>
      <c r="H146" s="16" t="n">
        <v>85</v>
      </c>
      <c r="I146" s="17" t="inlineStr">
        <is>
          <t>AR</t>
        </is>
      </c>
      <c r="J146" s="17" t="inlineStr">
        <is>
          <t>AR</t>
        </is>
      </c>
      <c r="K146" s="17" t="inlineStr">
        <is>
          <t>Same</t>
        </is>
      </c>
      <c r="L146" s="2">
        <f>IF(AND(K146="Different",OR(I146 = $O$1,J146=$O$1)),E146,"")</f>
        <v/>
      </c>
      <c r="M146" s="2">
        <f>IF(L146&lt;&gt;"",IF(I146=$O$1,J146,I146),"")</f>
        <v/>
      </c>
      <c r="N146" s="2" t="n"/>
      <c r="O146" s="2" t="n"/>
      <c r="P146" s="2" t="n"/>
      <c r="Q146" s="2" t="n"/>
      <c r="R146" s="2" t="n"/>
    </row>
    <row r="147" ht="15.75" customHeight="1" s="78">
      <c r="A147" s="13" t="inlineStr">
        <is>
          <t>p57</t>
        </is>
      </c>
      <c r="B147" s="13" t="inlineStr">
        <is>
          <t>p58</t>
        </is>
      </c>
      <c r="C147" s="16" t="n">
        <v>1325.565732</v>
      </c>
      <c r="D147" s="16" t="n">
        <v>0</v>
      </c>
      <c r="E147" s="16" t="n">
        <v>1325.565732</v>
      </c>
      <c r="F147" s="13" t="n"/>
      <c r="G147" s="16" t="n">
        <v>57</v>
      </c>
      <c r="H147" s="16" t="n">
        <v>58</v>
      </c>
      <c r="I147" s="17" t="inlineStr">
        <is>
          <t>TX</t>
        </is>
      </c>
      <c r="J147" s="17" t="inlineStr">
        <is>
          <t>LA</t>
        </is>
      </c>
      <c r="K147" s="17" t="inlineStr">
        <is>
          <t>Different</t>
        </is>
      </c>
      <c r="L147" s="2">
        <f>IF(AND(K147="Different",OR(I147 = $O$1,J147=$O$1)),E147,"")</f>
        <v/>
      </c>
      <c r="M147" s="2">
        <f>IF(L147&lt;&gt;"",IF(I147=$O$1,J147,I147),"")</f>
        <v/>
      </c>
      <c r="N147" s="2" t="n"/>
      <c r="O147" s="2" t="n"/>
      <c r="P147" s="2" t="n"/>
      <c r="Q147" s="2" t="n"/>
      <c r="R147" s="2" t="n"/>
    </row>
    <row r="148" ht="15.75" customHeight="1" s="78">
      <c r="A148" s="13" t="inlineStr">
        <is>
          <t>p57</t>
        </is>
      </c>
      <c r="B148" s="13" t="inlineStr">
        <is>
          <t>p63</t>
        </is>
      </c>
      <c r="C148" s="16" t="n">
        <v>0</v>
      </c>
      <c r="D148" s="16" t="n">
        <v>600</v>
      </c>
      <c r="E148" s="16" t="n">
        <v>943.38</v>
      </c>
      <c r="F148" s="13" t="n"/>
      <c r="G148" s="16" t="n">
        <v>57</v>
      </c>
      <c r="H148" s="16" t="n">
        <v>63</v>
      </c>
      <c r="I148" s="17" t="inlineStr">
        <is>
          <t>TX</t>
        </is>
      </c>
      <c r="J148" s="17" t="inlineStr">
        <is>
          <t>TX</t>
        </is>
      </c>
      <c r="K148" s="17" t="inlineStr">
        <is>
          <t>Same</t>
        </is>
      </c>
      <c r="L148" s="2">
        <f>IF(AND(K148="Different",OR(I148 = $O$1,J148=$O$1)),E148,"")</f>
        <v/>
      </c>
      <c r="M148" s="2">
        <f>IF(L148&lt;&gt;"",IF(I148=$O$1,J148,I148),"")</f>
        <v/>
      </c>
      <c r="N148" s="2" t="n"/>
      <c r="O148" s="2" t="n"/>
      <c r="P148" s="2" t="n"/>
      <c r="Q148" s="2" t="n"/>
      <c r="R148" s="2" t="n"/>
    </row>
    <row r="149" ht="15.75" customHeight="1" s="78">
      <c r="A149" s="13" t="inlineStr">
        <is>
          <t>p57</t>
        </is>
      </c>
      <c r="B149" s="13" t="inlineStr">
        <is>
          <t>p66</t>
        </is>
      </c>
      <c r="C149" s="16" t="n">
        <v>463.9887426</v>
      </c>
      <c r="D149" s="16" t="n">
        <v>0</v>
      </c>
      <c r="E149" s="16" t="n">
        <v>463.9887426</v>
      </c>
      <c r="F149" s="13" t="n"/>
      <c r="G149" s="16" t="n">
        <v>57</v>
      </c>
      <c r="H149" s="16" t="n">
        <v>66</v>
      </c>
      <c r="I149" s="17" t="inlineStr">
        <is>
          <t>TX</t>
        </is>
      </c>
      <c r="J149" s="17" t="inlineStr">
        <is>
          <t>TX</t>
        </is>
      </c>
      <c r="K149" s="17" t="inlineStr">
        <is>
          <t>Same</t>
        </is>
      </c>
      <c r="L149" s="2">
        <f>IF(AND(K149="Different",OR(I149 = $O$1,J149=$O$1)),E149,"")</f>
        <v/>
      </c>
      <c r="M149" s="2">
        <f>IF(L149&lt;&gt;"",IF(I149=$O$1,J149,I149),"")</f>
        <v/>
      </c>
      <c r="N149" s="2" t="n"/>
      <c r="O149" s="2" t="n"/>
      <c r="P149" s="2" t="n"/>
      <c r="Q149" s="2" t="n"/>
      <c r="R149" s="2" t="n"/>
    </row>
    <row r="150" ht="15.75" customHeight="1" s="78">
      <c r="A150" s="13" t="inlineStr">
        <is>
          <t>p57</t>
        </is>
      </c>
      <c r="B150" s="13" t="inlineStr">
        <is>
          <t>p85</t>
        </is>
      </c>
      <c r="C150" s="16" t="n">
        <v>318.9668002</v>
      </c>
      <c r="D150" s="16" t="n">
        <v>0</v>
      </c>
      <c r="E150" s="16" t="n">
        <v>318.9668002</v>
      </c>
      <c r="F150" s="13" t="n"/>
      <c r="G150" s="16" t="n">
        <v>57</v>
      </c>
      <c r="H150" s="16" t="n">
        <v>85</v>
      </c>
      <c r="I150" s="17" t="inlineStr">
        <is>
          <t>TX</t>
        </is>
      </c>
      <c r="J150" s="17" t="inlineStr">
        <is>
          <t>AR</t>
        </is>
      </c>
      <c r="K150" s="17" t="inlineStr">
        <is>
          <t>Different</t>
        </is>
      </c>
      <c r="L150" s="2">
        <f>IF(AND(K150="Different",OR(I150 = $O$1,J150=$O$1)),E150,"")</f>
        <v/>
      </c>
      <c r="M150" s="2">
        <f>IF(L150&lt;&gt;"",IF(I150=$O$1,J150,I150),"")</f>
        <v/>
      </c>
      <c r="N150" s="2" t="n"/>
      <c r="O150" s="2" t="n"/>
      <c r="P150" s="2" t="n"/>
      <c r="Q150" s="2" t="n"/>
      <c r="R150" s="2" t="n"/>
    </row>
    <row r="151" ht="15.75" customHeight="1" s="78">
      <c r="A151" s="13" t="inlineStr">
        <is>
          <t>p58</t>
        </is>
      </c>
      <c r="B151" s="13" t="inlineStr">
        <is>
          <t>p66</t>
        </is>
      </c>
      <c r="C151" s="16" t="n">
        <v>3051.19</v>
      </c>
      <c r="D151" s="16" t="n">
        <v>0</v>
      </c>
      <c r="E151" s="16" t="n">
        <v>3051.19</v>
      </c>
      <c r="F151" s="13" t="n"/>
      <c r="G151" s="16" t="n">
        <v>58</v>
      </c>
      <c r="H151" s="16" t="n">
        <v>66</v>
      </c>
      <c r="I151" s="17" t="inlineStr">
        <is>
          <t>LA</t>
        </is>
      </c>
      <c r="J151" s="17" t="inlineStr">
        <is>
          <t>TX</t>
        </is>
      </c>
      <c r="K151" s="17" t="inlineStr">
        <is>
          <t>Different</t>
        </is>
      </c>
      <c r="L151" s="2">
        <f>IF(AND(K151="Different",OR(I151 = $O$1,J151=$O$1)),E151,"")</f>
        <v/>
      </c>
      <c r="M151" s="2">
        <f>IF(L151&lt;&gt;"",IF(I151=$O$1,J151,I151),"")</f>
        <v/>
      </c>
      <c r="N151" s="2" t="n"/>
      <c r="O151" s="2" t="n"/>
      <c r="P151" s="2" t="n"/>
      <c r="Q151" s="2" t="n"/>
      <c r="R151" s="2" t="n"/>
    </row>
    <row r="152" ht="15.75" customHeight="1" s="78">
      <c r="A152" s="13" t="inlineStr">
        <is>
          <t>p58</t>
        </is>
      </c>
      <c r="B152" s="13" t="inlineStr">
        <is>
          <t>p85</t>
        </is>
      </c>
      <c r="C152" s="16" t="n">
        <v>142.4172</v>
      </c>
      <c r="D152" s="16" t="n">
        <v>0</v>
      </c>
      <c r="E152" s="16" t="n">
        <v>142.4172</v>
      </c>
      <c r="F152" s="13" t="n"/>
      <c r="G152" s="16" t="n">
        <v>58</v>
      </c>
      <c r="H152" s="16" t="n">
        <v>85</v>
      </c>
      <c r="I152" s="17" t="inlineStr">
        <is>
          <t>LA</t>
        </is>
      </c>
      <c r="J152" s="17" t="inlineStr">
        <is>
          <t>AR</t>
        </is>
      </c>
      <c r="K152" s="17" t="inlineStr">
        <is>
          <t>Different</t>
        </is>
      </c>
      <c r="L152" s="2">
        <f>IF(AND(K152="Different",OR(I152 = $O$1,J152=$O$1)),E152,"")</f>
        <v/>
      </c>
      <c r="M152" s="2">
        <f>IF(L152&lt;&gt;"",IF(I152=$O$1,J152,I152),"")</f>
        <v/>
      </c>
      <c r="N152" s="2" t="n"/>
      <c r="O152" s="2" t="n"/>
      <c r="P152" s="2" t="n"/>
      <c r="Q152" s="2" t="n"/>
      <c r="R152" s="2" t="n"/>
    </row>
    <row r="153" ht="15.75" customHeight="1" s="78">
      <c r="A153" s="13" t="inlineStr">
        <is>
          <t>p58</t>
        </is>
      </c>
      <c r="B153" s="13" t="inlineStr">
        <is>
          <t>p86</t>
        </is>
      </c>
      <c r="C153" s="16" t="n">
        <v>944.5507</v>
      </c>
      <c r="D153" s="16" t="n">
        <v>0</v>
      </c>
      <c r="E153" s="16" t="n">
        <v>944.5507</v>
      </c>
      <c r="F153" s="13" t="n"/>
      <c r="G153" s="16" t="n">
        <v>58</v>
      </c>
      <c r="H153" s="16" t="n">
        <v>86</v>
      </c>
      <c r="I153" s="17" t="inlineStr">
        <is>
          <t>LA</t>
        </is>
      </c>
      <c r="J153" s="17" t="inlineStr">
        <is>
          <t>LA</t>
        </is>
      </c>
      <c r="K153" s="17" t="inlineStr">
        <is>
          <t>Same</t>
        </is>
      </c>
      <c r="L153" s="2">
        <f>IF(AND(K153="Different",OR(I153 = $O$1,J153=$O$1)),E153,"")</f>
        <v/>
      </c>
      <c r="M153" s="2">
        <f>IF(L153&lt;&gt;"",IF(I153=$O$1,J153,I153),"")</f>
        <v/>
      </c>
      <c r="N153" s="2" t="n"/>
      <c r="O153" s="2" t="n"/>
      <c r="P153" s="2" t="n"/>
      <c r="Q153" s="2" t="n"/>
      <c r="R153" s="2" t="n"/>
    </row>
    <row r="154" ht="15.75" customHeight="1" s="78">
      <c r="A154" s="13" t="inlineStr">
        <is>
          <t>p58</t>
        </is>
      </c>
      <c r="B154" s="13" t="inlineStr">
        <is>
          <t>p87</t>
        </is>
      </c>
      <c r="C154" s="16" t="n">
        <v>4042.358</v>
      </c>
      <c r="D154" s="16" t="n">
        <v>0</v>
      </c>
      <c r="E154" s="16" t="n">
        <v>4042.358</v>
      </c>
      <c r="F154" s="13" t="n"/>
      <c r="G154" s="16" t="n">
        <v>58</v>
      </c>
      <c r="H154" s="16" t="n">
        <v>87</v>
      </c>
      <c r="I154" s="17" t="inlineStr">
        <is>
          <t>LA</t>
        </is>
      </c>
      <c r="J154" s="17" t="inlineStr">
        <is>
          <t>MS</t>
        </is>
      </c>
      <c r="K154" s="17" t="inlineStr">
        <is>
          <t>Different</t>
        </is>
      </c>
      <c r="L154" s="2">
        <f>IF(AND(K154="Different",OR(I154 = $O$1,J154=$O$1)),E154,"")</f>
        <v/>
      </c>
      <c r="M154" s="2">
        <f>IF(L154&lt;&gt;"",IF(I154=$O$1,J154,I154),"")</f>
        <v/>
      </c>
      <c r="N154" s="2" t="n"/>
      <c r="O154" s="2" t="n"/>
      <c r="P154" s="2" t="n"/>
      <c r="Q154" s="2" t="n"/>
      <c r="R154" s="2" t="n"/>
    </row>
    <row r="155" ht="15.75" customHeight="1" s="78">
      <c r="A155" s="13" t="inlineStr">
        <is>
          <t>p60</t>
        </is>
      </c>
      <c r="B155" s="13" t="inlineStr">
        <is>
          <t>p61</t>
        </is>
      </c>
      <c r="C155" s="16" t="n">
        <v>2473</v>
      </c>
      <c r="D155" s="16" t="n">
        <v>0</v>
      </c>
      <c r="E155" s="16" t="n">
        <v>2473</v>
      </c>
      <c r="F155" s="13" t="n"/>
      <c r="G155" s="16" t="n">
        <v>60</v>
      </c>
      <c r="H155" s="16" t="n">
        <v>61</v>
      </c>
      <c r="I155" s="17" t="inlineStr">
        <is>
          <t>TX</t>
        </is>
      </c>
      <c r="J155" s="17" t="inlineStr">
        <is>
          <t>TX</t>
        </is>
      </c>
      <c r="K155" s="17" t="inlineStr">
        <is>
          <t>Same</t>
        </is>
      </c>
      <c r="L155" s="2">
        <f>IF(AND(K155="Different",OR(I155 = $O$1,J155=$O$1)),E155,"")</f>
        <v/>
      </c>
      <c r="M155" s="2">
        <f>IF(L155&lt;&gt;"",IF(I155=$O$1,J155,I155),"")</f>
        <v/>
      </c>
      <c r="N155" s="2" t="n"/>
      <c r="O155" s="2" t="n"/>
      <c r="P155" s="2" t="n"/>
      <c r="Q155" s="2" t="n"/>
      <c r="R155" s="2" t="n"/>
    </row>
    <row r="156" ht="15.75" customHeight="1" s="78">
      <c r="A156" s="13" t="inlineStr">
        <is>
          <t>p60</t>
        </is>
      </c>
      <c r="B156" s="13" t="inlineStr">
        <is>
          <t>p62</t>
        </is>
      </c>
      <c r="C156" s="16" t="n">
        <v>2303</v>
      </c>
      <c r="D156" s="16" t="n">
        <v>0</v>
      </c>
      <c r="E156" s="16" t="n">
        <v>2303</v>
      </c>
      <c r="F156" s="13" t="n"/>
      <c r="G156" s="16" t="n">
        <v>60</v>
      </c>
      <c r="H156" s="16" t="n">
        <v>62</v>
      </c>
      <c r="I156" s="17" t="inlineStr">
        <is>
          <t>TX</t>
        </is>
      </c>
      <c r="J156" s="17" t="inlineStr">
        <is>
          <t>TX</t>
        </is>
      </c>
      <c r="K156" s="17" t="inlineStr">
        <is>
          <t>Same</t>
        </is>
      </c>
      <c r="L156" s="2">
        <f>IF(AND(K156="Different",OR(I156 = $O$1,J156=$O$1)),E156,"")</f>
        <v/>
      </c>
      <c r="M156" s="2">
        <f>IF(L156&lt;&gt;"",IF(I156=$O$1,J156,I156),"")</f>
        <v/>
      </c>
      <c r="N156" s="2" t="n"/>
      <c r="O156" s="2" t="n"/>
      <c r="P156" s="2" t="n"/>
      <c r="Q156" s="2" t="n"/>
      <c r="R156" s="2" t="n"/>
    </row>
    <row r="157" ht="15.75" customHeight="1" s="78">
      <c r="A157" s="13" t="inlineStr">
        <is>
          <t>p60</t>
        </is>
      </c>
      <c r="B157" s="13" t="inlineStr">
        <is>
          <t>p63</t>
        </is>
      </c>
      <c r="C157" s="16" t="n">
        <v>2003</v>
      </c>
      <c r="D157" s="16" t="n">
        <v>0</v>
      </c>
      <c r="E157" s="16" t="n">
        <v>2003</v>
      </c>
      <c r="F157" s="13" t="n"/>
      <c r="G157" s="16" t="n">
        <v>60</v>
      </c>
      <c r="H157" s="16" t="n">
        <v>63</v>
      </c>
      <c r="I157" s="17" t="inlineStr">
        <is>
          <t>TX</t>
        </is>
      </c>
      <c r="J157" s="17" t="inlineStr">
        <is>
          <t>TX</t>
        </is>
      </c>
      <c r="K157" s="17" t="inlineStr">
        <is>
          <t>Same</t>
        </is>
      </c>
      <c r="L157" s="2">
        <f>IF(AND(K157="Different",OR(I157 = $O$1,J157=$O$1)),E157,"")</f>
        <v/>
      </c>
      <c r="M157" s="2">
        <f>IF(L157&lt;&gt;"",IF(I157=$O$1,J157,I157),"")</f>
        <v/>
      </c>
      <c r="N157" s="2" t="n"/>
      <c r="O157" s="2" t="n"/>
      <c r="P157" s="2" t="n"/>
      <c r="Q157" s="2" t="n"/>
      <c r="R157" s="2" t="n"/>
    </row>
    <row r="158" ht="15.75" customHeight="1" s="78">
      <c r="A158" s="13" t="inlineStr">
        <is>
          <t>p61</t>
        </is>
      </c>
      <c r="B158" s="13" t="inlineStr">
        <is>
          <t>p62</t>
        </is>
      </c>
      <c r="C158" s="16" t="n">
        <v>832</v>
      </c>
      <c r="D158" s="16" t="n">
        <v>0</v>
      </c>
      <c r="E158" s="16" t="n">
        <v>832</v>
      </c>
      <c r="F158" s="13" t="n"/>
      <c r="G158" s="16" t="n">
        <v>61</v>
      </c>
      <c r="H158" s="16" t="n">
        <v>62</v>
      </c>
      <c r="I158" s="17" t="inlineStr">
        <is>
          <t>TX</t>
        </is>
      </c>
      <c r="J158" s="17" t="inlineStr">
        <is>
          <t>TX</t>
        </is>
      </c>
      <c r="K158" s="17" t="inlineStr">
        <is>
          <t>Same</t>
        </is>
      </c>
      <c r="L158" s="2">
        <f>IF(AND(K158="Different",OR(I158 = $O$1,J158=$O$1)),E158,"")</f>
        <v/>
      </c>
      <c r="M158" s="2">
        <f>IF(L158&lt;&gt;"",IF(I158=$O$1,J158,I158),"")</f>
        <v/>
      </c>
      <c r="N158" s="2" t="n"/>
      <c r="O158" s="2" t="n"/>
      <c r="P158" s="2" t="n"/>
      <c r="Q158" s="2" t="n"/>
      <c r="R158" s="2" t="n"/>
    </row>
    <row r="159" ht="15.75" customHeight="1" s="78">
      <c r="A159" s="13" t="inlineStr">
        <is>
          <t>p61</t>
        </is>
      </c>
      <c r="B159" s="13" t="inlineStr">
        <is>
          <t>p63</t>
        </is>
      </c>
      <c r="C159" s="16" t="n">
        <v>456</v>
      </c>
      <c r="D159" s="16" t="n">
        <v>0</v>
      </c>
      <c r="E159" s="16" t="n">
        <v>456</v>
      </c>
      <c r="F159" s="13" t="n"/>
      <c r="G159" s="16" t="n">
        <v>61</v>
      </c>
      <c r="H159" s="16" t="n">
        <v>63</v>
      </c>
      <c r="I159" s="17" t="inlineStr">
        <is>
          <t>TX</t>
        </is>
      </c>
      <c r="J159" s="17" t="inlineStr">
        <is>
          <t>TX</t>
        </is>
      </c>
      <c r="K159" s="17" t="inlineStr">
        <is>
          <t>Same</t>
        </is>
      </c>
      <c r="L159" s="2">
        <f>IF(AND(K159="Different",OR(I159 = $O$1,J159=$O$1)),E159,"")</f>
        <v/>
      </c>
      <c r="M159" s="2">
        <f>IF(L159&lt;&gt;"",IF(I159=$O$1,J159,I159),"")</f>
        <v/>
      </c>
      <c r="N159" s="2" t="n"/>
      <c r="O159" s="2" t="n"/>
      <c r="P159" s="2" t="n"/>
      <c r="Q159" s="2" t="n"/>
      <c r="R159" s="2" t="n"/>
    </row>
    <row r="160" ht="15.75" customHeight="1" s="78">
      <c r="A160" s="13" t="inlineStr">
        <is>
          <t>p61</t>
        </is>
      </c>
      <c r="B160" s="13" t="inlineStr">
        <is>
          <t>p64</t>
        </is>
      </c>
      <c r="C160" s="16" t="n">
        <v>238</v>
      </c>
      <c r="D160" s="16" t="n">
        <v>0</v>
      </c>
      <c r="E160" s="16" t="n">
        <v>238</v>
      </c>
      <c r="F160" s="13" t="n"/>
      <c r="G160" s="16" t="n">
        <v>61</v>
      </c>
      <c r="H160" s="16" t="n">
        <v>64</v>
      </c>
      <c r="I160" s="17" t="inlineStr">
        <is>
          <t>TX</t>
        </is>
      </c>
      <c r="J160" s="17" t="inlineStr">
        <is>
          <t>TX</t>
        </is>
      </c>
      <c r="K160" s="17" t="inlineStr">
        <is>
          <t>Same</t>
        </is>
      </c>
      <c r="L160" s="2">
        <f>IF(AND(K160="Different",OR(I160 = $O$1,J160=$O$1)),E160,"")</f>
        <v/>
      </c>
      <c r="M160" s="2">
        <f>IF(L160&lt;&gt;"",IF(I160=$O$1,J160,I160),"")</f>
        <v/>
      </c>
      <c r="N160" s="2" t="n"/>
      <c r="O160" s="2" t="n"/>
      <c r="P160" s="2" t="n"/>
      <c r="Q160" s="2" t="n"/>
      <c r="R160" s="2" t="n"/>
    </row>
    <row r="161" ht="15.75" customHeight="1" s="78">
      <c r="A161" s="13" t="inlineStr">
        <is>
          <t>p61</t>
        </is>
      </c>
      <c r="B161" s="13" t="inlineStr">
        <is>
          <t>p65</t>
        </is>
      </c>
      <c r="C161" s="16" t="n">
        <v>466</v>
      </c>
      <c r="D161" s="16" t="n">
        <v>0</v>
      </c>
      <c r="E161" s="16" t="n">
        <v>466</v>
      </c>
      <c r="F161" s="13" t="n"/>
      <c r="G161" s="16" t="n">
        <v>61</v>
      </c>
      <c r="H161" s="16" t="n">
        <v>65</v>
      </c>
      <c r="I161" s="17" t="inlineStr">
        <is>
          <t>TX</t>
        </is>
      </c>
      <c r="J161" s="17" t="inlineStr">
        <is>
          <t>TX</t>
        </is>
      </c>
      <c r="K161" s="17" t="inlineStr">
        <is>
          <t>Same</t>
        </is>
      </c>
      <c r="L161" s="2">
        <f>IF(AND(K161="Different",OR(I161 = $O$1,J161=$O$1)),E161,"")</f>
        <v/>
      </c>
      <c r="M161" s="2">
        <f>IF(L161&lt;&gt;"",IF(I161=$O$1,J161,I161),"")</f>
        <v/>
      </c>
      <c r="N161" s="2" t="n"/>
      <c r="O161" s="2" t="n"/>
      <c r="P161" s="2" t="n"/>
      <c r="Q161" s="2" t="n"/>
      <c r="R161" s="2" t="n"/>
    </row>
    <row r="162" ht="15.75" customHeight="1" s="78">
      <c r="A162" s="13" t="inlineStr">
        <is>
          <t>p63</t>
        </is>
      </c>
      <c r="B162" s="13" t="inlineStr">
        <is>
          <t>p64</t>
        </is>
      </c>
      <c r="C162" s="16" t="n">
        <v>4440</v>
      </c>
      <c r="D162" s="16" t="n">
        <v>0</v>
      </c>
      <c r="E162" s="16" t="n">
        <v>4440</v>
      </c>
      <c r="F162" s="13" t="n"/>
      <c r="G162" s="16" t="n">
        <v>63</v>
      </c>
      <c r="H162" s="16" t="n">
        <v>64</v>
      </c>
      <c r="I162" s="17" t="inlineStr">
        <is>
          <t>TX</t>
        </is>
      </c>
      <c r="J162" s="17" t="inlineStr">
        <is>
          <t>TX</t>
        </is>
      </c>
      <c r="K162" s="17" t="inlineStr">
        <is>
          <t>Same</t>
        </is>
      </c>
      <c r="L162" s="2">
        <f>IF(AND(K162="Different",OR(I162 = $O$1,J162=$O$1)),E162,"")</f>
        <v/>
      </c>
      <c r="M162" s="2">
        <f>IF(L162&lt;&gt;"",IF(I162=$O$1,J162,I162),"")</f>
        <v/>
      </c>
      <c r="N162" s="2" t="n"/>
      <c r="O162" s="2" t="n"/>
      <c r="P162" s="2" t="n"/>
      <c r="Q162" s="2" t="n"/>
      <c r="R162" s="2" t="n"/>
    </row>
    <row r="163" ht="15.75" customHeight="1" s="78">
      <c r="A163" s="13" t="inlineStr">
        <is>
          <t>p63</t>
        </is>
      </c>
      <c r="B163" s="13" t="inlineStr">
        <is>
          <t>p67</t>
        </is>
      </c>
      <c r="C163" s="16" t="n">
        <v>2138</v>
      </c>
      <c r="D163" s="16" t="n">
        <v>0</v>
      </c>
      <c r="E163" s="16" t="n">
        <v>2138</v>
      </c>
      <c r="F163" s="13" t="n"/>
      <c r="G163" s="16" t="n">
        <v>63</v>
      </c>
      <c r="H163" s="16" t="n">
        <v>67</v>
      </c>
      <c r="I163" s="17" t="inlineStr">
        <is>
          <t>TX</t>
        </is>
      </c>
      <c r="J163" s="17" t="inlineStr">
        <is>
          <t>TX</t>
        </is>
      </c>
      <c r="K163" s="17" t="inlineStr">
        <is>
          <t>Same</t>
        </is>
      </c>
      <c r="L163" s="2">
        <f>IF(AND(K163="Different",OR(I163 = $O$1,J163=$O$1)),E163,"")</f>
        <v/>
      </c>
      <c r="M163" s="2">
        <f>IF(L163&lt;&gt;"",IF(I163=$O$1,J163,I163),"")</f>
        <v/>
      </c>
      <c r="N163" s="2" t="n"/>
      <c r="O163" s="2" t="n"/>
      <c r="P163" s="2" t="n"/>
      <c r="Q163" s="2" t="n"/>
      <c r="R163" s="2" t="n"/>
    </row>
    <row r="164" ht="15.75" customHeight="1" s="78">
      <c r="A164" s="13" t="inlineStr">
        <is>
          <t>p64</t>
        </is>
      </c>
      <c r="B164" s="13" t="inlineStr">
        <is>
          <t>p65</t>
        </is>
      </c>
      <c r="C164" s="16" t="n">
        <v>6298</v>
      </c>
      <c r="D164" s="16" t="n">
        <v>0</v>
      </c>
      <c r="E164" s="16" t="n">
        <v>6298</v>
      </c>
      <c r="F164" s="13" t="n"/>
      <c r="G164" s="16" t="n">
        <v>64</v>
      </c>
      <c r="H164" s="16" t="n">
        <v>65</v>
      </c>
      <c r="I164" s="17" t="inlineStr">
        <is>
          <t>TX</t>
        </is>
      </c>
      <c r="J164" s="17" t="inlineStr">
        <is>
          <t>TX</t>
        </is>
      </c>
      <c r="K164" s="17" t="inlineStr">
        <is>
          <t>Same</t>
        </is>
      </c>
      <c r="L164" s="2">
        <f>IF(AND(K164="Different",OR(I164 = $O$1,J164=$O$1)),E164,"")</f>
        <v/>
      </c>
      <c r="M164" s="2">
        <f>IF(L164&lt;&gt;"",IF(I164=$O$1,J164,I164),"")</f>
        <v/>
      </c>
      <c r="N164" s="2" t="n"/>
      <c r="O164" s="2" t="n"/>
      <c r="P164" s="2" t="n"/>
      <c r="Q164" s="2" t="n"/>
      <c r="R164" s="2" t="n"/>
    </row>
    <row r="165" ht="15.75" customHeight="1" s="78">
      <c r="A165" s="13" t="inlineStr">
        <is>
          <t>p64</t>
        </is>
      </c>
      <c r="B165" s="13" t="inlineStr">
        <is>
          <t>p67</t>
        </is>
      </c>
      <c r="C165" s="16" t="n">
        <v>2207</v>
      </c>
      <c r="D165" s="16" t="n">
        <v>0</v>
      </c>
      <c r="E165" s="16" t="n">
        <v>2207</v>
      </c>
      <c r="F165" s="13" t="n"/>
      <c r="G165" s="16" t="n">
        <v>64</v>
      </c>
      <c r="H165" s="16" t="n">
        <v>67</v>
      </c>
      <c r="I165" s="17" t="inlineStr">
        <is>
          <t>TX</t>
        </is>
      </c>
      <c r="J165" s="17" t="inlineStr">
        <is>
          <t>TX</t>
        </is>
      </c>
      <c r="K165" s="17" t="inlineStr">
        <is>
          <t>Same</t>
        </is>
      </c>
      <c r="L165" s="2">
        <f>IF(AND(K165="Different",OR(I165 = $O$1,J165=$O$1)),E165,"")</f>
        <v/>
      </c>
      <c r="M165" s="2">
        <f>IF(L165&lt;&gt;"",IF(I165=$O$1,J165,I165),"")</f>
        <v/>
      </c>
      <c r="N165" s="2" t="n"/>
      <c r="O165" s="2" t="n"/>
      <c r="P165" s="2" t="n"/>
      <c r="Q165" s="2" t="n"/>
      <c r="R165" s="2" t="n"/>
    </row>
    <row r="166" ht="15.75" customHeight="1" s="78">
      <c r="A166" s="13" t="inlineStr">
        <is>
          <t>p65</t>
        </is>
      </c>
      <c r="B166" s="13" t="inlineStr">
        <is>
          <t>p67</t>
        </is>
      </c>
      <c r="C166" s="16" t="n">
        <v>6360</v>
      </c>
      <c r="D166" s="16" t="n">
        <v>0</v>
      </c>
      <c r="E166" s="16" t="n">
        <v>6360</v>
      </c>
      <c r="F166" s="13" t="n"/>
      <c r="G166" s="16" t="n">
        <v>65</v>
      </c>
      <c r="H166" s="16" t="n">
        <v>67</v>
      </c>
      <c r="I166" s="17" t="inlineStr">
        <is>
          <t>TX</t>
        </is>
      </c>
      <c r="J166" s="17" t="inlineStr">
        <is>
          <t>TX</t>
        </is>
      </c>
      <c r="K166" s="17" t="inlineStr">
        <is>
          <t>Same</t>
        </is>
      </c>
      <c r="L166" s="2">
        <f>IF(AND(K166="Different",OR(I166 = $O$1,J166=$O$1)),E166,"")</f>
        <v/>
      </c>
      <c r="M166" s="2">
        <f>IF(L166&lt;&gt;"",IF(I166=$O$1,J166,I166),"")</f>
        <v/>
      </c>
      <c r="N166" s="2" t="n"/>
      <c r="O166" s="2" t="n"/>
      <c r="P166" s="2" t="n"/>
      <c r="Q166" s="2" t="n"/>
      <c r="R166" s="2" t="n"/>
    </row>
    <row r="167" ht="15.75" customHeight="1" s="78">
      <c r="A167" s="13" t="inlineStr">
        <is>
          <t>p66</t>
        </is>
      </c>
      <c r="B167" s="13" t="inlineStr">
        <is>
          <t>p86</t>
        </is>
      </c>
      <c r="C167" s="16" t="n">
        <v>1046.551</v>
      </c>
      <c r="D167" s="16" t="n">
        <v>0</v>
      </c>
      <c r="E167" s="16" t="n">
        <v>1046.551</v>
      </c>
      <c r="F167" s="13" t="n"/>
      <c r="G167" s="16" t="n">
        <v>66</v>
      </c>
      <c r="H167" s="16" t="n">
        <v>86</v>
      </c>
      <c r="I167" s="17" t="inlineStr">
        <is>
          <t>TX</t>
        </is>
      </c>
      <c r="J167" s="17" t="inlineStr">
        <is>
          <t>LA</t>
        </is>
      </c>
      <c r="K167" s="17" t="inlineStr">
        <is>
          <t>Different</t>
        </is>
      </c>
      <c r="L167" s="2">
        <f>IF(AND(K167="Different",OR(I167 = $O$1,J167=$O$1)),E167,"")</f>
        <v/>
      </c>
      <c r="M167" s="2">
        <f>IF(L167&lt;&gt;"",IF(I167=$O$1,J167,I167),"")</f>
        <v/>
      </c>
      <c r="N167" s="2" t="n"/>
      <c r="O167" s="2" t="n"/>
      <c r="P167" s="2" t="n"/>
      <c r="Q167" s="2" t="n"/>
      <c r="R167" s="2" t="n"/>
    </row>
    <row r="168" ht="15.75" customHeight="1" s="78">
      <c r="A168" s="13" t="inlineStr">
        <is>
          <t>p68</t>
        </is>
      </c>
      <c r="B168" s="13" t="inlineStr">
        <is>
          <t>p69</t>
        </is>
      </c>
      <c r="C168" s="16" t="n">
        <v>949.3785</v>
      </c>
      <c r="D168" s="16" t="n">
        <v>0</v>
      </c>
      <c r="E168" s="16" t="n">
        <v>949.3785</v>
      </c>
      <c r="F168" s="13" t="n"/>
      <c r="G168" s="16" t="n">
        <v>68</v>
      </c>
      <c r="H168" s="16" t="n">
        <v>69</v>
      </c>
      <c r="I168" s="17" t="inlineStr">
        <is>
          <t>MN</t>
        </is>
      </c>
      <c r="J168" s="17" t="inlineStr">
        <is>
          <t>IA</t>
        </is>
      </c>
      <c r="K168" s="17" t="inlineStr">
        <is>
          <t>Different</t>
        </is>
      </c>
      <c r="L168" s="2">
        <f>IF(AND(K168="Different",OR(I168 = $O$1,J168=$O$1)),E168,"")</f>
        <v/>
      </c>
      <c r="M168" s="2">
        <f>IF(L168&lt;&gt;"",IF(I168=$O$1,J168,I168),"")</f>
        <v/>
      </c>
      <c r="N168" s="2" t="n"/>
      <c r="O168" s="2" t="n"/>
      <c r="P168" s="2" t="n"/>
      <c r="Q168" s="2" t="n"/>
      <c r="R168" s="2" t="n"/>
    </row>
    <row r="169" ht="15.75" customHeight="1" s="78">
      <c r="A169" s="13" t="inlineStr">
        <is>
          <t>p68</t>
        </is>
      </c>
      <c r="B169" s="13" t="inlineStr">
        <is>
          <t>p77</t>
        </is>
      </c>
      <c r="C169" s="16" t="n">
        <v>55.69752282</v>
      </c>
      <c r="D169" s="16" t="n">
        <v>0</v>
      </c>
      <c r="E169" s="16" t="n">
        <v>55.69752282</v>
      </c>
      <c r="F169" s="13" t="n"/>
      <c r="G169" s="16" t="n">
        <v>68</v>
      </c>
      <c r="H169" s="16" t="n">
        <v>77</v>
      </c>
      <c r="I169" s="17" t="inlineStr">
        <is>
          <t>MN</t>
        </is>
      </c>
      <c r="J169" s="17" t="inlineStr">
        <is>
          <t>WI</t>
        </is>
      </c>
      <c r="K169" s="17" t="inlineStr">
        <is>
          <t>Different</t>
        </is>
      </c>
      <c r="L169" s="2">
        <f>IF(AND(K169="Different",OR(I169 = $O$1,J169=$O$1)),E169,"")</f>
        <v/>
      </c>
      <c r="M169" s="2">
        <f>IF(L169&lt;&gt;"",IF(I169=$O$1,J169,I169),"")</f>
        <v/>
      </c>
      <c r="N169" s="2" t="n"/>
      <c r="O169" s="2" t="n"/>
      <c r="P169" s="2" t="n"/>
      <c r="Q169" s="2" t="n"/>
      <c r="R169" s="2" t="n"/>
    </row>
    <row r="170" ht="15.75" customHeight="1" s="78">
      <c r="A170" s="13" t="inlineStr">
        <is>
          <t>p69</t>
        </is>
      </c>
      <c r="B170" s="13" t="inlineStr">
        <is>
          <t>p70</t>
        </is>
      </c>
      <c r="C170" s="16" t="n">
        <v>1130.637</v>
      </c>
      <c r="D170" s="16" t="n">
        <v>0</v>
      </c>
      <c r="E170" s="16" t="n">
        <v>1130.637</v>
      </c>
      <c r="F170" s="13" t="n"/>
      <c r="G170" s="16" t="n">
        <v>69</v>
      </c>
      <c r="H170" s="16" t="n">
        <v>70</v>
      </c>
      <c r="I170" s="17" t="inlineStr">
        <is>
          <t>IA</t>
        </is>
      </c>
      <c r="J170" s="17" t="inlineStr">
        <is>
          <t>IA</t>
        </is>
      </c>
      <c r="K170" s="17" t="inlineStr">
        <is>
          <t>Same</t>
        </is>
      </c>
      <c r="L170" s="2">
        <f>IF(AND(K170="Different",OR(I170 = $O$1,J170=$O$1)),E170,"")</f>
        <v/>
      </c>
      <c r="M170" s="2">
        <f>IF(L170&lt;&gt;"",IF(I170=$O$1,J170,I170),"")</f>
        <v/>
      </c>
      <c r="N170" s="2" t="n"/>
      <c r="O170" s="2" t="n"/>
      <c r="P170" s="2" t="n"/>
      <c r="Q170" s="2" t="n"/>
      <c r="R170" s="2" t="n"/>
    </row>
    <row r="171" ht="15.75" customHeight="1" s="78">
      <c r="A171" s="13" t="inlineStr">
        <is>
          <t>p69</t>
        </is>
      </c>
      <c r="B171" s="13" t="inlineStr">
        <is>
          <t>p77</t>
        </is>
      </c>
      <c r="C171" s="16" t="n">
        <v>93.66362451000001</v>
      </c>
      <c r="D171" s="16" t="n">
        <v>0</v>
      </c>
      <c r="E171" s="16" t="n">
        <v>93.66362451000001</v>
      </c>
      <c r="F171" s="13" t="n"/>
      <c r="G171" s="16" t="n">
        <v>69</v>
      </c>
      <c r="H171" s="16" t="n">
        <v>77</v>
      </c>
      <c r="I171" s="17" t="inlineStr">
        <is>
          <t>IA</t>
        </is>
      </c>
      <c r="J171" s="17" t="inlineStr">
        <is>
          <t>WI</t>
        </is>
      </c>
      <c r="K171" s="17" t="inlineStr">
        <is>
          <t>Different</t>
        </is>
      </c>
      <c r="L171" s="2">
        <f>IF(AND(K171="Different",OR(I171 = $O$1,J171=$O$1)),E171,"")</f>
        <v/>
      </c>
      <c r="M171" s="2">
        <f>IF(L171&lt;&gt;"",IF(I171=$O$1,J171,I171),"")</f>
        <v/>
      </c>
      <c r="N171" s="2" t="n"/>
      <c r="O171" s="2" t="n"/>
      <c r="P171" s="2" t="n"/>
      <c r="Q171" s="2" t="n"/>
      <c r="R171" s="2" t="n"/>
    </row>
    <row r="172" ht="15.75" customHeight="1" s="78">
      <c r="A172" s="13" t="inlineStr">
        <is>
          <t>p70</t>
        </is>
      </c>
      <c r="B172" s="13" t="inlineStr">
        <is>
          <t>p71</t>
        </is>
      </c>
      <c r="C172" s="16" t="n">
        <v>241.6994607</v>
      </c>
      <c r="D172" s="16" t="n">
        <v>0</v>
      </c>
      <c r="E172" s="16" t="n">
        <v>241.6994607</v>
      </c>
      <c r="F172" s="13" t="n"/>
      <c r="G172" s="16" t="n">
        <v>70</v>
      </c>
      <c r="H172" s="16" t="n">
        <v>71</v>
      </c>
      <c r="I172" s="17" t="inlineStr">
        <is>
          <t>IA</t>
        </is>
      </c>
      <c r="J172" s="17" t="inlineStr">
        <is>
          <t>MO</t>
        </is>
      </c>
      <c r="K172" s="17" t="inlineStr">
        <is>
          <t>Different</t>
        </is>
      </c>
      <c r="L172" s="2">
        <f>IF(AND(K172="Different",OR(I172 = $O$1,J172=$O$1)),E172,"")</f>
        <v/>
      </c>
      <c r="M172" s="2">
        <f>IF(L172&lt;&gt;"",IF(I172=$O$1,J172,I172),"")</f>
        <v/>
      </c>
      <c r="N172" s="2" t="n"/>
      <c r="O172" s="2" t="n"/>
      <c r="P172" s="2" t="n"/>
      <c r="Q172" s="2" t="n"/>
      <c r="R172" s="2" t="n"/>
    </row>
    <row r="173" ht="15.75" customHeight="1" s="78">
      <c r="A173" s="13" t="inlineStr">
        <is>
          <t>p70</t>
        </is>
      </c>
      <c r="B173" s="13" t="inlineStr">
        <is>
          <t>p77</t>
        </is>
      </c>
      <c r="C173" s="16" t="n">
        <v>17.73142112</v>
      </c>
      <c r="D173" s="16" t="n">
        <v>0</v>
      </c>
      <c r="E173" s="16" t="n">
        <v>17.73142112</v>
      </c>
      <c r="F173" s="13" t="n"/>
      <c r="G173" s="16" t="n">
        <v>70</v>
      </c>
      <c r="H173" s="16" t="n">
        <v>77</v>
      </c>
      <c r="I173" s="17" t="inlineStr">
        <is>
          <t>IA</t>
        </is>
      </c>
      <c r="J173" s="17" t="inlineStr">
        <is>
          <t>WI</t>
        </is>
      </c>
      <c r="K173" s="17" t="inlineStr">
        <is>
          <t>Different</t>
        </is>
      </c>
      <c r="L173" s="2">
        <f>IF(AND(K173="Different",OR(I173 = $O$1,J173=$O$1)),E173,"")</f>
        <v/>
      </c>
      <c r="M173" s="2">
        <f>IF(L173&lt;&gt;"",IF(I173=$O$1,J173,I173),"")</f>
        <v/>
      </c>
      <c r="N173" s="2" t="n"/>
      <c r="O173" s="2" t="n"/>
      <c r="P173" s="2" t="n"/>
      <c r="Q173" s="2" t="n"/>
      <c r="R173" s="2" t="n"/>
    </row>
    <row r="174" ht="15.75" customHeight="1" s="78">
      <c r="A174" s="13" t="inlineStr">
        <is>
          <t>p70</t>
        </is>
      </c>
      <c r="B174" s="13" t="inlineStr">
        <is>
          <t>p80</t>
        </is>
      </c>
      <c r="C174" s="16" t="n">
        <v>281</v>
      </c>
      <c r="D174" s="16" t="n">
        <v>0</v>
      </c>
      <c r="E174" s="16" t="n">
        <v>281</v>
      </c>
      <c r="F174" s="13" t="n"/>
      <c r="G174" s="16" t="n">
        <v>70</v>
      </c>
      <c r="H174" s="16" t="n">
        <v>80</v>
      </c>
      <c r="I174" s="17" t="inlineStr">
        <is>
          <t>IA</t>
        </is>
      </c>
      <c r="J174" s="17" t="inlineStr">
        <is>
          <t>IL</t>
        </is>
      </c>
      <c r="K174" s="17" t="inlineStr">
        <is>
          <t>Different</t>
        </is>
      </c>
      <c r="L174" s="2">
        <f>IF(AND(K174="Different",OR(I174 = $O$1,J174=$O$1)),E174,"")</f>
        <v/>
      </c>
      <c r="M174" s="2">
        <f>IF(L174&lt;&gt;"",IF(I174=$O$1,J174,I174),"")</f>
        <v/>
      </c>
      <c r="N174" s="2" t="n"/>
      <c r="O174" s="2" t="n"/>
      <c r="P174" s="2" t="n"/>
      <c r="Q174" s="2" t="n"/>
      <c r="R174" s="2" t="n"/>
    </row>
    <row r="175" ht="15.75" customHeight="1" s="78">
      <c r="A175" s="13" t="inlineStr">
        <is>
          <t>p70</t>
        </is>
      </c>
      <c r="B175" s="13" t="inlineStr">
        <is>
          <t>p81</t>
        </is>
      </c>
      <c r="C175" s="16" t="n">
        <v>453.403294</v>
      </c>
      <c r="D175" s="16" t="n">
        <v>0</v>
      </c>
      <c r="E175" s="16" t="n">
        <v>453.403294</v>
      </c>
      <c r="F175" s="13" t="n"/>
      <c r="G175" s="16" t="n">
        <v>70</v>
      </c>
      <c r="H175" s="16" t="n">
        <v>81</v>
      </c>
      <c r="I175" s="17" t="inlineStr">
        <is>
          <t>IA</t>
        </is>
      </c>
      <c r="J175" s="17" t="inlineStr">
        <is>
          <t>IL</t>
        </is>
      </c>
      <c r="K175" s="17" t="inlineStr">
        <is>
          <t>Different</t>
        </is>
      </c>
      <c r="L175" s="2">
        <f>IF(AND(K175="Different",OR(I175 = $O$1,J175=$O$1)),E175,"")</f>
        <v/>
      </c>
      <c r="M175" s="2">
        <f>IF(L175&lt;&gt;"",IF(I175=$O$1,J175,I175),"")</f>
        <v/>
      </c>
      <c r="N175" s="2" t="n"/>
      <c r="O175" s="2" t="n"/>
      <c r="P175" s="2" t="n"/>
      <c r="Q175" s="2" t="n"/>
      <c r="R175" s="2" t="n"/>
    </row>
    <row r="176" ht="15.75" customHeight="1" s="78">
      <c r="A176" s="13" t="inlineStr">
        <is>
          <t>p71</t>
        </is>
      </c>
      <c r="B176" s="13" t="inlineStr">
        <is>
          <t>p72</t>
        </is>
      </c>
      <c r="C176" s="16" t="n">
        <v>1188.769027</v>
      </c>
      <c r="D176" s="16" t="n">
        <v>0</v>
      </c>
      <c r="E176" s="16" t="n">
        <v>1188.769027</v>
      </c>
      <c r="F176" s="13" t="n"/>
      <c r="G176" s="16" t="n">
        <v>71</v>
      </c>
      <c r="H176" s="16" t="n">
        <v>72</v>
      </c>
      <c r="I176" s="17" t="inlineStr">
        <is>
          <t>MO</t>
        </is>
      </c>
      <c r="J176" s="17" t="inlineStr">
        <is>
          <t>MO</t>
        </is>
      </c>
      <c r="K176" s="17" t="inlineStr">
        <is>
          <t>Same</t>
        </is>
      </c>
      <c r="L176" s="2">
        <f>IF(AND(K176="Different",OR(I176 = $O$1,J176=$O$1)),E176,"")</f>
        <v/>
      </c>
      <c r="M176" s="2">
        <f>IF(L176&lt;&gt;"",IF(I176=$O$1,J176,I176),"")</f>
        <v/>
      </c>
      <c r="N176" s="2" t="n"/>
      <c r="O176" s="2" t="n"/>
      <c r="P176" s="2" t="n"/>
      <c r="Q176" s="2" t="n"/>
      <c r="R176" s="2" t="n"/>
    </row>
    <row r="177" ht="15.75" customHeight="1" s="78">
      <c r="A177" s="13" t="inlineStr">
        <is>
          <t>p71</t>
        </is>
      </c>
      <c r="B177" s="13" t="inlineStr">
        <is>
          <t>p81</t>
        </is>
      </c>
      <c r="C177" s="16" t="n">
        <v>270.5229</v>
      </c>
      <c r="D177" s="16" t="n">
        <v>0</v>
      </c>
      <c r="E177" s="16" t="n">
        <v>270.5229</v>
      </c>
      <c r="F177" s="13" t="n"/>
      <c r="G177" s="16" t="n">
        <v>71</v>
      </c>
      <c r="H177" s="16" t="n">
        <v>81</v>
      </c>
      <c r="I177" s="17" t="inlineStr">
        <is>
          <t>MO</t>
        </is>
      </c>
      <c r="J177" s="17" t="inlineStr">
        <is>
          <t>IL</t>
        </is>
      </c>
      <c r="K177" s="17" t="inlineStr">
        <is>
          <t>Different</t>
        </is>
      </c>
      <c r="L177" s="2">
        <f>IF(AND(K177="Different",OR(I177 = $O$1,J177=$O$1)),E177,"")</f>
        <v/>
      </c>
      <c r="M177" s="2">
        <f>IF(L177&lt;&gt;"",IF(I177=$O$1,J177,I177),"")</f>
        <v/>
      </c>
      <c r="N177" s="2" t="n"/>
      <c r="O177" s="2" t="n"/>
      <c r="P177" s="2" t="n"/>
      <c r="Q177" s="2" t="n"/>
      <c r="R177" s="2" t="n"/>
    </row>
    <row r="178" ht="15.75" customHeight="1" s="78">
      <c r="A178" s="13" t="inlineStr">
        <is>
          <t>p72</t>
        </is>
      </c>
      <c r="B178" s="13" t="inlineStr">
        <is>
          <t>p73</t>
        </is>
      </c>
      <c r="C178" s="16" t="n">
        <v>2014.778</v>
      </c>
      <c r="D178" s="16" t="n">
        <v>0</v>
      </c>
      <c r="E178" s="16" t="n">
        <v>2014.778</v>
      </c>
      <c r="F178" s="13" t="n"/>
      <c r="G178" s="16" t="n">
        <v>72</v>
      </c>
      <c r="H178" s="16" t="n">
        <v>73</v>
      </c>
      <c r="I178" s="17" t="inlineStr">
        <is>
          <t>MO</t>
        </is>
      </c>
      <c r="J178" s="17" t="inlineStr">
        <is>
          <t>MO</t>
        </is>
      </c>
      <c r="K178" s="17" t="inlineStr">
        <is>
          <t>Same</t>
        </is>
      </c>
      <c r="L178" s="2">
        <f>IF(AND(K178="Different",OR(I178 = $O$1,J178=$O$1)),E178,"")</f>
        <v/>
      </c>
      <c r="M178" s="2">
        <f>IF(L178&lt;&gt;"",IF(I178=$O$1,J178,I178),"")</f>
        <v/>
      </c>
      <c r="N178" s="2" t="n"/>
      <c r="O178" s="2" t="n"/>
      <c r="P178" s="2" t="n"/>
      <c r="Q178" s="2" t="n"/>
      <c r="R178" s="2" t="n"/>
    </row>
    <row r="179" ht="15.75" customHeight="1" s="78">
      <c r="A179" s="13" t="inlineStr">
        <is>
          <t>p72</t>
        </is>
      </c>
      <c r="B179" s="13" t="inlineStr">
        <is>
          <t>p81</t>
        </is>
      </c>
      <c r="C179" s="16" t="n">
        <v>3609.634</v>
      </c>
      <c r="D179" s="16" t="n">
        <v>0</v>
      </c>
      <c r="E179" s="16" t="n">
        <v>3609.634</v>
      </c>
      <c r="F179" s="13" t="n"/>
      <c r="G179" s="16" t="n">
        <v>72</v>
      </c>
      <c r="H179" s="16" t="n">
        <v>81</v>
      </c>
      <c r="I179" s="17" t="inlineStr">
        <is>
          <t>MO</t>
        </is>
      </c>
      <c r="J179" s="17" t="inlineStr">
        <is>
          <t>IL</t>
        </is>
      </c>
      <c r="K179" s="17" t="inlineStr">
        <is>
          <t>Different</t>
        </is>
      </c>
      <c r="L179" s="2">
        <f>IF(AND(K179="Different",OR(I179 = $O$1,J179=$O$1)),E179,"")</f>
        <v/>
      </c>
      <c r="M179" s="2">
        <f>IF(L179&lt;&gt;"",IF(I179=$O$1,J179,I179),"")</f>
        <v/>
      </c>
      <c r="N179" s="2" t="n"/>
      <c r="O179" s="2" t="n"/>
      <c r="P179" s="2" t="n"/>
      <c r="Q179" s="2" t="n"/>
      <c r="R179" s="2" t="n"/>
    </row>
    <row r="180" ht="15.75" customHeight="1" s="78">
      <c r="A180" s="13" t="inlineStr">
        <is>
          <t>p72</t>
        </is>
      </c>
      <c r="B180" s="13" t="inlineStr">
        <is>
          <t>p84</t>
        </is>
      </c>
      <c r="C180" s="16" t="n">
        <v>1918.253</v>
      </c>
      <c r="D180" s="16" t="n">
        <v>0</v>
      </c>
      <c r="E180" s="16" t="n">
        <v>1918.253</v>
      </c>
      <c r="F180" s="13" t="n"/>
      <c r="G180" s="16" t="n">
        <v>72</v>
      </c>
      <c r="H180" s="16" t="n">
        <v>84</v>
      </c>
      <c r="I180" s="17" t="inlineStr">
        <is>
          <t>MO</t>
        </is>
      </c>
      <c r="J180" s="17" t="inlineStr">
        <is>
          <t>MO</t>
        </is>
      </c>
      <c r="K180" s="17" t="inlineStr">
        <is>
          <t>Same</t>
        </is>
      </c>
      <c r="L180" s="2">
        <f>IF(AND(K180="Different",OR(I180 = $O$1,J180=$O$1)),E180,"")</f>
        <v/>
      </c>
      <c r="M180" s="2">
        <f>IF(L180&lt;&gt;"",IF(I180=$O$1,J180,I180),"")</f>
        <v/>
      </c>
      <c r="N180" s="2" t="n"/>
      <c r="O180" s="2" t="n"/>
      <c r="P180" s="2" t="n"/>
      <c r="Q180" s="2" t="n"/>
      <c r="R180" s="2" t="n"/>
    </row>
    <row r="181" ht="15.75" customHeight="1" s="78">
      <c r="A181" s="13" t="inlineStr">
        <is>
          <t>p73</t>
        </is>
      </c>
      <c r="B181" s="13" t="inlineStr">
        <is>
          <t>p84</t>
        </is>
      </c>
      <c r="C181" s="16" t="n">
        <v>1343.094039</v>
      </c>
      <c r="D181" s="16" t="n">
        <v>0</v>
      </c>
      <c r="E181" s="16" t="n">
        <v>1343.094039</v>
      </c>
      <c r="F181" s="13" t="n"/>
      <c r="G181" s="16" t="n">
        <v>73</v>
      </c>
      <c r="H181" s="16" t="n">
        <v>84</v>
      </c>
      <c r="I181" s="17" t="inlineStr">
        <is>
          <t>MO</t>
        </is>
      </c>
      <c r="J181" s="17" t="inlineStr">
        <is>
          <t>MO</t>
        </is>
      </c>
      <c r="K181" s="17" t="inlineStr">
        <is>
          <t>Same</t>
        </is>
      </c>
      <c r="L181" s="2">
        <f>IF(AND(K181="Different",OR(I181 = $O$1,J181=$O$1)),E181,"")</f>
        <v/>
      </c>
      <c r="M181" s="2">
        <f>IF(L181&lt;&gt;"",IF(I181=$O$1,J181,I181),"")</f>
        <v/>
      </c>
      <c r="N181" s="2" t="n"/>
      <c r="O181" s="2" t="n"/>
      <c r="P181" s="2" t="n"/>
      <c r="Q181" s="2" t="n"/>
      <c r="R181" s="2" t="n"/>
    </row>
    <row r="182" ht="15.75" customHeight="1" s="78">
      <c r="A182" s="13" t="inlineStr">
        <is>
          <t>p74</t>
        </is>
      </c>
      <c r="B182" s="13" t="inlineStr">
        <is>
          <t>p75</t>
        </is>
      </c>
      <c r="C182" s="16" t="n">
        <v>899.518984</v>
      </c>
      <c r="D182" s="16" t="n">
        <v>0</v>
      </c>
      <c r="E182" s="16" t="n">
        <v>899.518984</v>
      </c>
      <c r="F182" s="13" t="n"/>
      <c r="G182" s="16" t="n">
        <v>74</v>
      </c>
      <c r="H182" s="16" t="n">
        <v>75</v>
      </c>
      <c r="I182" s="17" t="inlineStr">
        <is>
          <t>MI</t>
        </is>
      </c>
      <c r="J182" s="17" t="inlineStr">
        <is>
          <t>WI</t>
        </is>
      </c>
      <c r="K182" s="17" t="inlineStr">
        <is>
          <t>Different</t>
        </is>
      </c>
      <c r="L182" s="2">
        <f>IF(AND(K182="Different",OR(I182 = $O$1,J182=$O$1)),E182,"")</f>
        <v/>
      </c>
      <c r="M182" s="2">
        <f>IF(L182&lt;&gt;"",IF(I182=$O$1,J182,I182),"")</f>
        <v/>
      </c>
      <c r="N182" s="2" t="n"/>
      <c r="O182" s="2" t="n"/>
      <c r="P182" s="2" t="n"/>
      <c r="Q182" s="2" t="n"/>
      <c r="R182" s="2" t="n"/>
    </row>
    <row r="183" ht="15.75" customHeight="1" s="78">
      <c r="A183" s="13" t="inlineStr">
        <is>
          <t>p74</t>
        </is>
      </c>
      <c r="B183" s="13" t="inlineStr">
        <is>
          <t>p103</t>
        </is>
      </c>
      <c r="C183" s="16" t="n">
        <v>422</v>
      </c>
      <c r="D183" s="16" t="n">
        <v>0</v>
      </c>
      <c r="E183" s="16" t="n">
        <v>422</v>
      </c>
      <c r="F183" s="13" t="n"/>
      <c r="G183" s="16" t="n">
        <v>74</v>
      </c>
      <c r="H183" s="16" t="n">
        <v>103</v>
      </c>
      <c r="I183" s="17" t="inlineStr">
        <is>
          <t>MI</t>
        </is>
      </c>
      <c r="J183" s="17" t="inlineStr">
        <is>
          <t>MI</t>
        </is>
      </c>
      <c r="K183" s="17" t="inlineStr">
        <is>
          <t>Same</t>
        </is>
      </c>
      <c r="L183" s="2">
        <f>IF(AND(K183="Different",OR(I183 = $O$1,J183=$O$1)),E183,"")</f>
        <v/>
      </c>
      <c r="M183" s="2">
        <f>IF(L183&lt;&gt;"",IF(I183=$O$1,J183,I183),"")</f>
        <v/>
      </c>
      <c r="N183" s="2" t="n"/>
      <c r="O183" s="2" t="n"/>
      <c r="P183" s="2" t="n"/>
      <c r="Q183" s="2" t="n"/>
      <c r="R183" s="2" t="n"/>
    </row>
    <row r="184" ht="15.75" customHeight="1" s="78">
      <c r="A184" s="13" t="inlineStr">
        <is>
          <t>p75</t>
        </is>
      </c>
      <c r="B184" s="13" t="inlineStr">
        <is>
          <t>p76</t>
        </is>
      </c>
      <c r="C184" s="16" t="n">
        <v>2489.645534</v>
      </c>
      <c r="D184" s="16" t="n">
        <v>0</v>
      </c>
      <c r="E184" s="16" t="n">
        <v>2489.645534</v>
      </c>
      <c r="F184" s="13" t="n"/>
      <c r="G184" s="16" t="n">
        <v>75</v>
      </c>
      <c r="H184" s="16" t="n">
        <v>76</v>
      </c>
      <c r="I184" s="17" t="inlineStr">
        <is>
          <t>WI</t>
        </is>
      </c>
      <c r="J184" s="17" t="inlineStr">
        <is>
          <t>WI</t>
        </is>
      </c>
      <c r="K184" s="17" t="inlineStr">
        <is>
          <t>Same</t>
        </is>
      </c>
      <c r="L184" s="2">
        <f>IF(AND(K184="Different",OR(I184 = $O$1,J184=$O$1)),E184,"")</f>
        <v/>
      </c>
      <c r="M184" s="2">
        <f>IF(L184&lt;&gt;"",IF(I184=$O$1,J184,I184),"")</f>
        <v/>
      </c>
      <c r="N184" s="2" t="n"/>
      <c r="O184" s="2" t="n"/>
      <c r="P184" s="2" t="n"/>
      <c r="Q184" s="2" t="n"/>
      <c r="R184" s="2" t="n"/>
    </row>
    <row r="185" ht="15.75" customHeight="1" s="78">
      <c r="A185" s="13" t="inlineStr">
        <is>
          <t>p75</t>
        </is>
      </c>
      <c r="B185" s="13" t="inlineStr">
        <is>
          <t>p79</t>
        </is>
      </c>
      <c r="C185" s="16" t="n">
        <v>133.6404203</v>
      </c>
      <c r="D185" s="16" t="n">
        <v>0</v>
      </c>
      <c r="E185" s="16" t="n">
        <v>133.6404203</v>
      </c>
      <c r="F185" s="13" t="n"/>
      <c r="G185" s="16" t="n">
        <v>75</v>
      </c>
      <c r="H185" s="16" t="n">
        <v>79</v>
      </c>
      <c r="I185" s="17" t="inlineStr">
        <is>
          <t>WI</t>
        </is>
      </c>
      <c r="J185" s="17" t="inlineStr">
        <is>
          <t>WI</t>
        </is>
      </c>
      <c r="K185" s="17" t="inlineStr">
        <is>
          <t>Same</t>
        </is>
      </c>
      <c r="L185" s="2">
        <f>IF(AND(K185="Different",OR(I185 = $O$1,J185=$O$1)),E185,"")</f>
        <v/>
      </c>
      <c r="M185" s="2">
        <f>IF(L185&lt;&gt;"",IF(I185=$O$1,J185,I185),"")</f>
        <v/>
      </c>
      <c r="N185" s="2" t="n"/>
      <c r="O185" s="2" t="n"/>
      <c r="P185" s="2" t="n"/>
      <c r="Q185" s="2" t="n"/>
      <c r="R185" s="2" t="n"/>
    </row>
    <row r="186" ht="15.75" customHeight="1" s="78">
      <c r="A186" s="13" t="inlineStr">
        <is>
          <t>p76</t>
        </is>
      </c>
      <c r="B186" s="13" t="inlineStr">
        <is>
          <t>p77</t>
        </is>
      </c>
      <c r="C186" s="16" t="n">
        <v>472.9971</v>
      </c>
      <c r="D186" s="16" t="n">
        <v>0</v>
      </c>
      <c r="E186" s="16" t="n">
        <v>472.9971</v>
      </c>
      <c r="F186" s="13" t="n"/>
      <c r="G186" s="16" t="n">
        <v>76</v>
      </c>
      <c r="H186" s="16" t="n">
        <v>77</v>
      </c>
      <c r="I186" s="17" t="inlineStr">
        <is>
          <t>WI</t>
        </is>
      </c>
      <c r="J186" s="17" t="inlineStr">
        <is>
          <t>WI</t>
        </is>
      </c>
      <c r="K186" s="17" t="inlineStr">
        <is>
          <t>Same</t>
        </is>
      </c>
      <c r="L186" s="2">
        <f>IF(AND(K186="Different",OR(I186 = $O$1,J186=$O$1)),E186,"")</f>
        <v/>
      </c>
      <c r="M186" s="2">
        <f>IF(L186&lt;&gt;"",IF(I186=$O$1,J186,I186),"")</f>
        <v/>
      </c>
      <c r="N186" s="2" t="n"/>
      <c r="O186" s="2" t="n"/>
      <c r="P186" s="2" t="n"/>
      <c r="Q186" s="2" t="n"/>
      <c r="R186" s="2" t="n"/>
    </row>
    <row r="187" ht="15.75" customHeight="1" s="78">
      <c r="A187" s="13" t="inlineStr">
        <is>
          <t>p76</t>
        </is>
      </c>
      <c r="B187" s="13" t="inlineStr">
        <is>
          <t>p78</t>
        </is>
      </c>
      <c r="C187" s="16" t="n">
        <v>1065.477</v>
      </c>
      <c r="D187" s="16" t="n">
        <v>0</v>
      </c>
      <c r="E187" s="16" t="n">
        <v>1065.477</v>
      </c>
      <c r="F187" s="13" t="n"/>
      <c r="G187" s="16" t="n">
        <v>76</v>
      </c>
      <c r="H187" s="16" t="n">
        <v>78</v>
      </c>
      <c r="I187" s="17" t="inlineStr">
        <is>
          <t>WI</t>
        </is>
      </c>
      <c r="J187" s="17" t="inlineStr">
        <is>
          <t>WI</t>
        </is>
      </c>
      <c r="K187" s="17" t="inlineStr">
        <is>
          <t>Same</t>
        </is>
      </c>
      <c r="L187" s="2">
        <f>IF(AND(K187="Different",OR(I187 = $O$1,J187=$O$1)),E187,"")</f>
        <v/>
      </c>
      <c r="M187" s="2">
        <f>IF(L187&lt;&gt;"",IF(I187=$O$1,J187,I187),"")</f>
        <v/>
      </c>
      <c r="N187" s="2" t="n"/>
      <c r="O187" s="2" t="n"/>
      <c r="P187" s="2" t="n"/>
      <c r="Q187" s="2" t="n"/>
      <c r="R187" s="2" t="n"/>
    </row>
    <row r="188" ht="15.75" customHeight="1" s="78">
      <c r="A188" s="13" t="inlineStr">
        <is>
          <t>p76</t>
        </is>
      </c>
      <c r="B188" s="13" t="inlineStr">
        <is>
          <t>p79</t>
        </is>
      </c>
      <c r="C188" s="16" t="n">
        <v>562.7465093</v>
      </c>
      <c r="D188" s="16" t="n">
        <v>0</v>
      </c>
      <c r="E188" s="16" t="n">
        <v>562.7465093</v>
      </c>
      <c r="F188" s="13" t="n"/>
      <c r="G188" s="16" t="n">
        <v>76</v>
      </c>
      <c r="H188" s="16" t="n">
        <v>79</v>
      </c>
      <c r="I188" s="17" t="inlineStr">
        <is>
          <t>WI</t>
        </is>
      </c>
      <c r="J188" s="17" t="inlineStr">
        <is>
          <t>WI</t>
        </is>
      </c>
      <c r="K188" s="17" t="inlineStr">
        <is>
          <t>Same</t>
        </is>
      </c>
      <c r="L188" s="2">
        <f>IF(AND(K188="Different",OR(I188 = $O$1,J188=$O$1)),E188,"")</f>
        <v/>
      </c>
      <c r="M188" s="2">
        <f>IF(L188&lt;&gt;"",IF(I188=$O$1,J188,I188),"")</f>
        <v/>
      </c>
      <c r="N188" s="2" t="n"/>
      <c r="O188" s="2" t="n"/>
      <c r="P188" s="2" t="n"/>
      <c r="Q188" s="2" t="n"/>
      <c r="R188" s="2" t="n"/>
    </row>
    <row r="189" ht="15.75" customHeight="1" s="78">
      <c r="A189" s="13" t="inlineStr">
        <is>
          <t>p77</t>
        </is>
      </c>
      <c r="B189" s="13" t="inlineStr">
        <is>
          <t>p78</t>
        </is>
      </c>
      <c r="C189" s="16" t="n">
        <v>213.531377</v>
      </c>
      <c r="D189" s="16" t="n">
        <v>0</v>
      </c>
      <c r="E189" s="16" t="n">
        <v>213.531377</v>
      </c>
      <c r="F189" s="13" t="n"/>
      <c r="G189" s="16" t="n">
        <v>77</v>
      </c>
      <c r="H189" s="16" t="n">
        <v>78</v>
      </c>
      <c r="I189" s="17" t="inlineStr">
        <is>
          <t>WI</t>
        </is>
      </c>
      <c r="J189" s="17" t="inlineStr">
        <is>
          <t>WI</t>
        </is>
      </c>
      <c r="K189" s="17" t="inlineStr">
        <is>
          <t>Same</t>
        </is>
      </c>
      <c r="L189" s="2">
        <f>IF(AND(K189="Different",OR(I189 = $O$1,J189=$O$1)),E189,"")</f>
        <v/>
      </c>
      <c r="M189" s="2">
        <f>IF(L189&lt;&gt;"",IF(I189=$O$1,J189,I189),"")</f>
        <v/>
      </c>
      <c r="N189" s="2" t="n"/>
      <c r="O189" s="2" t="n"/>
      <c r="P189" s="2" t="n"/>
      <c r="Q189" s="2" t="n"/>
      <c r="R189" s="2" t="n"/>
    </row>
    <row r="190" ht="15.75" customHeight="1" s="78">
      <c r="A190" s="13" t="inlineStr">
        <is>
          <t>p77</t>
        </is>
      </c>
      <c r="B190" s="13" t="inlineStr">
        <is>
          <t>p80</t>
        </is>
      </c>
      <c r="C190" s="16" t="n">
        <v>13.14236361</v>
      </c>
      <c r="D190" s="16" t="n">
        <v>0</v>
      </c>
      <c r="E190" s="16" t="n">
        <v>13.14236361</v>
      </c>
      <c r="F190" s="13" t="n"/>
      <c r="G190" s="16" t="n">
        <v>77</v>
      </c>
      <c r="H190" s="16" t="n">
        <v>80</v>
      </c>
      <c r="I190" s="17" t="inlineStr">
        <is>
          <t>WI</t>
        </is>
      </c>
      <c r="J190" s="17" t="inlineStr">
        <is>
          <t>IL</t>
        </is>
      </c>
      <c r="K190" s="17" t="inlineStr">
        <is>
          <t>Different</t>
        </is>
      </c>
      <c r="L190" s="2">
        <f>IF(AND(K190="Different",OR(I190 = $O$1,J190=$O$1)),E190,"")</f>
        <v/>
      </c>
      <c r="M190" s="2">
        <f>IF(L190&lt;&gt;"",IF(I190=$O$1,J190,I190),"")</f>
        <v/>
      </c>
      <c r="N190" s="2" t="n"/>
      <c r="O190" s="2" t="n"/>
      <c r="P190" s="2" t="n"/>
      <c r="Q190" s="2" t="n"/>
      <c r="R190" s="2" t="n"/>
    </row>
    <row r="191" ht="15.75" customHeight="1" s="78">
      <c r="A191" s="13" t="inlineStr">
        <is>
          <t>p78</t>
        </is>
      </c>
      <c r="B191" s="13" t="inlineStr">
        <is>
          <t>p79</t>
        </is>
      </c>
      <c r="C191" s="16" t="n">
        <v>192.8602274</v>
      </c>
      <c r="D191" s="16" t="n">
        <v>0</v>
      </c>
      <c r="E191" s="16" t="n">
        <v>192.8602274</v>
      </c>
      <c r="F191" s="13" t="n"/>
      <c r="G191" s="16" t="n">
        <v>78</v>
      </c>
      <c r="H191" s="16" t="n">
        <v>79</v>
      </c>
      <c r="I191" s="17" t="inlineStr">
        <is>
          <t>WI</t>
        </is>
      </c>
      <c r="J191" s="17" t="inlineStr">
        <is>
          <t>WI</t>
        </is>
      </c>
      <c r="K191" s="17" t="inlineStr">
        <is>
          <t>Same</t>
        </is>
      </c>
      <c r="L191" s="2">
        <f>IF(AND(K191="Different",OR(I191 = $O$1,J191=$O$1)),E191,"")</f>
        <v/>
      </c>
      <c r="M191" s="2">
        <f>IF(L191&lt;&gt;"",IF(I191=$O$1,J191,I191),"")</f>
        <v/>
      </c>
      <c r="N191" s="2" t="n"/>
      <c r="O191" s="2" t="n"/>
      <c r="P191" s="2" t="n"/>
      <c r="Q191" s="2" t="n"/>
      <c r="R191" s="2" t="n"/>
    </row>
    <row r="192" ht="15.75" customHeight="1" s="78">
      <c r="A192" s="13" t="inlineStr">
        <is>
          <t>p78</t>
        </is>
      </c>
      <c r="B192" s="13" t="inlineStr">
        <is>
          <t>p80</t>
        </is>
      </c>
      <c r="C192" s="16" t="n">
        <v>197.6104793</v>
      </c>
      <c r="D192" s="16" t="n">
        <v>0</v>
      </c>
      <c r="E192" s="16" t="n">
        <v>197.6104793</v>
      </c>
      <c r="F192" s="13" t="n"/>
      <c r="G192" s="16" t="n">
        <v>78</v>
      </c>
      <c r="H192" s="16" t="n">
        <v>80</v>
      </c>
      <c r="I192" s="17" t="inlineStr">
        <is>
          <t>WI</t>
        </is>
      </c>
      <c r="J192" s="17" t="inlineStr">
        <is>
          <t>IL</t>
        </is>
      </c>
      <c r="K192" s="17" t="inlineStr">
        <is>
          <t>Different</t>
        </is>
      </c>
      <c r="L192" s="2">
        <f>IF(AND(K192="Different",OR(I192 = $O$1,J192=$O$1)),E192,"")</f>
        <v/>
      </c>
      <c r="M192" s="2">
        <f>IF(L192&lt;&gt;"",IF(I192=$O$1,J192,I192),"")</f>
        <v/>
      </c>
      <c r="N192" s="2" t="n"/>
      <c r="O192" s="2" t="n"/>
      <c r="P192" s="2" t="n"/>
      <c r="Q192" s="2" t="n"/>
      <c r="R192" s="2" t="n"/>
    </row>
    <row r="193" ht="15.75" customHeight="1" s="78">
      <c r="A193" s="13" t="inlineStr">
        <is>
          <t>p79</t>
        </is>
      </c>
      <c r="B193" s="13" t="inlineStr">
        <is>
          <t>p80</t>
        </is>
      </c>
      <c r="C193" s="16" t="n">
        <v>1514.64</v>
      </c>
      <c r="D193" s="16" t="n">
        <v>0</v>
      </c>
      <c r="E193" s="16" t="n">
        <v>1514.64</v>
      </c>
      <c r="F193" s="13" t="n"/>
      <c r="G193" s="16" t="n">
        <v>79</v>
      </c>
      <c r="H193" s="16" t="n">
        <v>80</v>
      </c>
      <c r="I193" s="17" t="inlineStr">
        <is>
          <t>WI</t>
        </is>
      </c>
      <c r="J193" s="17" t="inlineStr">
        <is>
          <t>IL</t>
        </is>
      </c>
      <c r="K193" s="17" t="inlineStr">
        <is>
          <t>Different</t>
        </is>
      </c>
      <c r="L193" s="2">
        <f>IF(AND(K193="Different",OR(I193 = $O$1,J193=$O$1)),E193,"")</f>
        <v/>
      </c>
      <c r="M193" s="2">
        <f>IF(L193&lt;&gt;"",IF(I193=$O$1,J193,I193),"")</f>
        <v/>
      </c>
      <c r="N193" s="2" t="n"/>
      <c r="O193" s="2" t="n"/>
      <c r="P193" s="2" t="n"/>
      <c r="Q193" s="2" t="n"/>
      <c r="R193" s="2" t="n"/>
    </row>
    <row r="194" ht="15.75" customHeight="1" s="78">
      <c r="A194" s="13" t="inlineStr">
        <is>
          <t>p80</t>
        </is>
      </c>
      <c r="B194" s="13" t="inlineStr">
        <is>
          <t>p81</t>
        </is>
      </c>
      <c r="C194" s="16" t="n">
        <v>953.0550608</v>
      </c>
      <c r="D194" s="16" t="n">
        <v>0</v>
      </c>
      <c r="E194" s="16" t="n">
        <v>953.0550608</v>
      </c>
      <c r="F194" s="13" t="n"/>
      <c r="G194" s="16" t="n">
        <v>80</v>
      </c>
      <c r="H194" s="16" t="n">
        <v>81</v>
      </c>
      <c r="I194" s="17" t="inlineStr">
        <is>
          <t>IL</t>
        </is>
      </c>
      <c r="J194" s="17" t="inlineStr">
        <is>
          <t>IL</t>
        </is>
      </c>
      <c r="K194" s="17" t="inlineStr">
        <is>
          <t>Same</t>
        </is>
      </c>
      <c r="L194" s="2">
        <f>IF(AND(K194="Different",OR(I194 = $O$1,J194=$O$1)),E194,"")</f>
        <v/>
      </c>
      <c r="M194" s="2">
        <f>IF(L194&lt;&gt;"",IF(I194=$O$1,J194,I194),"")</f>
        <v/>
      </c>
      <c r="N194" s="2" t="n"/>
      <c r="O194" s="2" t="n"/>
      <c r="P194" s="2" t="n"/>
      <c r="Q194" s="2" t="n"/>
      <c r="R194" s="2" t="n"/>
    </row>
    <row r="195" ht="15.75" customHeight="1" s="78">
      <c r="A195" s="13" t="inlineStr">
        <is>
          <t>p80</t>
        </is>
      </c>
      <c r="B195" s="13" t="inlineStr">
        <is>
          <t>p82</t>
        </is>
      </c>
      <c r="C195" s="16" t="n">
        <v>1825.013552</v>
      </c>
      <c r="D195" s="16" t="n">
        <v>0</v>
      </c>
      <c r="E195" s="16" t="n">
        <v>1825.013552</v>
      </c>
      <c r="F195" s="13" t="n"/>
      <c r="G195" s="16" t="n">
        <v>80</v>
      </c>
      <c r="H195" s="16" t="n">
        <v>82</v>
      </c>
      <c r="I195" s="17" t="inlineStr">
        <is>
          <t>IL</t>
        </is>
      </c>
      <c r="J195" s="17" t="inlineStr">
        <is>
          <t>IL</t>
        </is>
      </c>
      <c r="K195" s="17" t="inlineStr">
        <is>
          <t>Same</t>
        </is>
      </c>
      <c r="L195" s="2">
        <f>IF(AND(K195="Different",OR(I195 = $O$1,J195=$O$1)),E195,"")</f>
        <v/>
      </c>
      <c r="M195" s="2">
        <f>IF(L195&lt;&gt;"",IF(I195=$O$1,J195,I195),"")</f>
        <v/>
      </c>
      <c r="N195" s="2" t="n"/>
      <c r="O195" s="2" t="n"/>
      <c r="P195" s="2" t="n"/>
      <c r="Q195" s="2" t="n"/>
      <c r="R195" s="2" t="n"/>
    </row>
    <row r="196" ht="15.75" customHeight="1" s="78">
      <c r="A196" s="13" t="inlineStr">
        <is>
          <t>p80</t>
        </is>
      </c>
      <c r="B196" s="13" t="inlineStr">
        <is>
          <t>p83</t>
        </is>
      </c>
      <c r="C196" s="16" t="n">
        <v>473.6312243</v>
      </c>
      <c r="D196" s="16" t="n">
        <v>0</v>
      </c>
      <c r="E196" s="16" t="n">
        <v>473.6312243</v>
      </c>
      <c r="F196" s="13" t="n"/>
      <c r="G196" s="16" t="n">
        <v>80</v>
      </c>
      <c r="H196" s="16" t="n">
        <v>83</v>
      </c>
      <c r="I196" s="17" t="inlineStr">
        <is>
          <t>IL</t>
        </is>
      </c>
      <c r="J196" s="17" t="inlineStr">
        <is>
          <t>IL</t>
        </is>
      </c>
      <c r="K196" s="17" t="inlineStr">
        <is>
          <t>Same</t>
        </is>
      </c>
      <c r="L196" s="2">
        <f>IF(AND(K196="Different",OR(I196 = $O$1,J196=$O$1)),E196,"")</f>
        <v/>
      </c>
      <c r="M196" s="2">
        <f>IF(L196&lt;&gt;"",IF(I196=$O$1,J196,I196),"")</f>
        <v/>
      </c>
      <c r="N196" s="2" t="n"/>
      <c r="O196" s="2" t="n"/>
      <c r="P196" s="2" t="n"/>
      <c r="Q196" s="2" t="n"/>
      <c r="R196" s="2" t="n"/>
    </row>
    <row r="197" ht="15.75" customHeight="1" s="78">
      <c r="A197" s="13" t="inlineStr">
        <is>
          <t>p80</t>
        </is>
      </c>
      <c r="B197" s="13" t="inlineStr">
        <is>
          <t>p105</t>
        </is>
      </c>
      <c r="C197" s="16" t="n">
        <v>4210.917</v>
      </c>
      <c r="D197" s="16" t="n">
        <v>0</v>
      </c>
      <c r="E197" s="16" t="n">
        <v>4210.917</v>
      </c>
      <c r="F197" s="13" t="n"/>
      <c r="G197" s="16" t="n">
        <v>80</v>
      </c>
      <c r="H197" s="16" t="n">
        <v>105</v>
      </c>
      <c r="I197" s="17" t="inlineStr">
        <is>
          <t>IL</t>
        </is>
      </c>
      <c r="J197" s="17" t="inlineStr">
        <is>
          <t>IN</t>
        </is>
      </c>
      <c r="K197" s="17" t="inlineStr">
        <is>
          <t>Different</t>
        </is>
      </c>
      <c r="L197" s="2">
        <f>IF(AND(K197="Different",OR(I197 = $O$1,J197=$O$1)),E197,"")</f>
        <v/>
      </c>
      <c r="M197" s="2">
        <f>IF(L197&lt;&gt;"",IF(I197=$O$1,J197,I197),"")</f>
        <v/>
      </c>
      <c r="N197" s="2" t="n"/>
      <c r="O197" s="2" t="n"/>
      <c r="P197" s="2" t="n"/>
      <c r="Q197" s="2" t="n"/>
      <c r="R197" s="2" t="n"/>
    </row>
    <row r="198" ht="15.75" customHeight="1" s="78">
      <c r="A198" s="13" t="inlineStr">
        <is>
          <t>p81</t>
        </is>
      </c>
      <c r="B198" s="13" t="inlineStr">
        <is>
          <t>p82</t>
        </is>
      </c>
      <c r="C198" s="16" t="n">
        <v>1569.974</v>
      </c>
      <c r="D198" s="16" t="n">
        <v>0</v>
      </c>
      <c r="E198" s="16" t="n">
        <v>1569.974</v>
      </c>
      <c r="F198" s="13" t="n"/>
      <c r="G198" s="16" t="n">
        <v>81</v>
      </c>
      <c r="H198" s="16" t="n">
        <v>82</v>
      </c>
      <c r="I198" s="17" t="inlineStr">
        <is>
          <t>IL</t>
        </is>
      </c>
      <c r="J198" s="17" t="inlineStr">
        <is>
          <t>IL</t>
        </is>
      </c>
      <c r="K198" s="17" t="inlineStr">
        <is>
          <t>Same</t>
        </is>
      </c>
      <c r="L198" s="2">
        <f>IF(AND(K198="Different",OR(I198 = $O$1,J198=$O$1)),E198,"")</f>
        <v/>
      </c>
      <c r="M198" s="2">
        <f>IF(L198&lt;&gt;"",IF(I198=$O$1,J198,I198),"")</f>
        <v/>
      </c>
      <c r="N198" s="2" t="n"/>
      <c r="O198" s="2" t="n"/>
      <c r="P198" s="2" t="n"/>
      <c r="Q198" s="2" t="n"/>
      <c r="R198" s="2" t="n"/>
    </row>
    <row r="199" ht="15.75" customHeight="1" s="78">
      <c r="A199" s="13" t="inlineStr">
        <is>
          <t>p81</t>
        </is>
      </c>
      <c r="B199" s="13" t="inlineStr">
        <is>
          <t>p83</t>
        </is>
      </c>
      <c r="C199" s="16" t="n">
        <v>2843.928</v>
      </c>
      <c r="D199" s="16" t="n">
        <v>0</v>
      </c>
      <c r="E199" s="16" t="n">
        <v>2843.928</v>
      </c>
      <c r="F199" s="13" t="n"/>
      <c r="G199" s="16" t="n">
        <v>81</v>
      </c>
      <c r="H199" s="16" t="n">
        <v>83</v>
      </c>
      <c r="I199" s="17" t="inlineStr">
        <is>
          <t>IL</t>
        </is>
      </c>
      <c r="J199" s="17" t="inlineStr">
        <is>
          <t>IL</t>
        </is>
      </c>
      <c r="K199" s="17" t="inlineStr">
        <is>
          <t>Same</t>
        </is>
      </c>
      <c r="L199" s="2">
        <f>IF(AND(K199="Different",OR(I199 = $O$1,J199=$O$1)),E199,"")</f>
        <v/>
      </c>
      <c r="M199" s="2">
        <f>IF(L199&lt;&gt;"",IF(I199=$O$1,J199,I199),"")</f>
        <v/>
      </c>
      <c r="N199" s="2" t="n"/>
      <c r="O199" s="2" t="n"/>
      <c r="P199" s="2" t="n"/>
      <c r="Q199" s="2" t="n"/>
      <c r="R199" s="2" t="n"/>
    </row>
    <row r="200" ht="15.75" customHeight="1" s="78">
      <c r="A200" s="13" t="inlineStr">
        <is>
          <t>p81</t>
        </is>
      </c>
      <c r="B200" s="13" t="inlineStr">
        <is>
          <t>p93</t>
        </is>
      </c>
      <c r="C200" s="16" t="n">
        <v>2521.791045</v>
      </c>
      <c r="D200" s="16" t="n">
        <v>0</v>
      </c>
      <c r="E200" s="16" t="n">
        <v>2521.791045</v>
      </c>
      <c r="F200" s="13" t="n"/>
      <c r="G200" s="16" t="n">
        <v>81</v>
      </c>
      <c r="H200" s="16" t="n">
        <v>93</v>
      </c>
      <c r="I200" s="17" t="inlineStr">
        <is>
          <t>IL</t>
        </is>
      </c>
      <c r="J200" s="17" t="inlineStr">
        <is>
          <t>KY</t>
        </is>
      </c>
      <c r="K200" s="17" t="inlineStr">
        <is>
          <t>Different</t>
        </is>
      </c>
      <c r="L200" s="2">
        <f>IF(AND(K200="Different",OR(I200 = $O$1,J200=$O$1)),E200,"")</f>
        <v/>
      </c>
      <c r="M200" s="2">
        <f>IF(L200&lt;&gt;"",IF(I200=$O$1,J200,I200),"")</f>
        <v/>
      </c>
      <c r="N200" s="2" t="n"/>
      <c r="O200" s="2" t="n"/>
      <c r="P200" s="2" t="n"/>
      <c r="Q200" s="2" t="n"/>
      <c r="R200" s="2" t="n"/>
    </row>
    <row r="201" ht="15.75" customHeight="1" s="78">
      <c r="A201" s="13" t="inlineStr">
        <is>
          <t>p81</t>
        </is>
      </c>
      <c r="B201" s="13" t="inlineStr">
        <is>
          <t>p107</t>
        </is>
      </c>
      <c r="C201" s="16" t="n">
        <v>25.5556416</v>
      </c>
      <c r="D201" s="16" t="n">
        <v>0</v>
      </c>
      <c r="E201" s="16" t="n">
        <v>25.5556416</v>
      </c>
      <c r="F201" s="13" t="n"/>
      <c r="G201" s="16" t="n">
        <v>81</v>
      </c>
      <c r="H201" s="16" t="n">
        <v>107</v>
      </c>
      <c r="I201" s="17" t="inlineStr">
        <is>
          <t>IL</t>
        </is>
      </c>
      <c r="J201" s="17" t="inlineStr">
        <is>
          <t>IN</t>
        </is>
      </c>
      <c r="K201" s="17" t="inlineStr">
        <is>
          <t>Different</t>
        </is>
      </c>
      <c r="L201" s="2">
        <f>IF(AND(K201="Different",OR(I201 = $O$1,J201=$O$1)),E201,"")</f>
        <v/>
      </c>
      <c r="M201" s="2">
        <f>IF(L201&lt;&gt;"",IF(I201=$O$1,J201,I201),"")</f>
        <v/>
      </c>
      <c r="N201" s="2" t="n"/>
      <c r="O201" s="2" t="n"/>
      <c r="P201" s="2" t="n"/>
      <c r="Q201" s="2" t="n"/>
      <c r="R201" s="2" t="n"/>
    </row>
    <row r="202" ht="15.75" customHeight="1" s="78">
      <c r="A202" s="13" t="inlineStr">
        <is>
          <t>p81</t>
        </is>
      </c>
      <c r="B202" s="13" t="inlineStr">
        <is>
          <t>p108</t>
        </is>
      </c>
      <c r="C202" s="16" t="n">
        <v>100.8716418</v>
      </c>
      <c r="D202" s="16" t="n">
        <v>0</v>
      </c>
      <c r="E202" s="16" t="n">
        <v>100.8716418</v>
      </c>
      <c r="F202" s="13" t="n"/>
      <c r="G202" s="16" t="n">
        <v>81</v>
      </c>
      <c r="H202" s="16" t="n">
        <v>108</v>
      </c>
      <c r="I202" s="17" t="inlineStr">
        <is>
          <t>IL</t>
        </is>
      </c>
      <c r="J202" s="17" t="inlineStr">
        <is>
          <t>KY</t>
        </is>
      </c>
      <c r="K202" s="17" t="inlineStr">
        <is>
          <t>Different</t>
        </is>
      </c>
      <c r="L202" s="2">
        <f>IF(AND(K202="Different",OR(I202 = $O$1,J202=$O$1)),E202,"")</f>
        <v/>
      </c>
      <c r="M202" s="2">
        <f>IF(L202&lt;&gt;"",IF(I202=$O$1,J202,I202),"")</f>
        <v/>
      </c>
      <c r="N202" s="2" t="n"/>
      <c r="O202" s="2" t="n"/>
      <c r="P202" s="2" t="n"/>
      <c r="Q202" s="2" t="n"/>
      <c r="R202" s="2" t="n"/>
    </row>
    <row r="203" ht="15.75" customHeight="1" s="78">
      <c r="A203" s="13" t="inlineStr">
        <is>
          <t>p82</t>
        </is>
      </c>
      <c r="B203" s="13" t="inlineStr">
        <is>
          <t>p83</t>
        </is>
      </c>
      <c r="C203" s="16" t="n">
        <v>1283.593</v>
      </c>
      <c r="D203" s="16" t="n">
        <v>0</v>
      </c>
      <c r="E203" s="16" t="n">
        <v>1283.593</v>
      </c>
      <c r="F203" s="13" t="n"/>
      <c r="G203" s="16" t="n">
        <v>82</v>
      </c>
      <c r="H203" s="16" t="n">
        <v>83</v>
      </c>
      <c r="I203" s="17" t="inlineStr">
        <is>
          <t>IL</t>
        </is>
      </c>
      <c r="J203" s="17" t="inlineStr">
        <is>
          <t>IL</t>
        </is>
      </c>
      <c r="K203" s="17" t="inlineStr">
        <is>
          <t>Same</t>
        </is>
      </c>
      <c r="L203" s="2">
        <f>IF(AND(K203="Different",OR(I203 = $O$1,J203=$O$1)),E203,"")</f>
        <v/>
      </c>
      <c r="M203" s="2">
        <f>IF(L203&lt;&gt;"",IF(I203=$O$1,J203,I203),"")</f>
        <v/>
      </c>
      <c r="N203" s="2" t="n"/>
      <c r="O203" s="2" t="n"/>
      <c r="P203" s="2" t="n"/>
      <c r="Q203" s="2" t="n"/>
      <c r="R203" s="2" t="n"/>
    </row>
    <row r="204" ht="15.75" customHeight="1" s="78">
      <c r="A204" s="13" t="inlineStr">
        <is>
          <t>p83</t>
        </is>
      </c>
      <c r="B204" s="13" t="inlineStr">
        <is>
          <t>p105</t>
        </is>
      </c>
      <c r="C204" s="16" t="n">
        <v>320.9788585</v>
      </c>
      <c r="D204" s="16" t="n">
        <v>0</v>
      </c>
      <c r="E204" s="16" t="n">
        <v>320.9788585</v>
      </c>
      <c r="F204" s="13" t="n"/>
      <c r="G204" s="16" t="n">
        <v>83</v>
      </c>
      <c r="H204" s="16" t="n">
        <v>105</v>
      </c>
      <c r="I204" s="17" t="inlineStr">
        <is>
          <t>IL</t>
        </is>
      </c>
      <c r="J204" s="17" t="inlineStr">
        <is>
          <t>IN</t>
        </is>
      </c>
      <c r="K204" s="17" t="inlineStr">
        <is>
          <t>Different</t>
        </is>
      </c>
      <c r="L204" s="2">
        <f>IF(AND(K204="Different",OR(I204 = $O$1,J204=$O$1)),E204,"")</f>
        <v/>
      </c>
      <c r="M204" s="2">
        <f>IF(L204&lt;&gt;"",IF(I204=$O$1,J204,I204),"")</f>
        <v/>
      </c>
      <c r="N204" s="2" t="n"/>
      <c r="O204" s="2" t="n"/>
      <c r="P204" s="2" t="n"/>
      <c r="Q204" s="2" t="n"/>
      <c r="R204" s="2" t="n"/>
    </row>
    <row r="205" ht="15.75" customHeight="1" s="78">
      <c r="A205" s="13" t="inlineStr">
        <is>
          <t>p83</t>
        </is>
      </c>
      <c r="B205" s="13" t="inlineStr">
        <is>
          <t>p107</t>
        </is>
      </c>
      <c r="C205" s="16" t="n">
        <v>801.7656625</v>
      </c>
      <c r="D205" s="16" t="n">
        <v>0</v>
      </c>
      <c r="E205" s="16" t="n">
        <v>801.7656625</v>
      </c>
      <c r="F205" s="13" t="n"/>
      <c r="G205" s="16" t="n">
        <v>83</v>
      </c>
      <c r="H205" s="16" t="n">
        <v>107</v>
      </c>
      <c r="I205" s="17" t="inlineStr">
        <is>
          <t>IL</t>
        </is>
      </c>
      <c r="J205" s="17" t="inlineStr">
        <is>
          <t>IN</t>
        </is>
      </c>
      <c r="K205" s="17" t="inlineStr">
        <is>
          <t>Different</t>
        </is>
      </c>
      <c r="L205" s="2">
        <f>IF(AND(K205="Different",OR(I205 = $O$1,J205=$O$1)),E205,"")</f>
        <v/>
      </c>
      <c r="M205" s="2">
        <f>IF(L205&lt;&gt;"",IF(I205=$O$1,J205,I205),"")</f>
        <v/>
      </c>
      <c r="N205" s="2" t="n"/>
      <c r="O205" s="2" t="n"/>
      <c r="P205" s="2" t="n"/>
      <c r="Q205" s="2" t="n"/>
      <c r="R205" s="2" t="n"/>
    </row>
    <row r="206" ht="15.75" customHeight="1" s="78">
      <c r="A206" s="13" t="inlineStr">
        <is>
          <t>p84</t>
        </is>
      </c>
      <c r="B206" s="13" t="inlineStr">
        <is>
          <t>p85</t>
        </is>
      </c>
      <c r="C206" s="16" t="n">
        <v>3000</v>
      </c>
      <c r="D206" s="16" t="n">
        <v>0</v>
      </c>
      <c r="E206" s="16" t="n">
        <v>3000</v>
      </c>
      <c r="F206" s="13" t="n"/>
      <c r="G206" s="16" t="n">
        <v>84</v>
      </c>
      <c r="H206" s="16" t="n">
        <v>85</v>
      </c>
      <c r="I206" s="17" t="inlineStr">
        <is>
          <t>MO</t>
        </is>
      </c>
      <c r="J206" s="17" t="inlineStr">
        <is>
          <t>AR</t>
        </is>
      </c>
      <c r="K206" s="17" t="inlineStr">
        <is>
          <t>Different</t>
        </is>
      </c>
      <c r="L206" s="2">
        <f>IF(AND(K206="Different",OR(I206 = $O$1,J206=$O$1)),E206,"")</f>
        <v/>
      </c>
      <c r="M206" s="2">
        <f>IF(L206&lt;&gt;"",IF(I206=$O$1,J206,I206),"")</f>
        <v/>
      </c>
      <c r="N206" s="2" t="n"/>
      <c r="O206" s="2" t="n"/>
      <c r="P206" s="2" t="n"/>
      <c r="Q206" s="2" t="n"/>
      <c r="R206" s="2" t="n"/>
    </row>
    <row r="207" ht="15.75" customHeight="1" s="78">
      <c r="A207" s="13" t="inlineStr">
        <is>
          <t>p84</t>
        </is>
      </c>
      <c r="B207" s="13" t="inlineStr">
        <is>
          <t>p92</t>
        </is>
      </c>
      <c r="C207" s="16" t="n">
        <v>449.3373134</v>
      </c>
      <c r="D207" s="16" t="n">
        <v>0</v>
      </c>
      <c r="E207" s="16" t="n">
        <v>449.3373134</v>
      </c>
      <c r="F207" s="13" t="n"/>
      <c r="G207" s="16" t="n">
        <v>84</v>
      </c>
      <c r="H207" s="16" t="n">
        <v>92</v>
      </c>
      <c r="I207" s="17" t="inlineStr">
        <is>
          <t>MO</t>
        </is>
      </c>
      <c r="J207" s="17" t="inlineStr">
        <is>
          <t>TN</t>
        </is>
      </c>
      <c r="K207" s="17" t="inlineStr">
        <is>
          <t>Different</t>
        </is>
      </c>
      <c r="L207" s="2">
        <f>IF(AND(K207="Different",OR(I207 = $O$1,J207=$O$1)),E207,"")</f>
        <v/>
      </c>
      <c r="M207" s="2">
        <f>IF(L207&lt;&gt;"",IF(I207=$O$1,J207,I207),"")</f>
        <v/>
      </c>
      <c r="N207" s="2" t="n"/>
      <c r="O207" s="2" t="n"/>
      <c r="P207" s="2" t="n"/>
      <c r="Q207" s="2" t="n"/>
      <c r="R207" s="2" t="n"/>
    </row>
    <row r="208" ht="15.75" customHeight="1" s="78">
      <c r="A208" s="13" t="inlineStr">
        <is>
          <t>p85</t>
        </is>
      </c>
      <c r="B208" s="13" t="inlineStr">
        <is>
          <t>p86</t>
        </is>
      </c>
      <c r="C208" s="16" t="n">
        <v>3957.517</v>
      </c>
      <c r="D208" s="16" t="n">
        <v>0</v>
      </c>
      <c r="E208" s="16" t="n">
        <v>3957.517</v>
      </c>
      <c r="F208" s="13" t="n"/>
      <c r="G208" s="16" t="n">
        <v>85</v>
      </c>
      <c r="H208" s="16" t="n">
        <v>86</v>
      </c>
      <c r="I208" s="17" t="inlineStr">
        <is>
          <t>AR</t>
        </is>
      </c>
      <c r="J208" s="17" t="inlineStr">
        <is>
          <t>LA</t>
        </is>
      </c>
      <c r="K208" s="17" t="inlineStr">
        <is>
          <t>Different</t>
        </is>
      </c>
      <c r="L208" s="2">
        <f>IF(AND(K208="Different",OR(I208 = $O$1,J208=$O$1)),E208,"")</f>
        <v/>
      </c>
      <c r="M208" s="2">
        <f>IF(L208&lt;&gt;"",IF(I208=$O$1,J208,I208),"")</f>
        <v/>
      </c>
      <c r="N208" s="2" t="n"/>
      <c r="O208" s="2" t="n"/>
      <c r="P208" s="2" t="n"/>
      <c r="Q208" s="2" t="n"/>
      <c r="R208" s="2" t="n"/>
    </row>
    <row r="209" ht="15.75" customHeight="1" s="78">
      <c r="A209" s="13" t="inlineStr">
        <is>
          <t>p85</t>
        </is>
      </c>
      <c r="B209" s="13" t="inlineStr">
        <is>
          <t>p87</t>
        </is>
      </c>
      <c r="C209" s="16" t="n">
        <v>1662.681</v>
      </c>
      <c r="D209" s="16" t="n">
        <v>0</v>
      </c>
      <c r="E209" s="16" t="n">
        <v>1662.681</v>
      </c>
      <c r="F209" s="13" t="n"/>
      <c r="G209" s="16" t="n">
        <v>85</v>
      </c>
      <c r="H209" s="16" t="n">
        <v>87</v>
      </c>
      <c r="I209" s="17" t="inlineStr">
        <is>
          <t>AR</t>
        </is>
      </c>
      <c r="J209" s="17" t="inlineStr">
        <is>
          <t>MS</t>
        </is>
      </c>
      <c r="K209" s="17" t="inlineStr">
        <is>
          <t>Different</t>
        </is>
      </c>
      <c r="L209" s="2">
        <f>IF(AND(K209="Different",OR(I209 = $O$1,J209=$O$1)),E209,"")</f>
        <v/>
      </c>
      <c r="M209" s="2">
        <f>IF(L209&lt;&gt;"",IF(I209=$O$1,J209,I209),"")</f>
        <v/>
      </c>
      <c r="N209" s="2" t="n"/>
      <c r="O209" s="2" t="n"/>
      <c r="P209" s="2" t="n"/>
      <c r="Q209" s="2" t="n"/>
      <c r="R209" s="2" t="n"/>
    </row>
    <row r="210" ht="15.75" customHeight="1" s="78">
      <c r="A210" s="13" t="inlineStr">
        <is>
          <t>p85</t>
        </is>
      </c>
      <c r="B210" s="13" t="inlineStr">
        <is>
          <t>p92</t>
        </is>
      </c>
      <c r="C210" s="16" t="n">
        <v>1023.337407</v>
      </c>
      <c r="D210" s="16" t="n">
        <v>0</v>
      </c>
      <c r="E210" s="16" t="n">
        <v>1023.337407</v>
      </c>
      <c r="F210" s="13" t="n"/>
      <c r="G210" s="16" t="n">
        <v>85</v>
      </c>
      <c r="H210" s="16" t="n">
        <v>92</v>
      </c>
      <c r="I210" s="17" t="inlineStr">
        <is>
          <t>AR</t>
        </is>
      </c>
      <c r="J210" s="17" t="inlineStr">
        <is>
          <t>TN</t>
        </is>
      </c>
      <c r="K210" s="17" t="inlineStr">
        <is>
          <t>Different</t>
        </is>
      </c>
      <c r="L210" s="2">
        <f>IF(AND(K210="Different",OR(I210 = $O$1,J210=$O$1)),E210,"")</f>
        <v/>
      </c>
      <c r="M210" s="2">
        <f>IF(L210&lt;&gt;"",IF(I210=$O$1,J210,I210),"")</f>
        <v/>
      </c>
      <c r="N210" s="2" t="n"/>
      <c r="O210" s="2" t="n"/>
      <c r="P210" s="2" t="n"/>
      <c r="Q210" s="2" t="n"/>
      <c r="R210" s="2" t="n"/>
    </row>
    <row r="211" ht="15.75" customHeight="1" s="78">
      <c r="A211" s="13" t="inlineStr">
        <is>
          <t>p86</t>
        </is>
      </c>
      <c r="B211" s="13" t="inlineStr">
        <is>
          <t>p87</t>
        </is>
      </c>
      <c r="C211" s="16" t="n">
        <v>1254.23</v>
      </c>
      <c r="D211" s="16" t="n">
        <v>0</v>
      </c>
      <c r="E211" s="16" t="n">
        <v>1254.23</v>
      </c>
      <c r="F211" s="13" t="n"/>
      <c r="G211" s="16" t="n">
        <v>86</v>
      </c>
      <c r="H211" s="16" t="n">
        <v>87</v>
      </c>
      <c r="I211" s="17" t="inlineStr">
        <is>
          <t>LA</t>
        </is>
      </c>
      <c r="J211" s="17" t="inlineStr">
        <is>
          <t>MS</t>
        </is>
      </c>
      <c r="K211" s="17" t="inlineStr">
        <is>
          <t>Different</t>
        </is>
      </c>
      <c r="L211" s="2">
        <f>IF(AND(K211="Different",OR(I211 = $O$1,J211=$O$1)),E211,"")</f>
        <v/>
      </c>
      <c r="M211" s="2">
        <f>IF(L211&lt;&gt;"",IF(I211=$O$1,J211,I211),"")</f>
        <v/>
      </c>
      <c r="N211" s="2" t="n"/>
      <c r="O211" s="2" t="n"/>
      <c r="P211" s="2" t="n"/>
      <c r="Q211" s="2" t="n"/>
      <c r="R211" s="2" t="n"/>
    </row>
    <row r="212" ht="15.75" customHeight="1" s="78">
      <c r="A212" s="13" t="inlineStr">
        <is>
          <t>p87</t>
        </is>
      </c>
      <c r="B212" s="13" t="inlineStr">
        <is>
          <t>p88</t>
        </is>
      </c>
      <c r="C212" s="16" t="n">
        <v>1412.295331</v>
      </c>
      <c r="D212" s="16" t="n">
        <v>0</v>
      </c>
      <c r="E212" s="16" t="n">
        <v>1412.295331</v>
      </c>
      <c r="F212" s="13" t="n"/>
      <c r="G212" s="16" t="n">
        <v>87</v>
      </c>
      <c r="H212" s="16" t="n">
        <v>88</v>
      </c>
      <c r="I212" s="17" t="inlineStr">
        <is>
          <t>MS</t>
        </is>
      </c>
      <c r="J212" s="17" t="inlineStr">
        <is>
          <t>MS</t>
        </is>
      </c>
      <c r="K212" s="17" t="inlineStr">
        <is>
          <t>Same</t>
        </is>
      </c>
      <c r="L212" s="2">
        <f>IF(AND(K212="Different",OR(I212 = $O$1,J212=$O$1)),E212,"")</f>
        <v/>
      </c>
      <c r="M212" s="2">
        <f>IF(L212&lt;&gt;"",IF(I212=$O$1,J212,I212),"")</f>
        <v/>
      </c>
      <c r="N212" s="2" t="n"/>
      <c r="O212" s="2" t="n"/>
      <c r="P212" s="2" t="n"/>
      <c r="Q212" s="2" t="n"/>
      <c r="R212" s="2" t="n"/>
    </row>
    <row r="213" ht="15.75" customHeight="1" s="78">
      <c r="A213" s="13" t="inlineStr">
        <is>
          <t>p87</t>
        </is>
      </c>
      <c r="B213" s="13" t="inlineStr">
        <is>
          <t>p89</t>
        </is>
      </c>
      <c r="C213" s="16" t="n">
        <v>1162.270695</v>
      </c>
      <c r="D213" s="16" t="n">
        <v>0</v>
      </c>
      <c r="E213" s="16" t="n">
        <v>1162.270695</v>
      </c>
      <c r="F213" s="13" t="n"/>
      <c r="G213" s="16" t="n">
        <v>87</v>
      </c>
      <c r="H213" s="16" t="n">
        <v>89</v>
      </c>
      <c r="I213" s="17" t="inlineStr">
        <is>
          <t>MS</t>
        </is>
      </c>
      <c r="J213" s="17" t="inlineStr">
        <is>
          <t>AL</t>
        </is>
      </c>
      <c r="K213" s="17" t="inlineStr">
        <is>
          <t>Different</t>
        </is>
      </c>
      <c r="L213" s="2">
        <f>IF(AND(K213="Different",OR(I213 = $O$1,J213=$O$1)),E213,"")</f>
        <v/>
      </c>
      <c r="M213" s="2">
        <f>IF(L213&lt;&gt;"",IF(I213=$O$1,J213,I213),"")</f>
        <v/>
      </c>
      <c r="N213" s="2" t="n"/>
      <c r="O213" s="2" t="n"/>
      <c r="P213" s="2" t="n"/>
      <c r="Q213" s="2" t="n"/>
      <c r="R213" s="2" t="n"/>
    </row>
    <row r="214" ht="15.75" customHeight="1" s="78">
      <c r="A214" s="13" t="inlineStr">
        <is>
          <t>p87</t>
        </is>
      </c>
      <c r="B214" s="13" t="inlineStr">
        <is>
          <t>p90</t>
        </is>
      </c>
      <c r="C214" s="16" t="n">
        <v>1837.729305</v>
      </c>
      <c r="D214" s="16" t="n">
        <v>0</v>
      </c>
      <c r="E214" s="16" t="n">
        <v>1837.729305</v>
      </c>
      <c r="F214" s="13" t="n"/>
      <c r="G214" s="16" t="n">
        <v>87</v>
      </c>
      <c r="H214" s="16" t="n">
        <v>90</v>
      </c>
      <c r="I214" s="17" t="inlineStr">
        <is>
          <t>MS</t>
        </is>
      </c>
      <c r="J214" s="17" t="inlineStr">
        <is>
          <t>AL</t>
        </is>
      </c>
      <c r="K214" s="17" t="inlineStr">
        <is>
          <t>Different</t>
        </is>
      </c>
      <c r="L214" s="2">
        <f>IF(AND(K214="Different",OR(I214 = $O$1,J214=$O$1)),E214,"")</f>
        <v/>
      </c>
      <c r="M214" s="2">
        <f>IF(L214&lt;&gt;"",IF(I214=$O$1,J214,I214),"")</f>
        <v/>
      </c>
      <c r="N214" s="2" t="n"/>
      <c r="O214" s="2" t="n"/>
      <c r="P214" s="2" t="n"/>
      <c r="Q214" s="2" t="n"/>
      <c r="R214" s="2" t="n"/>
    </row>
    <row r="215" ht="15.75" customHeight="1" s="78">
      <c r="A215" s="13" t="inlineStr">
        <is>
          <t>p87</t>
        </is>
      </c>
      <c r="B215" s="13" t="inlineStr">
        <is>
          <t>p92</t>
        </is>
      </c>
      <c r="C215" s="16" t="n">
        <v>483.3672618</v>
      </c>
      <c r="D215" s="16" t="n">
        <v>0</v>
      </c>
      <c r="E215" s="16" t="n">
        <v>483.3672618</v>
      </c>
      <c r="F215" s="13" t="n"/>
      <c r="G215" s="16" t="n">
        <v>87</v>
      </c>
      <c r="H215" s="16" t="n">
        <v>92</v>
      </c>
      <c r="I215" s="17" t="inlineStr">
        <is>
          <t>MS</t>
        </is>
      </c>
      <c r="J215" s="17" t="inlineStr">
        <is>
          <t>TN</t>
        </is>
      </c>
      <c r="K215" s="17" t="inlineStr">
        <is>
          <t>Different</t>
        </is>
      </c>
      <c r="L215" s="2">
        <f>IF(AND(K215="Different",OR(I215 = $O$1,J215=$O$1)),E215,"")</f>
        <v/>
      </c>
      <c r="M215" s="2">
        <f>IF(L215&lt;&gt;"",IF(I215=$O$1,J215,I215),"")</f>
        <v/>
      </c>
      <c r="N215" s="2" t="n"/>
      <c r="O215" s="2" t="n"/>
      <c r="P215" s="2" t="n"/>
      <c r="Q215" s="2" t="n"/>
      <c r="R215" s="2" t="n"/>
    </row>
    <row r="216" ht="15.75" customHeight="1" s="78">
      <c r="A216" s="13" t="inlineStr">
        <is>
          <t>p88</t>
        </is>
      </c>
      <c r="B216" s="13" t="inlineStr">
        <is>
          <t>p89</t>
        </is>
      </c>
      <c r="C216" s="16" t="n">
        <v>1929.878835</v>
      </c>
      <c r="D216" s="16" t="n">
        <v>0</v>
      </c>
      <c r="E216" s="16" t="n">
        <v>1929.878835</v>
      </c>
      <c r="F216" s="13" t="n"/>
      <c r="G216" s="16" t="n">
        <v>88</v>
      </c>
      <c r="H216" s="16" t="n">
        <v>89</v>
      </c>
      <c r="I216" s="17" t="inlineStr">
        <is>
          <t>MS</t>
        </is>
      </c>
      <c r="J216" s="17" t="inlineStr">
        <is>
          <t>AL</t>
        </is>
      </c>
      <c r="K216" s="17" t="inlineStr">
        <is>
          <t>Different</t>
        </is>
      </c>
      <c r="L216" s="2">
        <f>IF(AND(K216="Different",OR(I216 = $O$1,J216=$O$1)),E216,"")</f>
        <v/>
      </c>
      <c r="M216" s="2">
        <f>IF(L216&lt;&gt;"",IF(I216=$O$1,J216,I216),"")</f>
        <v/>
      </c>
      <c r="N216" s="2" t="n"/>
      <c r="O216" s="2" t="n"/>
      <c r="P216" s="2" t="n"/>
      <c r="Q216" s="2" t="n"/>
      <c r="R216" s="2" t="n"/>
    </row>
    <row r="217" ht="15.75" customHeight="1" s="78">
      <c r="A217" s="13" t="inlineStr">
        <is>
          <t>p88</t>
        </is>
      </c>
      <c r="B217" s="13" t="inlineStr">
        <is>
          <t>p92</t>
        </is>
      </c>
      <c r="C217" s="16" t="n">
        <v>1970.902</v>
      </c>
      <c r="D217" s="16" t="n">
        <v>0</v>
      </c>
      <c r="E217" s="16" t="n">
        <v>1970.902</v>
      </c>
      <c r="F217" s="13" t="n"/>
      <c r="G217" s="16" t="n">
        <v>88</v>
      </c>
      <c r="H217" s="16" t="n">
        <v>92</v>
      </c>
      <c r="I217" s="17" t="inlineStr">
        <is>
          <t>MS</t>
        </is>
      </c>
      <c r="J217" s="17" t="inlineStr">
        <is>
          <t>TN</t>
        </is>
      </c>
      <c r="K217" s="17" t="inlineStr">
        <is>
          <t>Different</t>
        </is>
      </c>
      <c r="L217" s="2">
        <f>IF(AND(K217="Different",OR(I217 = $O$1,J217=$O$1)),E217,"")</f>
        <v/>
      </c>
      <c r="M217" s="2">
        <f>IF(L217&lt;&gt;"",IF(I217=$O$1,J217,I217),"")</f>
        <v/>
      </c>
      <c r="N217" s="2" t="n"/>
      <c r="O217" s="2" t="n"/>
      <c r="P217" s="2" t="n"/>
      <c r="Q217" s="2" t="n"/>
      <c r="R217" s="2" t="n"/>
    </row>
    <row r="218" ht="15.75" customHeight="1" s="78">
      <c r="A218" s="13" t="inlineStr">
        <is>
          <t>p89</t>
        </is>
      </c>
      <c r="B218" s="13" t="inlineStr">
        <is>
          <t>p90</t>
        </is>
      </c>
      <c r="C218" s="16" t="n">
        <v>4608.073</v>
      </c>
      <c r="D218" s="16" t="n">
        <v>0</v>
      </c>
      <c r="E218" s="16" t="n">
        <v>4608.073</v>
      </c>
      <c r="F218" s="13" t="n"/>
      <c r="G218" s="16" t="n">
        <v>89</v>
      </c>
      <c r="H218" s="16" t="n">
        <v>90</v>
      </c>
      <c r="I218" s="17" t="inlineStr">
        <is>
          <t>AL</t>
        </is>
      </c>
      <c r="J218" s="17" t="inlineStr">
        <is>
          <t>AL</t>
        </is>
      </c>
      <c r="K218" s="17" t="inlineStr">
        <is>
          <t>Same</t>
        </is>
      </c>
      <c r="L218" s="2">
        <f>IF(AND(K218="Different",OR(I218 = $O$1,J218=$O$1)),E218,"")</f>
        <v/>
      </c>
      <c r="M218" s="2">
        <f>IF(L218&lt;&gt;"",IF(I218=$O$1,J218,I218),"")</f>
        <v/>
      </c>
      <c r="N218" s="2" t="n"/>
      <c r="O218" s="2" t="n"/>
      <c r="P218" s="2" t="n"/>
      <c r="Q218" s="2" t="n"/>
      <c r="R218" s="2" t="n"/>
    </row>
    <row r="219" ht="15.75" customHeight="1" s="78">
      <c r="A219" s="13" t="inlineStr">
        <is>
          <t>p89</t>
        </is>
      </c>
      <c r="B219" s="13" t="inlineStr">
        <is>
          <t>p92</t>
        </is>
      </c>
      <c r="C219" s="16" t="n">
        <v>1349.144969</v>
      </c>
      <c r="D219" s="16" t="n">
        <v>0</v>
      </c>
      <c r="E219" s="16" t="n">
        <v>1349.144969</v>
      </c>
      <c r="F219" s="13" t="n"/>
      <c r="G219" s="16" t="n">
        <v>89</v>
      </c>
      <c r="H219" s="16" t="n">
        <v>92</v>
      </c>
      <c r="I219" s="17" t="inlineStr">
        <is>
          <t>AL</t>
        </is>
      </c>
      <c r="J219" s="17" t="inlineStr">
        <is>
          <t>TN</t>
        </is>
      </c>
      <c r="K219" s="17" t="inlineStr">
        <is>
          <t>Different</t>
        </is>
      </c>
      <c r="L219" s="2">
        <f>IF(AND(K219="Different",OR(I219 = $O$1,J219=$O$1)),E219,"")</f>
        <v/>
      </c>
      <c r="M219" s="2">
        <f>IF(L219&lt;&gt;"",IF(I219=$O$1,J219,I219),"")</f>
        <v/>
      </c>
      <c r="N219" s="2" t="n"/>
      <c r="O219" s="2" t="n"/>
      <c r="P219" s="2" t="n"/>
      <c r="Q219" s="2" t="n"/>
      <c r="R219" s="2" t="n"/>
    </row>
    <row r="220" ht="15.75" customHeight="1" s="78">
      <c r="A220" s="13" t="inlineStr">
        <is>
          <t>p89</t>
        </is>
      </c>
      <c r="B220" s="13" t="inlineStr">
        <is>
          <t>p94</t>
        </is>
      </c>
      <c r="C220" s="16" t="n">
        <v>992.1531</v>
      </c>
      <c r="D220" s="16" t="n">
        <v>0</v>
      </c>
      <c r="E220" s="16" t="n">
        <v>992.1531</v>
      </c>
      <c r="F220" s="13" t="n"/>
      <c r="G220" s="16" t="n">
        <v>89</v>
      </c>
      <c r="H220" s="16" t="n">
        <v>94</v>
      </c>
      <c r="I220" s="17" t="inlineStr">
        <is>
          <t>AL</t>
        </is>
      </c>
      <c r="J220" s="17" t="inlineStr">
        <is>
          <t>GA</t>
        </is>
      </c>
      <c r="K220" s="17" t="inlineStr">
        <is>
          <t>Different</t>
        </is>
      </c>
      <c r="L220" s="2">
        <f>IF(AND(K220="Different",OR(I220 = $O$1,J220=$O$1)),E220,"")</f>
        <v/>
      </c>
      <c r="M220" s="2">
        <f>IF(L220&lt;&gt;"",IF(I220=$O$1,J220,I220),"")</f>
        <v/>
      </c>
      <c r="N220" s="2" t="n"/>
      <c r="O220" s="2" t="n"/>
      <c r="P220" s="2" t="n"/>
      <c r="Q220" s="2" t="n"/>
      <c r="R220" s="2" t="n"/>
    </row>
    <row r="221" ht="15.75" customHeight="1" s="78">
      <c r="A221" s="13" t="inlineStr">
        <is>
          <t>p90</t>
        </is>
      </c>
      <c r="B221" s="13" t="inlineStr">
        <is>
          <t>p91</t>
        </is>
      </c>
      <c r="C221" s="16" t="n">
        <v>2856.881</v>
      </c>
      <c r="D221" s="16" t="n">
        <v>0</v>
      </c>
      <c r="E221" s="16" t="n">
        <v>2856.881</v>
      </c>
      <c r="F221" s="13" t="n"/>
      <c r="G221" s="16" t="n">
        <v>90</v>
      </c>
      <c r="H221" s="16" t="n">
        <v>91</v>
      </c>
      <c r="I221" s="17" t="inlineStr">
        <is>
          <t>AL</t>
        </is>
      </c>
      <c r="J221" s="17" t="inlineStr">
        <is>
          <t>FL</t>
        </is>
      </c>
      <c r="K221" s="17" t="inlineStr">
        <is>
          <t>Different</t>
        </is>
      </c>
      <c r="L221" s="2">
        <f>IF(AND(K221="Different",OR(I221 = $O$1,J221=$O$1)),E221,"")</f>
        <v/>
      </c>
      <c r="M221" s="2">
        <f>IF(L221&lt;&gt;"",IF(I221=$O$1,J221,I221),"")</f>
        <v/>
      </c>
      <c r="N221" s="2" t="n"/>
      <c r="O221" s="2" t="n"/>
      <c r="P221" s="2" t="n"/>
      <c r="Q221" s="2" t="n"/>
      <c r="R221" s="2" t="n"/>
    </row>
    <row r="222" ht="15.75" customHeight="1" s="78">
      <c r="A222" s="13" t="inlineStr">
        <is>
          <t>p90</t>
        </is>
      </c>
      <c r="B222" s="13" t="inlineStr">
        <is>
          <t>p94</t>
        </is>
      </c>
      <c r="C222" s="16" t="n">
        <v>5066.118</v>
      </c>
      <c r="D222" s="16" t="n">
        <v>0</v>
      </c>
      <c r="E222" s="16" t="n">
        <v>5066.118</v>
      </c>
      <c r="F222" s="13" t="n"/>
      <c r="G222" s="16" t="n">
        <v>90</v>
      </c>
      <c r="H222" s="16" t="n">
        <v>94</v>
      </c>
      <c r="I222" s="17" t="inlineStr">
        <is>
          <t>AL</t>
        </is>
      </c>
      <c r="J222" s="17" t="inlineStr">
        <is>
          <t>GA</t>
        </is>
      </c>
      <c r="K222" s="17" t="inlineStr">
        <is>
          <t>Different</t>
        </is>
      </c>
      <c r="L222" s="2">
        <f>IF(AND(K222="Different",OR(I222 = $O$1,J222=$O$1)),E222,"")</f>
        <v/>
      </c>
      <c r="M222" s="2">
        <f>IF(L222&lt;&gt;"",IF(I222=$O$1,J222,I222),"")</f>
        <v/>
      </c>
      <c r="N222" s="2" t="n"/>
      <c r="O222" s="2" t="n"/>
      <c r="P222" s="2" t="n"/>
      <c r="Q222" s="2" t="n"/>
      <c r="R222" s="2" t="n"/>
    </row>
    <row r="223" ht="15.75" customHeight="1" s="78">
      <c r="A223" s="13" t="inlineStr">
        <is>
          <t>p91</t>
        </is>
      </c>
      <c r="B223" s="13" t="inlineStr">
        <is>
          <t>p94</t>
        </is>
      </c>
      <c r="C223" s="16" t="n">
        <v>640.5347</v>
      </c>
      <c r="D223" s="16" t="n">
        <v>0</v>
      </c>
      <c r="E223" s="16" t="n">
        <v>640.5347</v>
      </c>
      <c r="F223" s="13" t="n"/>
      <c r="G223" s="16" t="n">
        <v>91</v>
      </c>
      <c r="H223" s="16" t="n">
        <v>94</v>
      </c>
      <c r="I223" s="17" t="inlineStr">
        <is>
          <t>FL</t>
        </is>
      </c>
      <c r="J223" s="17" t="inlineStr">
        <is>
          <t>GA</t>
        </is>
      </c>
      <c r="K223" s="17" t="inlineStr">
        <is>
          <t>Different</t>
        </is>
      </c>
      <c r="L223" s="2">
        <f>IF(AND(K223="Different",OR(I223 = $O$1,J223=$O$1)),E223,"")</f>
        <v/>
      </c>
      <c r="M223" s="2">
        <f>IF(L223&lt;&gt;"",IF(I223=$O$1,J223,I223),"")</f>
        <v/>
      </c>
      <c r="N223" s="2" t="n"/>
      <c r="O223" s="2" t="n"/>
      <c r="P223" s="2" t="n"/>
      <c r="Q223" s="2" t="n"/>
      <c r="R223" s="2" t="n"/>
    </row>
    <row r="224" ht="15.75" customHeight="1" s="78">
      <c r="A224" s="13" t="inlineStr">
        <is>
          <t>p91</t>
        </is>
      </c>
      <c r="B224" s="13" t="inlineStr">
        <is>
          <t>p101</t>
        </is>
      </c>
      <c r="C224" s="16" t="n">
        <v>1152.253521</v>
      </c>
      <c r="D224" s="16" t="n">
        <v>0</v>
      </c>
      <c r="E224" s="16" t="n">
        <v>1152.253521</v>
      </c>
      <c r="F224" s="13" t="n"/>
      <c r="G224" s="16" t="n">
        <v>91</v>
      </c>
      <c r="H224" s="16" t="n">
        <v>101</v>
      </c>
      <c r="I224" s="17" t="inlineStr">
        <is>
          <t>FL</t>
        </is>
      </c>
      <c r="J224" s="17" t="inlineStr">
        <is>
          <t>FL</t>
        </is>
      </c>
      <c r="K224" s="17" t="inlineStr">
        <is>
          <t>Same</t>
        </is>
      </c>
      <c r="L224" s="2">
        <f>IF(AND(K224="Different",OR(I224 = $O$1,J224=$O$1)),E224,"")</f>
        <v/>
      </c>
      <c r="M224" s="2">
        <f>IF(L224&lt;&gt;"",IF(I224=$O$1,J224,I224),"")</f>
        <v/>
      </c>
      <c r="N224" s="2" t="n"/>
      <c r="O224" s="2" t="n"/>
      <c r="P224" s="2" t="n"/>
      <c r="Q224" s="2" t="n"/>
      <c r="R224" s="2" t="n"/>
    </row>
    <row r="225" ht="15.75" customHeight="1" s="78">
      <c r="A225" s="13" t="inlineStr">
        <is>
          <t>p92</t>
        </is>
      </c>
      <c r="B225" s="13" t="inlineStr">
        <is>
          <t>p93</t>
        </is>
      </c>
      <c r="C225" s="16" t="n">
        <v>4832.321671</v>
      </c>
      <c r="D225" s="16" t="n">
        <v>0</v>
      </c>
      <c r="E225" s="16" t="n">
        <v>4832.321671</v>
      </c>
      <c r="F225" s="13" t="n"/>
      <c r="G225" s="16" t="n">
        <v>92</v>
      </c>
      <c r="H225" s="16" t="n">
        <v>93</v>
      </c>
      <c r="I225" s="17" t="inlineStr">
        <is>
          <t>TN</t>
        </is>
      </c>
      <c r="J225" s="17" t="inlineStr">
        <is>
          <t>KY</t>
        </is>
      </c>
      <c r="K225" s="17" t="inlineStr">
        <is>
          <t>Different</t>
        </is>
      </c>
      <c r="L225" s="2">
        <f>IF(AND(K225="Different",OR(I225 = $O$1,J225=$O$1)),E225,"")</f>
        <v/>
      </c>
      <c r="M225" s="2">
        <f>IF(L225&lt;&gt;"",IF(I225=$O$1,J225,I225),"")</f>
        <v/>
      </c>
      <c r="N225" s="2" t="n"/>
      <c r="O225" s="2" t="n"/>
      <c r="P225" s="2" t="n"/>
      <c r="Q225" s="2" t="n"/>
      <c r="R225" s="2" t="n"/>
    </row>
    <row r="226" ht="15.75" customHeight="1" s="78">
      <c r="A226" s="13" t="inlineStr">
        <is>
          <t>p92</t>
        </is>
      </c>
      <c r="B226" s="13" t="inlineStr">
        <is>
          <t>p94</t>
        </is>
      </c>
      <c r="C226" s="16" t="n">
        <v>720.9761966</v>
      </c>
      <c r="D226" s="16" t="n">
        <v>0</v>
      </c>
      <c r="E226" s="16" t="n">
        <v>720.9761966</v>
      </c>
      <c r="F226" s="13" t="n"/>
      <c r="G226" s="16" t="n">
        <v>92</v>
      </c>
      <c r="H226" s="16" t="n">
        <v>94</v>
      </c>
      <c r="I226" s="17" t="inlineStr">
        <is>
          <t>TN</t>
        </is>
      </c>
      <c r="J226" s="17" t="inlineStr">
        <is>
          <t>GA</t>
        </is>
      </c>
      <c r="K226" s="17" t="inlineStr">
        <is>
          <t>Different</t>
        </is>
      </c>
      <c r="L226" s="2">
        <f>IF(AND(K226="Different",OR(I226 = $O$1,J226=$O$1)),E226,"")</f>
        <v/>
      </c>
      <c r="M226" s="2">
        <f>IF(L226&lt;&gt;"",IF(I226=$O$1,J226,I226),"")</f>
        <v/>
      </c>
      <c r="N226" s="2" t="n"/>
      <c r="O226" s="2" t="n"/>
      <c r="P226" s="2" t="n"/>
      <c r="Q226" s="2" t="n"/>
      <c r="R226" s="2" t="n"/>
    </row>
    <row r="227" ht="15.75" customHeight="1" s="78">
      <c r="A227" s="13" t="inlineStr">
        <is>
          <t>p92</t>
        </is>
      </c>
      <c r="B227" s="13" t="inlineStr">
        <is>
          <t>p97</t>
        </is>
      </c>
      <c r="C227" s="16" t="n">
        <v>3600</v>
      </c>
      <c r="D227" s="16" t="n">
        <v>0</v>
      </c>
      <c r="E227" s="16" t="n">
        <v>3600</v>
      </c>
      <c r="F227" s="13" t="n"/>
      <c r="G227" s="16" t="n">
        <v>92</v>
      </c>
      <c r="H227" s="16" t="n">
        <v>97</v>
      </c>
      <c r="I227" s="17" t="inlineStr">
        <is>
          <t>TN</t>
        </is>
      </c>
      <c r="J227" s="17" t="inlineStr">
        <is>
          <t>NC</t>
        </is>
      </c>
      <c r="K227" s="17" t="inlineStr">
        <is>
          <t>Different</t>
        </is>
      </c>
      <c r="L227" s="2">
        <f>IF(AND(K227="Different",OR(I227 = $O$1,J227=$O$1)),E227,"")</f>
        <v/>
      </c>
      <c r="M227" s="2">
        <f>IF(L227&lt;&gt;"",IF(I227=$O$1,J227,I227),"")</f>
        <v/>
      </c>
      <c r="N227" s="2" t="n"/>
      <c r="O227" s="2" t="n"/>
      <c r="P227" s="2" t="n"/>
      <c r="Q227" s="2" t="n"/>
      <c r="R227" s="2" t="n"/>
    </row>
    <row r="228" ht="15.75" customHeight="1" s="78">
      <c r="A228" s="13" t="inlineStr">
        <is>
          <t>p92</t>
        </is>
      </c>
      <c r="B228" s="13" t="inlineStr">
        <is>
          <t>p108</t>
        </is>
      </c>
      <c r="C228" s="16" t="n">
        <v>3286.599209</v>
      </c>
      <c r="D228" s="16" t="n">
        <v>0</v>
      </c>
      <c r="E228" s="16" t="n">
        <v>3286.599209</v>
      </c>
      <c r="F228" s="13" t="n"/>
      <c r="G228" s="16" t="n">
        <v>92</v>
      </c>
      <c r="H228" s="16" t="n">
        <v>108</v>
      </c>
      <c r="I228" s="17" t="inlineStr">
        <is>
          <t>TN</t>
        </is>
      </c>
      <c r="J228" s="17" t="inlineStr">
        <is>
          <t>KY</t>
        </is>
      </c>
      <c r="K228" s="17" t="inlineStr">
        <is>
          <t>Different</t>
        </is>
      </c>
      <c r="L228" s="2">
        <f>IF(AND(K228="Different",OR(I228 = $O$1,J228=$O$1)),E228,"")</f>
        <v/>
      </c>
      <c r="M228" s="2">
        <f>IF(L228&lt;&gt;"",IF(I228=$O$1,J228,I228),"")</f>
        <v/>
      </c>
      <c r="N228" s="2" t="n"/>
      <c r="O228" s="2" t="n"/>
      <c r="P228" s="2" t="n"/>
      <c r="Q228" s="2" t="n"/>
      <c r="R228" s="2" t="n"/>
    </row>
    <row r="229" ht="15.75" customHeight="1" s="78">
      <c r="A229" s="13" t="inlineStr">
        <is>
          <t>p92</t>
        </is>
      </c>
      <c r="B229" s="13" t="inlineStr">
        <is>
          <t>p109</t>
        </is>
      </c>
      <c r="C229" s="16" t="n">
        <v>229.32</v>
      </c>
      <c r="D229" s="16" t="n">
        <v>0</v>
      </c>
      <c r="E229" s="16" t="n">
        <v>229.32</v>
      </c>
      <c r="F229" s="13" t="n"/>
      <c r="G229" s="16" t="n">
        <v>92</v>
      </c>
      <c r="H229" s="16" t="n">
        <v>109</v>
      </c>
      <c r="I229" s="17" t="inlineStr">
        <is>
          <t>TN</t>
        </is>
      </c>
      <c r="J229" s="17" t="inlineStr">
        <is>
          <t>KY</t>
        </is>
      </c>
      <c r="K229" s="17" t="inlineStr">
        <is>
          <t>Different</t>
        </is>
      </c>
      <c r="L229" s="2">
        <f>IF(AND(K229="Different",OR(I229 = $O$1,J229=$O$1)),E229,"")</f>
        <v/>
      </c>
      <c r="M229" s="2">
        <f>IF(L229&lt;&gt;"",IF(I229=$O$1,J229,I229),"")</f>
        <v/>
      </c>
      <c r="N229" s="2" t="n"/>
      <c r="O229" s="2" t="n"/>
      <c r="P229" s="2" t="n"/>
      <c r="Q229" s="2" t="n"/>
      <c r="R229" s="2" t="n"/>
    </row>
    <row r="230" ht="15.75" customHeight="1" s="78">
      <c r="A230" s="13" t="inlineStr">
        <is>
          <t>p92</t>
        </is>
      </c>
      <c r="B230" s="13" t="inlineStr">
        <is>
          <t>p118</t>
        </is>
      </c>
      <c r="C230" s="16" t="n">
        <v>127.2095559</v>
      </c>
      <c r="D230" s="16" t="n">
        <v>0</v>
      </c>
      <c r="E230" s="16" t="n">
        <v>127.2095559</v>
      </c>
      <c r="F230" s="13" t="n"/>
      <c r="G230" s="16" t="n">
        <v>92</v>
      </c>
      <c r="H230" s="16" t="n">
        <v>118</v>
      </c>
      <c r="I230" s="17" t="inlineStr">
        <is>
          <t>TN</t>
        </is>
      </c>
      <c r="J230" s="17" t="inlineStr">
        <is>
          <t>VA</t>
        </is>
      </c>
      <c r="K230" s="17" t="inlineStr">
        <is>
          <t>Different</t>
        </is>
      </c>
      <c r="L230" s="2">
        <f>IF(AND(K230="Different",OR(I230 = $O$1,J230=$O$1)),E230,"")</f>
        <v/>
      </c>
      <c r="M230" s="2">
        <f>IF(L230&lt;&gt;"",IF(I230=$O$1,J230,I230),"")</f>
        <v/>
      </c>
      <c r="N230" s="2" t="n"/>
      <c r="O230" s="2" t="n"/>
      <c r="P230" s="2" t="n"/>
      <c r="Q230" s="2" t="n"/>
      <c r="R230" s="2" t="n"/>
    </row>
    <row r="231" ht="15.75" customHeight="1" s="78">
      <c r="A231" s="13" t="inlineStr">
        <is>
          <t>p93</t>
        </is>
      </c>
      <c r="B231" s="13" t="inlineStr">
        <is>
          <t>p108</t>
        </is>
      </c>
      <c r="C231" s="16" t="n">
        <v>2012.326</v>
      </c>
      <c r="D231" s="16" t="n">
        <v>0</v>
      </c>
      <c r="E231" s="16" t="n">
        <v>2012.326</v>
      </c>
      <c r="F231" s="13" t="n"/>
      <c r="G231" s="16" t="n">
        <v>93</v>
      </c>
      <c r="H231" s="16" t="n">
        <v>108</v>
      </c>
      <c r="I231" s="17" t="inlineStr">
        <is>
          <t>KY</t>
        </is>
      </c>
      <c r="J231" s="17" t="inlineStr">
        <is>
          <t>KY</t>
        </is>
      </c>
      <c r="K231" s="17" t="inlineStr">
        <is>
          <t>Same</t>
        </is>
      </c>
      <c r="L231" s="2">
        <f>IF(AND(K231="Different",OR(I231 = $O$1,J231=$O$1)),E231,"")</f>
        <v/>
      </c>
      <c r="M231" s="2">
        <f>IF(L231&lt;&gt;"",IF(I231=$O$1,J231,I231),"")</f>
        <v/>
      </c>
      <c r="N231" s="2" t="n"/>
      <c r="O231" s="2" t="n"/>
      <c r="P231" s="2" t="n"/>
      <c r="Q231" s="2" t="n"/>
      <c r="R231" s="2" t="n"/>
    </row>
    <row r="232" ht="15.75" customHeight="1" s="78">
      <c r="A232" s="13" t="inlineStr">
        <is>
          <t>p93</t>
        </is>
      </c>
      <c r="B232" s="13" t="inlineStr">
        <is>
          <t>p109</t>
        </is>
      </c>
      <c r="C232" s="16" t="n">
        <v>1459.04</v>
      </c>
      <c r="D232" s="16" t="n">
        <v>0</v>
      </c>
      <c r="E232" s="16" t="n">
        <v>1459.04</v>
      </c>
      <c r="F232" s="13" t="n"/>
      <c r="G232" s="16" t="n">
        <v>93</v>
      </c>
      <c r="H232" s="16" t="n">
        <v>109</v>
      </c>
      <c r="I232" s="17" t="inlineStr">
        <is>
          <t>KY</t>
        </is>
      </c>
      <c r="J232" s="17" t="inlineStr">
        <is>
          <t>KY</t>
        </is>
      </c>
      <c r="K232" s="17" t="inlineStr">
        <is>
          <t>Same</t>
        </is>
      </c>
      <c r="L232" s="2">
        <f>IF(AND(K232="Different",OR(I232 = $O$1,J232=$O$1)),E232,"")</f>
        <v/>
      </c>
      <c r="M232" s="2">
        <f>IF(L232&lt;&gt;"",IF(I232=$O$1,J232,I232),"")</f>
        <v/>
      </c>
      <c r="N232" s="2" t="n"/>
      <c r="O232" s="2" t="n"/>
      <c r="P232" s="2" t="n"/>
      <c r="Q232" s="2" t="n"/>
      <c r="R232" s="2" t="n"/>
    </row>
    <row r="233" ht="15.75" customHeight="1" s="78">
      <c r="A233" s="13" t="inlineStr">
        <is>
          <t>p94</t>
        </is>
      </c>
      <c r="B233" s="13" t="inlineStr">
        <is>
          <t>p95</t>
        </is>
      </c>
      <c r="C233" s="16" t="n">
        <v>2392.012057</v>
      </c>
      <c r="D233" s="16" t="n">
        <v>0</v>
      </c>
      <c r="E233" s="16" t="n">
        <v>2392.012057</v>
      </c>
      <c r="F233" s="13" t="n"/>
      <c r="G233" s="16" t="n">
        <v>94</v>
      </c>
      <c r="H233" s="16" t="n">
        <v>95</v>
      </c>
      <c r="I233" s="17" t="inlineStr">
        <is>
          <t>GA</t>
        </is>
      </c>
      <c r="J233" s="17" t="inlineStr">
        <is>
          <t>SC</t>
        </is>
      </c>
      <c r="K233" s="17" t="inlineStr">
        <is>
          <t>Different</t>
        </is>
      </c>
      <c r="L233" s="2">
        <f>IF(AND(K233="Different",OR(I233 = $O$1,J233=$O$1)),E233,"")</f>
        <v/>
      </c>
      <c r="M233" s="2">
        <f>IF(L233&lt;&gt;"",IF(I233=$O$1,J233,I233),"")</f>
        <v/>
      </c>
      <c r="N233" s="2" t="n"/>
      <c r="O233" s="2" t="n"/>
      <c r="P233" s="2" t="n"/>
      <c r="Q233" s="2" t="n"/>
      <c r="R233" s="2" t="n"/>
    </row>
    <row r="234" ht="15.75" customHeight="1" s="78">
      <c r="A234" s="13" t="inlineStr">
        <is>
          <t>p94</t>
        </is>
      </c>
      <c r="B234" s="13" t="inlineStr">
        <is>
          <t>p96</t>
        </is>
      </c>
      <c r="C234" s="16" t="n">
        <v>802.9215059000001</v>
      </c>
      <c r="D234" s="16" t="n">
        <v>0</v>
      </c>
      <c r="E234" s="16" t="n">
        <v>802.9215059000001</v>
      </c>
      <c r="F234" s="13" t="n"/>
      <c r="G234" s="16" t="n">
        <v>94</v>
      </c>
      <c r="H234" s="16" t="n">
        <v>96</v>
      </c>
      <c r="I234" s="17" t="inlineStr">
        <is>
          <t>GA</t>
        </is>
      </c>
      <c r="J234" s="17" t="inlineStr">
        <is>
          <t>SC</t>
        </is>
      </c>
      <c r="K234" s="17" t="inlineStr">
        <is>
          <t>Different</t>
        </is>
      </c>
      <c r="L234" s="2">
        <f>IF(AND(K234="Different",OR(I234 = $O$1,J234=$O$1)),E234,"")</f>
        <v/>
      </c>
      <c r="M234" s="2">
        <f>IF(L234&lt;&gt;"",IF(I234=$O$1,J234,I234),"")</f>
        <v/>
      </c>
      <c r="N234" s="2" t="n"/>
      <c r="O234" s="2" t="n"/>
      <c r="P234" s="2" t="n"/>
      <c r="Q234" s="2" t="n"/>
      <c r="R234" s="2" t="n"/>
    </row>
    <row r="235" ht="15.75" customHeight="1" s="78">
      <c r="A235" s="13" t="inlineStr">
        <is>
          <t>p94</t>
        </is>
      </c>
      <c r="B235" s="13" t="inlineStr">
        <is>
          <t>p97</t>
        </is>
      </c>
      <c r="C235" s="16" t="n">
        <v>47.06643701</v>
      </c>
      <c r="D235" s="16" t="n">
        <v>0</v>
      </c>
      <c r="E235" s="16" t="n">
        <v>47.06643701</v>
      </c>
      <c r="F235" s="13" t="n"/>
      <c r="G235" s="16" t="n">
        <v>94</v>
      </c>
      <c r="H235" s="16" t="n">
        <v>97</v>
      </c>
      <c r="I235" s="17" t="inlineStr">
        <is>
          <t>GA</t>
        </is>
      </c>
      <c r="J235" s="17" t="inlineStr">
        <is>
          <t>NC</t>
        </is>
      </c>
      <c r="K235" s="17" t="inlineStr">
        <is>
          <t>Different</t>
        </is>
      </c>
      <c r="L235" s="2">
        <f>IF(AND(K235="Different",OR(I235 = $O$1,J235=$O$1)),E235,"")</f>
        <v/>
      </c>
      <c r="M235" s="2">
        <f>IF(L235&lt;&gt;"",IF(I235=$O$1,J235,I235),"")</f>
        <v/>
      </c>
      <c r="N235" s="2" t="n"/>
      <c r="O235" s="2" t="n"/>
      <c r="P235" s="2" t="n"/>
      <c r="Q235" s="2" t="n"/>
      <c r="R235" s="2" t="n"/>
    </row>
    <row r="236" ht="15.75" customHeight="1" s="78">
      <c r="A236" s="13" t="inlineStr">
        <is>
          <t>p94</t>
        </is>
      </c>
      <c r="B236" s="13" t="inlineStr">
        <is>
          <t>p101</t>
        </is>
      </c>
      <c r="C236" s="16" t="n">
        <v>2447.746479</v>
      </c>
      <c r="D236" s="16" t="n">
        <v>0</v>
      </c>
      <c r="E236" s="16" t="n">
        <v>2447.746479</v>
      </c>
      <c r="F236" s="13" t="n"/>
      <c r="G236" s="16" t="n">
        <v>94</v>
      </c>
      <c r="H236" s="16" t="n">
        <v>101</v>
      </c>
      <c r="I236" s="17" t="inlineStr">
        <is>
          <t>GA</t>
        </is>
      </c>
      <c r="J236" s="17" t="inlineStr">
        <is>
          <t>FL</t>
        </is>
      </c>
      <c r="K236" s="17" t="inlineStr">
        <is>
          <t>Different</t>
        </is>
      </c>
      <c r="L236" s="2">
        <f>IF(AND(K236="Different",OR(I236 = $O$1,J236=$O$1)),E236,"")</f>
        <v/>
      </c>
      <c r="M236" s="2">
        <f>IF(L236&lt;&gt;"",IF(I236=$O$1,J236,I236),"")</f>
        <v/>
      </c>
      <c r="N236" s="2" t="n"/>
      <c r="O236" s="2" t="n"/>
      <c r="P236" s="2" t="n"/>
      <c r="Q236" s="2" t="n"/>
      <c r="R236" s="2" t="n"/>
    </row>
    <row r="237" ht="15.75" customHeight="1" s="78">
      <c r="A237" s="13" t="inlineStr">
        <is>
          <t>p95</t>
        </is>
      </c>
      <c r="B237" s="13" t="inlineStr">
        <is>
          <t>p96</t>
        </is>
      </c>
      <c r="C237" s="16" t="n">
        <v>1705.13</v>
      </c>
      <c r="D237" s="16" t="n">
        <v>0</v>
      </c>
      <c r="E237" s="16" t="n">
        <v>1705.13</v>
      </c>
      <c r="F237" s="13" t="n"/>
      <c r="G237" s="16" t="n">
        <v>95</v>
      </c>
      <c r="H237" s="16" t="n">
        <v>96</v>
      </c>
      <c r="I237" s="17" t="inlineStr">
        <is>
          <t>SC</t>
        </is>
      </c>
      <c r="J237" s="17" t="inlineStr">
        <is>
          <t>SC</t>
        </is>
      </c>
      <c r="K237" s="17" t="inlineStr">
        <is>
          <t>Same</t>
        </is>
      </c>
      <c r="L237" s="2">
        <f>IF(AND(K237="Different",OR(I237 = $O$1,J237=$O$1)),E237,"")</f>
        <v/>
      </c>
      <c r="M237" s="2">
        <f>IF(L237&lt;&gt;"",IF(I237=$O$1,J237,I237),"")</f>
        <v/>
      </c>
      <c r="N237" s="2" t="n"/>
      <c r="O237" s="2" t="n"/>
      <c r="P237" s="2" t="n"/>
      <c r="Q237" s="2" t="n"/>
      <c r="R237" s="2" t="n"/>
    </row>
    <row r="238" ht="15.75" customHeight="1" s="78">
      <c r="A238" s="13" t="inlineStr">
        <is>
          <t>p95</t>
        </is>
      </c>
      <c r="B238" s="13" t="inlineStr">
        <is>
          <t>p97</t>
        </is>
      </c>
      <c r="C238" s="16" t="n">
        <v>5283.222</v>
      </c>
      <c r="D238" s="16" t="n">
        <v>0</v>
      </c>
      <c r="E238" s="16" t="n">
        <v>5283.222</v>
      </c>
      <c r="F238" s="13" t="n"/>
      <c r="G238" s="16" t="n">
        <v>95</v>
      </c>
      <c r="H238" s="16" t="n">
        <v>97</v>
      </c>
      <c r="I238" s="17" t="inlineStr">
        <is>
          <t>SC</t>
        </is>
      </c>
      <c r="J238" s="17" t="inlineStr">
        <is>
          <t>NC</t>
        </is>
      </c>
      <c r="K238" s="17" t="inlineStr">
        <is>
          <t>Different</t>
        </is>
      </c>
      <c r="L238" s="2">
        <f>IF(AND(K238="Different",OR(I238 = $O$1,J238=$O$1)),E238,"")</f>
        <v/>
      </c>
      <c r="M238" s="2">
        <f>IF(L238&lt;&gt;"",IF(I238=$O$1,J238,I238),"")</f>
        <v/>
      </c>
      <c r="N238" s="2" t="n"/>
      <c r="O238" s="2" t="n"/>
      <c r="P238" s="2" t="n"/>
      <c r="Q238" s="2" t="n"/>
      <c r="R238" s="2" t="n"/>
    </row>
    <row r="239" ht="15.75" customHeight="1" s="78">
      <c r="A239" s="13" t="inlineStr">
        <is>
          <t>p95</t>
        </is>
      </c>
      <c r="B239" s="13" t="inlineStr">
        <is>
          <t>p98</t>
        </is>
      </c>
      <c r="C239" s="16" t="n">
        <v>1401.494</v>
      </c>
      <c r="D239" s="16" t="n">
        <v>0</v>
      </c>
      <c r="E239" s="16" t="n">
        <v>1401.494</v>
      </c>
      <c r="F239" s="13" t="n"/>
      <c r="G239" s="16" t="n">
        <v>95</v>
      </c>
      <c r="H239" s="16" t="n">
        <v>98</v>
      </c>
      <c r="I239" s="17" t="inlineStr">
        <is>
          <t>SC</t>
        </is>
      </c>
      <c r="J239" s="17" t="inlineStr">
        <is>
          <t>NC</t>
        </is>
      </c>
      <c r="K239" s="17" t="inlineStr">
        <is>
          <t>Different</t>
        </is>
      </c>
      <c r="L239" s="2">
        <f>IF(AND(K239="Different",OR(I239 = $O$1,J239=$O$1)),E239,"")</f>
        <v/>
      </c>
      <c r="M239" s="2">
        <f>IF(L239&lt;&gt;"",IF(I239=$O$1,J239,I239),"")</f>
        <v/>
      </c>
      <c r="N239" s="2" t="n"/>
      <c r="O239" s="2" t="n"/>
      <c r="P239" s="2" t="n"/>
      <c r="Q239" s="2" t="n"/>
      <c r="R239" s="2" t="n"/>
    </row>
    <row r="240" ht="15.75" customHeight="1" s="78">
      <c r="A240" s="13" t="inlineStr">
        <is>
          <t>p96</t>
        </is>
      </c>
      <c r="B240" s="13" t="inlineStr">
        <is>
          <t>p98</t>
        </is>
      </c>
      <c r="C240" s="16" t="n">
        <v>1990.702</v>
      </c>
      <c r="D240" s="16" t="n">
        <v>0</v>
      </c>
      <c r="E240" s="16" t="n">
        <v>1990.702</v>
      </c>
      <c r="F240" s="13" t="n"/>
      <c r="G240" s="16" t="n">
        <v>96</v>
      </c>
      <c r="H240" s="16" t="n">
        <v>98</v>
      </c>
      <c r="I240" s="17" t="inlineStr">
        <is>
          <t>SC</t>
        </is>
      </c>
      <c r="J240" s="17" t="inlineStr">
        <is>
          <t>NC</t>
        </is>
      </c>
      <c r="K240" s="17" t="inlineStr">
        <is>
          <t>Different</t>
        </is>
      </c>
      <c r="L240" s="2">
        <f>IF(AND(K240="Different",OR(I240 = $O$1,J240=$O$1)),E240,"")</f>
        <v/>
      </c>
      <c r="M240" s="2">
        <f>IF(L240&lt;&gt;"",IF(I240=$O$1,J240,I240),"")</f>
        <v/>
      </c>
      <c r="N240" s="2" t="n"/>
      <c r="O240" s="2" t="n"/>
      <c r="P240" s="2" t="n"/>
      <c r="Q240" s="2" t="n"/>
      <c r="R240" s="2" t="n"/>
    </row>
    <row r="241" ht="15.75" customHeight="1" s="78">
      <c r="A241" s="13" t="inlineStr">
        <is>
          <t>p97</t>
        </is>
      </c>
      <c r="B241" s="13" t="inlineStr">
        <is>
          <t>p98</t>
        </is>
      </c>
      <c r="C241" s="16" t="n">
        <v>3088.544</v>
      </c>
      <c r="D241" s="16" t="n">
        <v>0</v>
      </c>
      <c r="E241" s="16" t="n">
        <v>3088.544</v>
      </c>
      <c r="F241" s="13" t="n"/>
      <c r="G241" s="16" t="n">
        <v>97</v>
      </c>
      <c r="H241" s="16" t="n">
        <v>98</v>
      </c>
      <c r="I241" s="17" t="inlineStr">
        <is>
          <t>NC</t>
        </is>
      </c>
      <c r="J241" s="17" t="inlineStr">
        <is>
          <t>NC</t>
        </is>
      </c>
      <c r="K241" s="17" t="inlineStr">
        <is>
          <t>Same</t>
        </is>
      </c>
      <c r="L241" s="2">
        <f>IF(AND(K241="Different",OR(I241 = $O$1,J241=$O$1)),E241,"")</f>
        <v/>
      </c>
      <c r="M241" s="2">
        <f>IF(L241&lt;&gt;"",IF(I241=$O$1,J241,I241),"")</f>
        <v/>
      </c>
      <c r="N241" s="2" t="n"/>
      <c r="O241" s="2" t="n"/>
      <c r="P241" s="2" t="n"/>
      <c r="Q241" s="2" t="n"/>
      <c r="R241" s="2" t="n"/>
    </row>
    <row r="242" ht="15.75" customHeight="1" s="78">
      <c r="A242" s="13" t="inlineStr">
        <is>
          <t>p97</t>
        </is>
      </c>
      <c r="B242" s="13" t="inlineStr">
        <is>
          <t>p118</t>
        </is>
      </c>
      <c r="C242" s="16" t="n">
        <v>902.0831421</v>
      </c>
      <c r="D242" s="16" t="n">
        <v>0</v>
      </c>
      <c r="E242" s="16" t="n">
        <v>902.0831421</v>
      </c>
      <c r="F242" s="13" t="n"/>
      <c r="G242" s="16" t="n">
        <v>97</v>
      </c>
      <c r="H242" s="16" t="n">
        <v>118</v>
      </c>
      <c r="I242" s="17" t="inlineStr">
        <is>
          <t>NC</t>
        </is>
      </c>
      <c r="J242" s="17" t="inlineStr">
        <is>
          <t>VA</t>
        </is>
      </c>
      <c r="K242" s="17" t="inlineStr">
        <is>
          <t>Different</t>
        </is>
      </c>
      <c r="L242" s="2">
        <f>IF(AND(K242="Different",OR(I242 = $O$1,J242=$O$1)),E242,"")</f>
        <v/>
      </c>
      <c r="M242" s="2">
        <f>IF(L242&lt;&gt;"",IF(I242=$O$1,J242,I242),"")</f>
        <v/>
      </c>
      <c r="N242" s="2" t="n"/>
      <c r="O242" s="2" t="n"/>
      <c r="P242" s="2" t="n"/>
      <c r="Q242" s="2" t="n"/>
      <c r="R242" s="2" t="n"/>
    </row>
    <row r="243" ht="15.75" customHeight="1" s="78">
      <c r="A243" s="13" t="inlineStr">
        <is>
          <t>p98</t>
        </is>
      </c>
      <c r="B243" s="13" t="inlineStr">
        <is>
          <t>p99</t>
        </is>
      </c>
      <c r="C243" s="16" t="n">
        <v>4349.804</v>
      </c>
      <c r="D243" s="16" t="n">
        <v>0</v>
      </c>
      <c r="E243" s="16" t="n">
        <v>4349.804</v>
      </c>
      <c r="F243" s="13" t="n"/>
      <c r="G243" s="16" t="n">
        <v>98</v>
      </c>
      <c r="H243" s="16" t="n">
        <v>99</v>
      </c>
      <c r="I243" s="17" t="inlineStr">
        <is>
          <t>NC</t>
        </is>
      </c>
      <c r="J243" s="17" t="inlineStr">
        <is>
          <t>NC</t>
        </is>
      </c>
      <c r="K243" s="17" t="inlineStr">
        <is>
          <t>Same</t>
        </is>
      </c>
      <c r="L243" s="2">
        <f>IF(AND(K243="Different",OR(I243 = $O$1,J243=$O$1)),E243,"")</f>
        <v/>
      </c>
      <c r="M243" s="2">
        <f>IF(L243&lt;&gt;"",IF(I243=$O$1,J243,I243),"")</f>
        <v/>
      </c>
      <c r="N243" s="2" t="n"/>
      <c r="O243" s="2" t="n"/>
      <c r="P243" s="2" t="n"/>
      <c r="Q243" s="2" t="n"/>
      <c r="R243" s="2" t="n"/>
    </row>
    <row r="244" ht="15.75" customHeight="1" s="78">
      <c r="A244" s="13" t="inlineStr">
        <is>
          <t>p99</t>
        </is>
      </c>
      <c r="B244" s="13" t="inlineStr">
        <is>
          <t>p100</t>
        </is>
      </c>
      <c r="C244" s="16" t="n">
        <v>1057.171699</v>
      </c>
      <c r="D244" s="16" t="n">
        <v>0</v>
      </c>
      <c r="E244" s="16" t="n">
        <v>1057.171699</v>
      </c>
      <c r="F244" s="13" t="n"/>
      <c r="G244" s="16" t="n">
        <v>99</v>
      </c>
      <c r="H244" s="16" t="n">
        <v>100</v>
      </c>
      <c r="I244" s="17" t="inlineStr">
        <is>
          <t>NC</t>
        </is>
      </c>
      <c r="J244" s="17" t="inlineStr">
        <is>
          <t>VA</t>
        </is>
      </c>
      <c r="K244" s="17" t="inlineStr">
        <is>
          <t>Different</t>
        </is>
      </c>
      <c r="L244" s="2">
        <f>IF(AND(K244="Different",OR(I244 = $O$1,J244=$O$1)),E244,"")</f>
        <v/>
      </c>
      <c r="M244" s="2">
        <f>IF(L244&lt;&gt;"",IF(I244=$O$1,J244,I244),"")</f>
        <v/>
      </c>
      <c r="N244" s="2" t="n"/>
      <c r="O244" s="2" t="n"/>
      <c r="P244" s="2" t="n"/>
      <c r="Q244" s="2" t="n"/>
      <c r="R244" s="2" t="n"/>
    </row>
    <row r="245" ht="15.75" customHeight="1" s="78">
      <c r="A245" s="13" t="inlineStr">
        <is>
          <t>p99</t>
        </is>
      </c>
      <c r="B245" s="13" t="inlineStr">
        <is>
          <t>p116</t>
        </is>
      </c>
      <c r="C245" s="16" t="n">
        <v>590.5295035</v>
      </c>
      <c r="D245" s="16" t="n">
        <v>0</v>
      </c>
      <c r="E245" s="16" t="n">
        <v>590.5295035</v>
      </c>
      <c r="F245" s="13" t="n"/>
      <c r="G245" s="16" t="n">
        <v>99</v>
      </c>
      <c r="H245" s="16" t="n">
        <v>116</v>
      </c>
      <c r="I245" s="17" t="inlineStr">
        <is>
          <t>NC</t>
        </is>
      </c>
      <c r="J245" s="17" t="inlineStr">
        <is>
          <t>WV</t>
        </is>
      </c>
      <c r="K245" s="17" t="inlineStr">
        <is>
          <t>Different</t>
        </is>
      </c>
      <c r="L245" s="2">
        <f>IF(AND(K245="Different",OR(I245 = $O$1,J245=$O$1)),E245,"")</f>
        <v/>
      </c>
      <c r="M245" s="2">
        <f>IF(L245&lt;&gt;"",IF(I245=$O$1,J245,I245),"")</f>
        <v/>
      </c>
      <c r="N245" s="2" t="n"/>
      <c r="O245" s="2" t="n"/>
      <c r="P245" s="2" t="n"/>
      <c r="Q245" s="2" t="n"/>
      <c r="R245" s="2" t="n"/>
    </row>
    <row r="246" ht="15.75" customHeight="1" s="78">
      <c r="A246" s="13" t="inlineStr">
        <is>
          <t>p99</t>
        </is>
      </c>
      <c r="B246" s="13" t="inlineStr">
        <is>
          <t>p118</t>
        </is>
      </c>
      <c r="C246" s="16" t="n">
        <v>1651.830779</v>
      </c>
      <c r="D246" s="16" t="n">
        <v>0</v>
      </c>
      <c r="E246" s="16" t="n">
        <v>1651.830779</v>
      </c>
      <c r="F246" s="13" t="n"/>
      <c r="G246" s="16" t="n">
        <v>99</v>
      </c>
      <c r="H246" s="16" t="n">
        <v>118</v>
      </c>
      <c r="I246" s="17" t="inlineStr">
        <is>
          <t>NC</t>
        </is>
      </c>
      <c r="J246" s="17" t="inlineStr">
        <is>
          <t>VA</t>
        </is>
      </c>
      <c r="K246" s="17" t="inlineStr">
        <is>
          <t>Different</t>
        </is>
      </c>
      <c r="L246" s="2">
        <f>IF(AND(K246="Different",OR(I246 = $O$1,J246=$O$1)),E246,"")</f>
        <v/>
      </c>
      <c r="M246" s="2">
        <f>IF(L246&lt;&gt;"",IF(I246=$O$1,J246,I246),"")</f>
        <v/>
      </c>
      <c r="N246" s="2" t="n"/>
      <c r="O246" s="2" t="n"/>
      <c r="P246" s="2" t="n"/>
      <c r="Q246" s="2" t="n"/>
      <c r="R246" s="2" t="n"/>
    </row>
    <row r="247" ht="15.75" customHeight="1" s="78">
      <c r="A247" s="13" t="inlineStr">
        <is>
          <t>p99</t>
        </is>
      </c>
      <c r="B247" s="13" t="inlineStr">
        <is>
          <t>p121</t>
        </is>
      </c>
      <c r="C247" s="16" t="n">
        <v>798.3848766</v>
      </c>
      <c r="D247" s="16" t="n">
        <v>0</v>
      </c>
      <c r="E247" s="16" t="n">
        <v>798.3848766</v>
      </c>
      <c r="F247" s="13" t="n"/>
      <c r="G247" s="16" t="n">
        <v>99</v>
      </c>
      <c r="H247" s="16" t="n">
        <v>121</v>
      </c>
      <c r="I247" s="17" t="inlineStr">
        <is>
          <t>NC</t>
        </is>
      </c>
      <c r="J247" s="17" t="inlineStr">
        <is>
          <t>MD</t>
        </is>
      </c>
      <c r="K247" s="17" t="inlineStr">
        <is>
          <t>Different</t>
        </is>
      </c>
      <c r="L247" s="2">
        <f>IF(AND(K247="Different",OR(I247 = $O$1,J247=$O$1)),E247,"")</f>
        <v/>
      </c>
      <c r="M247" s="2">
        <f>IF(L247&lt;&gt;"",IF(I247=$O$1,J247,I247),"")</f>
        <v/>
      </c>
      <c r="N247" s="2" t="n"/>
      <c r="O247" s="2" t="n"/>
      <c r="P247" s="2" t="n"/>
      <c r="Q247" s="2" t="n"/>
      <c r="R247" s="2" t="n"/>
    </row>
    <row r="248" ht="15.75" customHeight="1" s="78">
      <c r="A248" s="13" t="inlineStr">
        <is>
          <t>p99</t>
        </is>
      </c>
      <c r="B248" s="13" t="inlineStr">
        <is>
          <t>p123</t>
        </is>
      </c>
      <c r="C248" s="16" t="n">
        <v>3900</v>
      </c>
      <c r="D248" s="16" t="n">
        <v>0</v>
      </c>
      <c r="E248" s="16" t="n">
        <v>3900</v>
      </c>
      <c r="F248" s="13" t="n"/>
      <c r="G248" s="16" t="n">
        <v>99</v>
      </c>
      <c r="H248" s="16" t="n">
        <v>123</v>
      </c>
      <c r="I248" s="17" t="inlineStr">
        <is>
          <t>NC</t>
        </is>
      </c>
      <c r="J248" s="17" t="inlineStr">
        <is>
          <t>MD</t>
        </is>
      </c>
      <c r="K248" s="17" t="inlineStr">
        <is>
          <t>Different</t>
        </is>
      </c>
      <c r="L248" s="2">
        <f>IF(AND(K248="Different",OR(I248 = $O$1,J248=$O$1)),E248,"")</f>
        <v/>
      </c>
      <c r="M248" s="2">
        <f>IF(L248&lt;&gt;"",IF(I248=$O$1,J248,I248),"")</f>
        <v/>
      </c>
      <c r="N248" s="2" t="n"/>
      <c r="O248" s="2" t="n"/>
      <c r="P248" s="2" t="n"/>
      <c r="Q248" s="2" t="n"/>
      <c r="R248" s="2" t="n"/>
    </row>
    <row r="249" ht="15.75" customHeight="1" s="78">
      <c r="A249" s="13" t="inlineStr">
        <is>
          <t>p100</t>
        </is>
      </c>
      <c r="B249" s="13" t="inlineStr">
        <is>
          <t>p116</t>
        </is>
      </c>
      <c r="C249" s="16" t="n">
        <v>1319.028889</v>
      </c>
      <c r="D249" s="16" t="n">
        <v>0</v>
      </c>
      <c r="E249" s="16" t="n">
        <v>1319.028889</v>
      </c>
      <c r="F249" s="13" t="n"/>
      <c r="G249" s="16" t="n">
        <v>100</v>
      </c>
      <c r="H249" s="16" t="n">
        <v>116</v>
      </c>
      <c r="I249" s="17" t="inlineStr">
        <is>
          <t>VA</t>
        </is>
      </c>
      <c r="J249" s="17" t="inlineStr">
        <is>
          <t>WV</t>
        </is>
      </c>
      <c r="K249" s="17" t="inlineStr">
        <is>
          <t>Different</t>
        </is>
      </c>
      <c r="L249" s="2">
        <f>IF(AND(K249="Different",OR(I249 = $O$1,J249=$O$1)),E249,"")</f>
        <v/>
      </c>
      <c r="M249" s="2">
        <f>IF(L249&lt;&gt;"",IF(I249=$O$1,J249,I249),"")</f>
        <v/>
      </c>
      <c r="N249" s="2" t="n"/>
      <c r="O249" s="2" t="n"/>
      <c r="P249" s="2" t="n"/>
      <c r="Q249" s="2" t="n"/>
      <c r="R249" s="2" t="n"/>
    </row>
    <row r="250" ht="15.75" customHeight="1" s="78">
      <c r="A250" s="13" t="inlineStr">
        <is>
          <t>p101</t>
        </is>
      </c>
      <c r="B250" s="13" t="inlineStr">
        <is>
          <t>p102</t>
        </is>
      </c>
      <c r="C250" s="16" t="n">
        <v>12071.62</v>
      </c>
      <c r="D250" s="16" t="n">
        <v>0</v>
      </c>
      <c r="E250" s="16" t="n">
        <v>12071.62</v>
      </c>
      <c r="F250" s="13" t="n"/>
      <c r="G250" s="16" t="n">
        <v>101</v>
      </c>
      <c r="H250" s="16" t="n">
        <v>102</v>
      </c>
      <c r="I250" s="17" t="inlineStr">
        <is>
          <t>FL</t>
        </is>
      </c>
      <c r="J250" s="17" t="inlineStr">
        <is>
          <t>FL</t>
        </is>
      </c>
      <c r="K250" s="17" t="inlineStr">
        <is>
          <t>Same</t>
        </is>
      </c>
      <c r="L250" s="2">
        <f>IF(AND(K250="Different",OR(I250 = $O$1,J250=$O$1)),E250,"")</f>
        <v/>
      </c>
      <c r="M250" s="2">
        <f>IF(L250&lt;&gt;"",IF(I250=$O$1,J250,I250),"")</f>
        <v/>
      </c>
      <c r="N250" s="2" t="n"/>
      <c r="O250" s="2" t="n"/>
      <c r="P250" s="2" t="n"/>
      <c r="Q250" s="2" t="n"/>
      <c r="R250" s="2" t="n"/>
    </row>
    <row r="251" ht="15.75" customHeight="1" s="78">
      <c r="A251" s="13" t="inlineStr">
        <is>
          <t>p103</t>
        </is>
      </c>
      <c r="B251" s="13" t="inlineStr">
        <is>
          <t>p104</t>
        </is>
      </c>
      <c r="C251" s="16" t="n">
        <v>1134.599285</v>
      </c>
      <c r="D251" s="16" t="n">
        <v>0</v>
      </c>
      <c r="E251" s="16" t="n">
        <v>1134.599285</v>
      </c>
      <c r="F251" s="13" t="n"/>
      <c r="G251" s="16" t="n">
        <v>103</v>
      </c>
      <c r="H251" s="16" t="n">
        <v>104</v>
      </c>
      <c r="I251" s="17" t="inlineStr">
        <is>
          <t>MI</t>
        </is>
      </c>
      <c r="J251" s="17" t="inlineStr">
        <is>
          <t>MI</t>
        </is>
      </c>
      <c r="K251" s="17" t="inlineStr">
        <is>
          <t>Same</t>
        </is>
      </c>
      <c r="L251" s="2">
        <f>IF(AND(K251="Different",OR(I251 = $O$1,J251=$O$1)),E251,"")</f>
        <v/>
      </c>
      <c r="M251" s="2">
        <f>IF(L251&lt;&gt;"",IF(I251=$O$1,J251,I251),"")</f>
        <v/>
      </c>
      <c r="N251" s="2" t="n"/>
      <c r="O251" s="2" t="n"/>
      <c r="P251" s="2" t="n"/>
      <c r="Q251" s="2" t="n"/>
      <c r="R251" s="2" t="n"/>
    </row>
    <row r="252" ht="15.75" customHeight="1" s="78">
      <c r="A252" s="13" t="inlineStr">
        <is>
          <t>p103</t>
        </is>
      </c>
      <c r="B252" s="13" t="inlineStr">
        <is>
          <t>p105</t>
        </is>
      </c>
      <c r="C252" s="16" t="n">
        <v>378.4450672</v>
      </c>
      <c r="D252" s="16" t="n">
        <v>0</v>
      </c>
      <c r="E252" s="16" t="n">
        <v>378.4450672</v>
      </c>
      <c r="F252" s="13" t="n"/>
      <c r="G252" s="16" t="n">
        <v>103</v>
      </c>
      <c r="H252" s="16" t="n">
        <v>105</v>
      </c>
      <c r="I252" s="17" t="inlineStr">
        <is>
          <t>MI</t>
        </is>
      </c>
      <c r="J252" s="17" t="inlineStr">
        <is>
          <t>IN</t>
        </is>
      </c>
      <c r="K252" s="17" t="inlineStr">
        <is>
          <t>Different</t>
        </is>
      </c>
      <c r="L252" s="2">
        <f>IF(AND(K252="Different",OR(I252 = $O$1,J252=$O$1)),E252,"")</f>
        <v/>
      </c>
      <c r="M252" s="2">
        <f>IF(L252&lt;&gt;"",IF(I252=$O$1,J252,I252),"")</f>
        <v/>
      </c>
      <c r="N252" s="2" t="n"/>
      <c r="O252" s="2" t="n"/>
      <c r="P252" s="2" t="n"/>
      <c r="Q252" s="2" t="n"/>
      <c r="R252" s="2" t="n"/>
    </row>
    <row r="253" ht="15.75" customHeight="1" s="78">
      <c r="A253" s="13" t="inlineStr">
        <is>
          <t>p103</t>
        </is>
      </c>
      <c r="B253" s="13" t="inlineStr">
        <is>
          <t>p111</t>
        </is>
      </c>
      <c r="C253" s="16" t="n">
        <v>390.9556479</v>
      </c>
      <c r="D253" s="16" t="n">
        <v>0</v>
      </c>
      <c r="E253" s="16" t="n">
        <v>390.9556479</v>
      </c>
      <c r="F253" s="13" t="n"/>
      <c r="G253" s="16" t="n">
        <v>103</v>
      </c>
      <c r="H253" s="16" t="n">
        <v>111</v>
      </c>
      <c r="I253" s="17" t="inlineStr">
        <is>
          <t>MI</t>
        </is>
      </c>
      <c r="J253" s="17" t="inlineStr">
        <is>
          <t>OH</t>
        </is>
      </c>
      <c r="K253" s="17" t="inlineStr">
        <is>
          <t>Different</t>
        </is>
      </c>
      <c r="L253" s="2">
        <f>IF(AND(K253="Different",OR(I253 = $O$1,J253=$O$1)),E253,"")</f>
        <v/>
      </c>
      <c r="M253" s="2">
        <f>IF(L253&lt;&gt;"",IF(I253=$O$1,J253,I253),"")</f>
        <v/>
      </c>
      <c r="N253" s="2" t="n"/>
      <c r="O253" s="2" t="n"/>
      <c r="P253" s="2" t="n"/>
      <c r="Q253" s="2" t="n"/>
      <c r="R253" s="2" t="n"/>
    </row>
    <row r="254" ht="15.75" customHeight="1" s="78">
      <c r="A254" s="13" t="inlineStr">
        <is>
          <t>p104</t>
        </is>
      </c>
      <c r="B254" s="13" t="inlineStr">
        <is>
          <t>p105</t>
        </is>
      </c>
      <c r="C254" s="16" t="n">
        <v>2076.929</v>
      </c>
      <c r="D254" s="16" t="n">
        <v>0</v>
      </c>
      <c r="E254" s="16" t="n">
        <v>2076.929</v>
      </c>
      <c r="F254" s="13" t="n"/>
      <c r="G254" s="16" t="n">
        <v>104</v>
      </c>
      <c r="H254" s="16" t="n">
        <v>105</v>
      </c>
      <c r="I254" s="17" t="inlineStr">
        <is>
          <t>MI</t>
        </is>
      </c>
      <c r="J254" s="17" t="inlineStr">
        <is>
          <t>IN</t>
        </is>
      </c>
      <c r="K254" s="17" t="inlineStr">
        <is>
          <t>Different</t>
        </is>
      </c>
      <c r="L254" s="2">
        <f>IF(AND(K254="Different",OR(I254 = $O$1,J254=$O$1)),E254,"")</f>
        <v/>
      </c>
      <c r="M254" s="2">
        <f>IF(L254&lt;&gt;"",IF(I254=$O$1,J254,I254),"")</f>
        <v/>
      </c>
      <c r="N254" s="2" t="n"/>
      <c r="O254" s="2" t="n"/>
      <c r="P254" s="2" t="n"/>
      <c r="Q254" s="2" t="n"/>
      <c r="R254" s="2" t="n"/>
    </row>
    <row r="255" ht="15.75" customHeight="1" s="78">
      <c r="A255" s="13" t="inlineStr">
        <is>
          <t>p105</t>
        </is>
      </c>
      <c r="B255" s="13" t="inlineStr">
        <is>
          <t>p106</t>
        </is>
      </c>
      <c r="C255" s="16" t="n">
        <v>2323.153</v>
      </c>
      <c r="D255" s="16" t="n">
        <v>0</v>
      </c>
      <c r="E255" s="16" t="n">
        <v>2323.153</v>
      </c>
      <c r="F255" s="13" t="n"/>
      <c r="G255" s="16" t="n">
        <v>105</v>
      </c>
      <c r="H255" s="16" t="n">
        <v>106</v>
      </c>
      <c r="I255" s="17" t="inlineStr">
        <is>
          <t>IN</t>
        </is>
      </c>
      <c r="J255" s="17" t="inlineStr">
        <is>
          <t>IN</t>
        </is>
      </c>
      <c r="K255" s="17" t="inlineStr">
        <is>
          <t>Same</t>
        </is>
      </c>
      <c r="L255" s="2">
        <f>IF(AND(K255="Different",OR(I255 = $O$1,J255=$O$1)),E255,"")</f>
        <v/>
      </c>
      <c r="M255" s="2">
        <f>IF(L255&lt;&gt;"",IF(I255=$O$1,J255,I255),"")</f>
        <v/>
      </c>
      <c r="N255" s="2" t="n"/>
      <c r="O255" s="2" t="n"/>
      <c r="P255" s="2" t="n"/>
      <c r="Q255" s="2" t="n"/>
      <c r="R255" s="2" t="n"/>
    </row>
    <row r="256" ht="15.75" customHeight="1" s="78">
      <c r="A256" s="13" t="inlineStr">
        <is>
          <t>p105</t>
        </is>
      </c>
      <c r="B256" s="13" t="inlineStr">
        <is>
          <t>p107</t>
        </is>
      </c>
      <c r="C256" s="16" t="n">
        <v>8378.471</v>
      </c>
      <c r="D256" s="16" t="n">
        <v>0</v>
      </c>
      <c r="E256" s="16" t="n">
        <v>8378.471</v>
      </c>
      <c r="F256" s="13" t="n"/>
      <c r="G256" s="16" t="n">
        <v>105</v>
      </c>
      <c r="H256" s="16" t="n">
        <v>107</v>
      </c>
      <c r="I256" s="17" t="inlineStr">
        <is>
          <t>IN</t>
        </is>
      </c>
      <c r="J256" s="17" t="inlineStr">
        <is>
          <t>IN</t>
        </is>
      </c>
      <c r="K256" s="17" t="inlineStr">
        <is>
          <t>Same</t>
        </is>
      </c>
      <c r="L256" s="2">
        <f>IF(AND(K256="Different",OR(I256 = $O$1,J256=$O$1)),E256,"")</f>
        <v/>
      </c>
      <c r="M256" s="2">
        <f>IF(L256&lt;&gt;"",IF(I256=$O$1,J256,I256),"")</f>
        <v/>
      </c>
      <c r="N256" s="2" t="n"/>
      <c r="O256" s="2" t="n"/>
      <c r="P256" s="2" t="n"/>
      <c r="Q256" s="2" t="n"/>
      <c r="R256" s="2" t="n"/>
    </row>
    <row r="257" ht="15.75" customHeight="1" s="78">
      <c r="A257" s="13" t="inlineStr">
        <is>
          <t>p105</t>
        </is>
      </c>
      <c r="B257" s="13" t="inlineStr">
        <is>
          <t>p112</t>
        </is>
      </c>
      <c r="C257" s="16" t="n">
        <v>3978.799</v>
      </c>
      <c r="D257" s="16" t="n">
        <v>0</v>
      </c>
      <c r="E257" s="16" t="n">
        <v>3978.799</v>
      </c>
      <c r="F257" s="13" t="n"/>
      <c r="G257" s="16" t="n">
        <v>105</v>
      </c>
      <c r="H257" s="16" t="n">
        <v>112</v>
      </c>
      <c r="I257" s="17" t="inlineStr">
        <is>
          <t>IN</t>
        </is>
      </c>
      <c r="J257" s="17" t="inlineStr">
        <is>
          <t>OH</t>
        </is>
      </c>
      <c r="K257" s="17" t="inlineStr">
        <is>
          <t>Different</t>
        </is>
      </c>
      <c r="L257" s="2">
        <f>IF(AND(K257="Different",OR(I257 = $O$1,J257=$O$1)),E257,"")</f>
        <v/>
      </c>
      <c r="M257" s="2">
        <f>IF(L257&lt;&gt;"",IF(I257=$O$1,J257,I257),"")</f>
        <v/>
      </c>
      <c r="N257" s="2" t="n"/>
      <c r="O257" s="2" t="n"/>
      <c r="P257" s="2" t="n"/>
      <c r="Q257" s="2" t="n"/>
      <c r="R257" s="2" t="n"/>
    </row>
    <row r="258" ht="15.75" customHeight="1" s="78">
      <c r="A258" s="13" t="inlineStr">
        <is>
          <t>p106</t>
        </is>
      </c>
      <c r="B258" s="13" t="inlineStr">
        <is>
          <t>p107</t>
        </is>
      </c>
      <c r="C258" s="16" t="n">
        <v>4428.458</v>
      </c>
      <c r="D258" s="16" t="n">
        <v>0</v>
      </c>
      <c r="E258" s="16" t="n">
        <v>4428.458</v>
      </c>
      <c r="F258" s="13" t="n"/>
      <c r="G258" s="16" t="n">
        <v>106</v>
      </c>
      <c r="H258" s="16" t="n">
        <v>107</v>
      </c>
      <c r="I258" s="17" t="inlineStr">
        <is>
          <t>IN</t>
        </is>
      </c>
      <c r="J258" s="17" t="inlineStr">
        <is>
          <t>IN</t>
        </is>
      </c>
      <c r="K258" s="17" t="inlineStr">
        <is>
          <t>Same</t>
        </is>
      </c>
      <c r="L258" s="2">
        <f>IF(AND(K258="Different",OR(I258 = $O$1,J258=$O$1)),E258,"")</f>
        <v/>
      </c>
      <c r="M258" s="2">
        <f>IF(L258&lt;&gt;"",IF(I258=$O$1,J258,I258),"")</f>
        <v/>
      </c>
      <c r="N258" s="2" t="n"/>
      <c r="O258" s="2" t="n"/>
      <c r="P258" s="2" t="n"/>
      <c r="Q258" s="2" t="n"/>
      <c r="R258" s="2" t="n"/>
    </row>
    <row r="259" ht="15.75" customHeight="1" s="78">
      <c r="A259" s="13" t="inlineStr">
        <is>
          <t>p107</t>
        </is>
      </c>
      <c r="B259" s="13" t="inlineStr">
        <is>
          <t>p108</t>
        </is>
      </c>
      <c r="C259" s="16" t="n">
        <v>24.34780113</v>
      </c>
      <c r="D259" s="16" t="n">
        <v>0</v>
      </c>
      <c r="E259" s="16" t="n">
        <v>24.34780113</v>
      </c>
      <c r="F259" s="13" t="n"/>
      <c r="G259" s="16" t="n">
        <v>107</v>
      </c>
      <c r="H259" s="16" t="n">
        <v>108</v>
      </c>
      <c r="I259" s="17" t="inlineStr">
        <is>
          <t>IN</t>
        </is>
      </c>
      <c r="J259" s="17" t="inlineStr">
        <is>
          <t>KY</t>
        </is>
      </c>
      <c r="K259" s="17" t="inlineStr">
        <is>
          <t>Different</t>
        </is>
      </c>
      <c r="L259" s="2">
        <f>IF(AND(K259="Different",OR(I259 = $O$1,J259=$O$1)),E259,"")</f>
        <v/>
      </c>
      <c r="M259" s="2">
        <f>IF(L259&lt;&gt;"",IF(I259=$O$1,J259,I259),"")</f>
        <v/>
      </c>
      <c r="N259" s="2" t="n"/>
      <c r="O259" s="2" t="n"/>
      <c r="P259" s="2" t="n"/>
      <c r="Q259" s="2" t="n"/>
      <c r="R259" s="2" t="n"/>
    </row>
    <row r="260" ht="15.75" customHeight="1" s="78">
      <c r="A260" s="13" t="inlineStr">
        <is>
          <t>p107</t>
        </is>
      </c>
      <c r="B260" s="13" t="inlineStr">
        <is>
          <t>p109</t>
        </is>
      </c>
      <c r="C260" s="16" t="n">
        <v>96.92890451</v>
      </c>
      <c r="D260" s="16" t="n">
        <v>0</v>
      </c>
      <c r="E260" s="16" t="n">
        <v>96.92890451</v>
      </c>
      <c r="F260" s="13" t="n"/>
      <c r="G260" s="16" t="n">
        <v>107</v>
      </c>
      <c r="H260" s="16" t="n">
        <v>109</v>
      </c>
      <c r="I260" s="17" t="inlineStr">
        <is>
          <t>IN</t>
        </is>
      </c>
      <c r="J260" s="17" t="inlineStr">
        <is>
          <t>KY</t>
        </is>
      </c>
      <c r="K260" s="17" t="inlineStr">
        <is>
          <t>Different</t>
        </is>
      </c>
      <c r="L260" s="2">
        <f>IF(AND(K260="Different",OR(I260 = $O$1,J260=$O$1)),E260,"")</f>
        <v/>
      </c>
      <c r="M260" s="2">
        <f>IF(L260&lt;&gt;"",IF(I260=$O$1,J260,I260),"")</f>
        <v/>
      </c>
      <c r="N260" s="2" t="n"/>
      <c r="O260" s="2" t="n"/>
      <c r="P260" s="2" t="n"/>
      <c r="Q260" s="2" t="n"/>
      <c r="R260" s="2" t="n"/>
    </row>
    <row r="261" ht="15.75" customHeight="1" s="78">
      <c r="A261" s="13" t="inlineStr">
        <is>
          <t>p107</t>
        </is>
      </c>
      <c r="B261" s="13" t="inlineStr">
        <is>
          <t>p112</t>
        </is>
      </c>
      <c r="C261" s="16" t="n">
        <v>1719.684</v>
      </c>
      <c r="D261" s="16" t="n">
        <v>0</v>
      </c>
      <c r="E261" s="16" t="n">
        <v>1719.684</v>
      </c>
      <c r="F261" s="13" t="n"/>
      <c r="G261" s="16" t="n">
        <v>107</v>
      </c>
      <c r="H261" s="16" t="n">
        <v>112</v>
      </c>
      <c r="I261" s="17" t="inlineStr">
        <is>
          <t>IN</t>
        </is>
      </c>
      <c r="J261" s="17" t="inlineStr">
        <is>
          <t>OH</t>
        </is>
      </c>
      <c r="K261" s="17" t="inlineStr">
        <is>
          <t>Different</t>
        </is>
      </c>
      <c r="L261" s="2">
        <f>IF(AND(K261="Different",OR(I261 = $O$1,J261=$O$1)),E261,"")</f>
        <v/>
      </c>
      <c r="M261" s="2">
        <f>IF(L261&lt;&gt;"",IF(I261=$O$1,J261,I261),"")</f>
        <v/>
      </c>
      <c r="N261" s="2" t="n"/>
      <c r="O261" s="2" t="n"/>
      <c r="P261" s="2" t="n"/>
      <c r="Q261" s="2" t="n"/>
      <c r="R261" s="2" t="n"/>
    </row>
    <row r="262" ht="15.75" customHeight="1" s="78">
      <c r="A262" s="13" t="inlineStr">
        <is>
          <t>p107</t>
        </is>
      </c>
      <c r="B262" s="13" t="inlineStr">
        <is>
          <t>p114</t>
        </is>
      </c>
      <c r="C262" s="16" t="n">
        <v>1364.905</v>
      </c>
      <c r="D262" s="16" t="n">
        <v>0</v>
      </c>
      <c r="E262" s="16" t="n">
        <v>1364.905</v>
      </c>
      <c r="F262" s="13" t="n"/>
      <c r="G262" s="16" t="n">
        <v>107</v>
      </c>
      <c r="H262" s="16" t="n">
        <v>114</v>
      </c>
      <c r="I262" s="17" t="inlineStr">
        <is>
          <t>IN</t>
        </is>
      </c>
      <c r="J262" s="17" t="inlineStr">
        <is>
          <t>OH</t>
        </is>
      </c>
      <c r="K262" s="17" t="inlineStr">
        <is>
          <t>Different</t>
        </is>
      </c>
      <c r="L262" s="2">
        <f>IF(AND(K262="Different",OR(I262 = $O$1,J262=$O$1)),E262,"")</f>
        <v/>
      </c>
      <c r="M262" s="2">
        <f>IF(L262&lt;&gt;"",IF(I262=$O$1,J262,I262),"")</f>
        <v/>
      </c>
      <c r="N262" s="2" t="n"/>
      <c r="O262" s="2" t="n"/>
      <c r="P262" s="2" t="n"/>
      <c r="Q262" s="2" t="n"/>
      <c r="R262" s="2" t="n"/>
    </row>
    <row r="263" ht="15.75" customHeight="1" s="78">
      <c r="A263" s="13" t="inlineStr">
        <is>
          <t>p108</t>
        </is>
      </c>
      <c r="B263" s="13" t="inlineStr">
        <is>
          <t>p109</t>
        </is>
      </c>
      <c r="C263" s="16" t="n">
        <v>672.3441</v>
      </c>
      <c r="D263" s="16" t="n">
        <v>0</v>
      </c>
      <c r="E263" s="16" t="n">
        <v>672.3441</v>
      </c>
      <c r="F263" s="13" t="n"/>
      <c r="G263" s="16" t="n">
        <v>108</v>
      </c>
      <c r="H263" s="16" t="n">
        <v>109</v>
      </c>
      <c r="I263" s="17" t="inlineStr">
        <is>
          <t>KY</t>
        </is>
      </c>
      <c r="J263" s="17" t="inlineStr">
        <is>
          <t>KY</t>
        </is>
      </c>
      <c r="K263" s="17" t="inlineStr">
        <is>
          <t>Same</t>
        </is>
      </c>
      <c r="L263" s="2">
        <f>IF(AND(K263="Different",OR(I263 = $O$1,J263=$O$1)),E263,"")</f>
        <v/>
      </c>
      <c r="M263" s="2">
        <f>IF(L263&lt;&gt;"",IF(I263=$O$1,J263,I263),"")</f>
        <v/>
      </c>
      <c r="N263" s="2" t="n"/>
      <c r="O263" s="2" t="n"/>
      <c r="P263" s="2" t="n"/>
      <c r="Q263" s="2" t="n"/>
      <c r="R263" s="2" t="n"/>
    </row>
    <row r="264" ht="15.75" customHeight="1" s="78">
      <c r="A264" s="13" t="inlineStr">
        <is>
          <t>p109</t>
        </is>
      </c>
      <c r="B264" s="13" t="inlineStr">
        <is>
          <t>p110</t>
        </is>
      </c>
      <c r="C264" s="16" t="n">
        <v>82.40497884</v>
      </c>
      <c r="D264" s="16" t="n">
        <v>0</v>
      </c>
      <c r="E264" s="16" t="n">
        <v>82.40497884</v>
      </c>
      <c r="F264" s="13" t="n"/>
      <c r="G264" s="16" t="n">
        <v>109</v>
      </c>
      <c r="H264" s="16" t="n">
        <v>110</v>
      </c>
      <c r="I264" s="17" t="inlineStr">
        <is>
          <t>KY</t>
        </is>
      </c>
      <c r="J264" s="17" t="inlineStr">
        <is>
          <t>KY</t>
        </is>
      </c>
      <c r="K264" s="17" t="inlineStr">
        <is>
          <t>Same</t>
        </is>
      </c>
      <c r="L264" s="2">
        <f>IF(AND(K264="Different",OR(I264 = $O$1,J264=$O$1)),E264,"")</f>
        <v/>
      </c>
      <c r="M264" s="2">
        <f>IF(L264&lt;&gt;"",IF(I264=$O$1,J264,I264),"")</f>
        <v/>
      </c>
      <c r="N264" s="2" t="n"/>
      <c r="O264" s="2" t="n"/>
      <c r="P264" s="2" t="n"/>
      <c r="Q264" s="2" t="n"/>
      <c r="R264" s="2" t="n"/>
    </row>
    <row r="265" ht="15.75" customHeight="1" s="78">
      <c r="A265" s="13" t="inlineStr">
        <is>
          <t>p109</t>
        </is>
      </c>
      <c r="B265" s="13" t="inlineStr">
        <is>
          <t>p112</t>
        </is>
      </c>
      <c r="C265" s="16" t="n">
        <v>45.76770213</v>
      </c>
      <c r="D265" s="16" t="n">
        <v>0</v>
      </c>
      <c r="E265" s="16" t="n">
        <v>45.76770213</v>
      </c>
      <c r="F265" s="13" t="n"/>
      <c r="G265" s="16" t="n">
        <v>109</v>
      </c>
      <c r="H265" s="16" t="n">
        <v>112</v>
      </c>
      <c r="I265" s="17" t="inlineStr">
        <is>
          <t>KY</t>
        </is>
      </c>
      <c r="J265" s="17" t="inlineStr">
        <is>
          <t>OH</t>
        </is>
      </c>
      <c r="K265" s="17" t="inlineStr">
        <is>
          <t>Different</t>
        </is>
      </c>
      <c r="L265" s="2">
        <f>IF(AND(K265="Different",OR(I265 = $O$1,J265=$O$1)),E265,"")</f>
        <v/>
      </c>
      <c r="M265" s="2">
        <f>IF(L265&lt;&gt;"",IF(I265=$O$1,J265,I265),"")</f>
        <v/>
      </c>
      <c r="N265" s="2" t="n"/>
      <c r="O265" s="2" t="n"/>
      <c r="P265" s="2" t="n"/>
      <c r="Q265" s="2" t="n"/>
      <c r="R265" s="2" t="n"/>
    </row>
    <row r="266" ht="15.75" customHeight="1" s="78">
      <c r="A266" s="13" t="inlineStr">
        <is>
          <t>p109</t>
        </is>
      </c>
      <c r="B266" s="13" t="inlineStr">
        <is>
          <t>p114</t>
        </is>
      </c>
      <c r="C266" s="16" t="n">
        <v>137.5727814</v>
      </c>
      <c r="D266" s="16" t="n">
        <v>0</v>
      </c>
      <c r="E266" s="16" t="n">
        <v>137.5727814</v>
      </c>
      <c r="F266" s="13" t="n"/>
      <c r="G266" s="16" t="n">
        <v>109</v>
      </c>
      <c r="H266" s="16" t="n">
        <v>114</v>
      </c>
      <c r="I266" s="17" t="inlineStr">
        <is>
          <t>KY</t>
        </is>
      </c>
      <c r="J266" s="17" t="inlineStr">
        <is>
          <t>OH</t>
        </is>
      </c>
      <c r="K266" s="17" t="inlineStr">
        <is>
          <t>Different</t>
        </is>
      </c>
      <c r="L266" s="2">
        <f>IF(AND(K266="Different",OR(I266 = $O$1,J266=$O$1)),E266,"")</f>
        <v/>
      </c>
      <c r="M266" s="2">
        <f>IF(L266&lt;&gt;"",IF(I266=$O$1,J266,I266),"")</f>
        <v/>
      </c>
      <c r="N266" s="2" t="n"/>
      <c r="O266" s="2" t="n"/>
      <c r="P266" s="2" t="n"/>
      <c r="Q266" s="2" t="n"/>
      <c r="R266" s="2" t="n"/>
    </row>
    <row r="267" ht="15.75" customHeight="1" s="78">
      <c r="A267" s="13" t="inlineStr">
        <is>
          <t>p109</t>
        </is>
      </c>
      <c r="B267" s="13" t="inlineStr">
        <is>
          <t>p118</t>
        </is>
      </c>
      <c r="C267" s="16" t="n">
        <v>22.76827606</v>
      </c>
      <c r="D267" s="16" t="n">
        <v>0</v>
      </c>
      <c r="E267" s="16" t="n">
        <v>22.76827606</v>
      </c>
      <c r="F267" s="13" t="n"/>
      <c r="G267" s="16" t="n">
        <v>109</v>
      </c>
      <c r="H267" s="16" t="n">
        <v>118</v>
      </c>
      <c r="I267" s="17" t="inlineStr">
        <is>
          <t>KY</t>
        </is>
      </c>
      <c r="J267" s="17" t="inlineStr">
        <is>
          <t>VA</t>
        </is>
      </c>
      <c r="K267" s="17" t="inlineStr">
        <is>
          <t>Different</t>
        </is>
      </c>
      <c r="L267" s="2">
        <f>IF(AND(K267="Different",OR(I267 = $O$1,J267=$O$1)),E267,"")</f>
        <v/>
      </c>
      <c r="M267" s="2">
        <f>IF(L267&lt;&gt;"",IF(I267=$O$1,J267,I267),"")</f>
        <v/>
      </c>
      <c r="N267" s="2" t="n"/>
      <c r="O267" s="2" t="n"/>
      <c r="P267" s="2" t="n"/>
      <c r="Q267" s="2" t="n"/>
      <c r="R267" s="2" t="n"/>
    </row>
    <row r="268" ht="15.75" customHeight="1" s="78">
      <c r="A268" s="13" t="inlineStr">
        <is>
          <t>p110</t>
        </is>
      </c>
      <c r="B268" s="13" t="inlineStr">
        <is>
          <t>p112</t>
        </is>
      </c>
      <c r="C268" s="16" t="n">
        <v>83.15455</v>
      </c>
      <c r="D268" s="16" t="n">
        <v>0</v>
      </c>
      <c r="E268" s="16" t="n">
        <v>83.15455</v>
      </c>
      <c r="F268" s="13" t="n"/>
      <c r="G268" s="16" t="n">
        <v>110</v>
      </c>
      <c r="H268" s="16" t="n">
        <v>112</v>
      </c>
      <c r="I268" s="17" t="inlineStr">
        <is>
          <t>KY</t>
        </is>
      </c>
      <c r="J268" s="17" t="inlineStr">
        <is>
          <t>OH</t>
        </is>
      </c>
      <c r="K268" s="17" t="inlineStr">
        <is>
          <t>Different</t>
        </is>
      </c>
      <c r="L268" s="2">
        <f>IF(AND(K268="Different",OR(I268 = $O$1,J268=$O$1)),E268,"")</f>
        <v/>
      </c>
      <c r="M268" s="2">
        <f>IF(L268&lt;&gt;"",IF(I268=$O$1,J268,I268),"")</f>
        <v/>
      </c>
      <c r="N268" s="2" t="n"/>
      <c r="O268" s="2" t="n"/>
      <c r="P268" s="2" t="n"/>
      <c r="Q268" s="2" t="n"/>
      <c r="R268" s="2" t="n"/>
    </row>
    <row r="269" ht="15.75" customHeight="1" s="78">
      <c r="A269" s="13" t="inlineStr">
        <is>
          <t>p110</t>
        </is>
      </c>
      <c r="B269" s="13" t="inlineStr">
        <is>
          <t>p117</t>
        </is>
      </c>
      <c r="C269" s="16" t="n">
        <v>2996.277</v>
      </c>
      <c r="D269" s="16" t="n">
        <v>0</v>
      </c>
      <c r="E269" s="16" t="n">
        <v>2996.277</v>
      </c>
      <c r="F269" s="13" t="n"/>
      <c r="G269" s="16" t="n">
        <v>110</v>
      </c>
      <c r="H269" s="16" t="n">
        <v>117</v>
      </c>
      <c r="I269" s="17" t="inlineStr">
        <is>
          <t>KY</t>
        </is>
      </c>
      <c r="J269" s="17" t="inlineStr">
        <is>
          <t>WV</t>
        </is>
      </c>
      <c r="K269" s="17" t="inlineStr">
        <is>
          <t>Different</t>
        </is>
      </c>
      <c r="L269" s="2">
        <f>IF(AND(K269="Different",OR(I269 = $O$1,J269=$O$1)),E269,"")</f>
        <v/>
      </c>
      <c r="M269" s="2">
        <f>IF(L269&lt;&gt;"",IF(I269=$O$1,J269,I269),"")</f>
        <v/>
      </c>
      <c r="N269" s="2" t="n"/>
      <c r="O269" s="2" t="n"/>
      <c r="P269" s="2" t="n"/>
      <c r="Q269" s="2" t="n"/>
      <c r="R269" s="2" t="n"/>
    </row>
    <row r="270" ht="15.75" customHeight="1" s="78">
      <c r="A270" s="13" t="inlineStr">
        <is>
          <t>p110</t>
        </is>
      </c>
      <c r="B270" s="13" t="inlineStr">
        <is>
          <t>p118</t>
        </is>
      </c>
      <c r="C270" s="16" t="n">
        <v>379.7128</v>
      </c>
      <c r="D270" s="16" t="n">
        <v>0</v>
      </c>
      <c r="E270" s="16" t="n">
        <v>379.7128</v>
      </c>
      <c r="F270" s="13" t="n"/>
      <c r="G270" s="16" t="n">
        <v>110</v>
      </c>
      <c r="H270" s="16" t="n">
        <v>118</v>
      </c>
      <c r="I270" s="17" t="inlineStr">
        <is>
          <t>KY</t>
        </is>
      </c>
      <c r="J270" s="17" t="inlineStr">
        <is>
          <t>VA</t>
        </is>
      </c>
      <c r="K270" s="17" t="inlineStr">
        <is>
          <t>Different</t>
        </is>
      </c>
      <c r="L270" s="2">
        <f>IF(AND(K270="Different",OR(I270 = $O$1,J270=$O$1)),E270,"")</f>
        <v/>
      </c>
      <c r="M270" s="2">
        <f>IF(L270&lt;&gt;"",IF(I270=$O$1,J270,I270),"")</f>
        <v/>
      </c>
      <c r="N270" s="2" t="n"/>
      <c r="O270" s="2" t="n"/>
      <c r="P270" s="2" t="n"/>
      <c r="Q270" s="2" t="n"/>
      <c r="R270" s="2" t="n"/>
    </row>
    <row r="271" ht="15.75" customHeight="1" s="78">
      <c r="A271" s="13" t="inlineStr">
        <is>
          <t>p111</t>
        </is>
      </c>
      <c r="B271" s="13" t="inlineStr">
        <is>
          <t>p112</t>
        </is>
      </c>
      <c r="C271" s="16" t="n">
        <v>5400.883073</v>
      </c>
      <c r="D271" s="16" t="n">
        <v>0</v>
      </c>
      <c r="E271" s="16" t="n">
        <v>5400.883073</v>
      </c>
      <c r="F271" s="13" t="n"/>
      <c r="G271" s="16" t="n">
        <v>111</v>
      </c>
      <c r="H271" s="16" t="n">
        <v>112</v>
      </c>
      <c r="I271" s="17" t="inlineStr">
        <is>
          <t>OH</t>
        </is>
      </c>
      <c r="J271" s="17" t="inlineStr">
        <is>
          <t>OH</t>
        </is>
      </c>
      <c r="K271" s="17" t="inlineStr">
        <is>
          <t>Same</t>
        </is>
      </c>
      <c r="L271" s="2">
        <f>IF(AND(K271="Different",OR(I271 = $O$1,J271=$O$1)),E271,"")</f>
        <v/>
      </c>
      <c r="M271" s="2">
        <f>IF(L271&lt;&gt;"",IF(I271=$O$1,J271,I271),"")</f>
        <v/>
      </c>
      <c r="N271" s="2" t="n"/>
      <c r="O271" s="2" t="n"/>
      <c r="P271" s="2" t="n"/>
      <c r="Q271" s="2" t="n"/>
      <c r="R271" s="2" t="n"/>
    </row>
    <row r="272" ht="15.75" customHeight="1" s="78">
      <c r="A272" s="13" t="inlineStr">
        <is>
          <t>p111</t>
        </is>
      </c>
      <c r="B272" s="13" t="inlineStr">
        <is>
          <t>p115</t>
        </is>
      </c>
      <c r="C272" s="16" t="n">
        <v>2707.832732</v>
      </c>
      <c r="D272" s="16" t="n">
        <v>0</v>
      </c>
      <c r="E272" s="16" t="n">
        <v>2707.832732</v>
      </c>
      <c r="F272" s="13" t="n"/>
      <c r="G272" s="16" t="n">
        <v>111</v>
      </c>
      <c r="H272" s="16" t="n">
        <v>115</v>
      </c>
      <c r="I272" s="17" t="inlineStr">
        <is>
          <t>OH</t>
        </is>
      </c>
      <c r="J272" s="17" t="inlineStr">
        <is>
          <t>PA</t>
        </is>
      </c>
      <c r="K272" s="17" t="inlineStr">
        <is>
          <t>Different</t>
        </is>
      </c>
      <c r="L272" s="2">
        <f>IF(AND(K272="Different",OR(I272 = $O$1,J272=$O$1)),E272,"")</f>
        <v/>
      </c>
      <c r="M272" s="2">
        <f>IF(L272&lt;&gt;"",IF(I272=$O$1,J272,I272),"")</f>
        <v/>
      </c>
      <c r="N272" s="2" t="n"/>
      <c r="O272" s="2" t="n"/>
      <c r="P272" s="2" t="n"/>
      <c r="Q272" s="2" t="n"/>
      <c r="R272" s="2" t="n"/>
    </row>
    <row r="273" ht="15.75" customHeight="1" s="78">
      <c r="A273" s="13" t="inlineStr">
        <is>
          <t>p111</t>
        </is>
      </c>
      <c r="B273" s="13" t="inlineStr">
        <is>
          <t>p116</t>
        </is>
      </c>
      <c r="C273" s="16" t="n">
        <v>1130.114</v>
      </c>
      <c r="D273" s="16" t="n">
        <v>0</v>
      </c>
      <c r="E273" s="16" t="n">
        <v>1130.114</v>
      </c>
      <c r="F273" s="13" t="n"/>
      <c r="G273" s="16" t="n">
        <v>111</v>
      </c>
      <c r="H273" s="16" t="n">
        <v>116</v>
      </c>
      <c r="I273" s="17" t="inlineStr">
        <is>
          <t>OH</t>
        </is>
      </c>
      <c r="J273" s="17" t="inlineStr">
        <is>
          <t>WV</t>
        </is>
      </c>
      <c r="K273" s="17" t="inlineStr">
        <is>
          <t>Different</t>
        </is>
      </c>
      <c r="L273" s="2">
        <f>IF(AND(K273="Different",OR(I273 = $O$1,J273=$O$1)),E273,"")</f>
        <v/>
      </c>
      <c r="M273" s="2">
        <f>IF(L273&lt;&gt;"",IF(I273=$O$1,J273,I273),"")</f>
        <v/>
      </c>
      <c r="N273" s="2" t="n"/>
      <c r="O273" s="2" t="n"/>
      <c r="P273" s="2" t="n"/>
      <c r="Q273" s="2" t="n"/>
      <c r="R273" s="2" t="n"/>
    </row>
    <row r="274" ht="15.75" customHeight="1" s="78">
      <c r="A274" s="13" t="inlineStr">
        <is>
          <t>p111</t>
        </is>
      </c>
      <c r="B274" s="13" t="inlineStr">
        <is>
          <t>p122</t>
        </is>
      </c>
      <c r="C274" s="16" t="n">
        <v>1397.261576</v>
      </c>
      <c r="D274" s="16" t="n">
        <v>0</v>
      </c>
      <c r="E274" s="16" t="n">
        <v>1397.261576</v>
      </c>
      <c r="F274" s="13" t="n"/>
      <c r="G274" s="16" t="n">
        <v>111</v>
      </c>
      <c r="H274" s="16" t="n">
        <v>122</v>
      </c>
      <c r="I274" s="17" t="inlineStr">
        <is>
          <t>OH</t>
        </is>
      </c>
      <c r="J274" s="17" t="inlineStr">
        <is>
          <t>PA</t>
        </is>
      </c>
      <c r="K274" s="17" t="inlineStr">
        <is>
          <t>Different</t>
        </is>
      </c>
      <c r="L274" s="2">
        <f>IF(AND(K274="Different",OR(I274 = $O$1,J274=$O$1)),E274,"")</f>
        <v/>
      </c>
      <c r="M274" s="2">
        <f>IF(L274&lt;&gt;"",IF(I274=$O$1,J274,I274),"")</f>
        <v/>
      </c>
      <c r="N274" s="2" t="n"/>
      <c r="O274" s="2" t="n"/>
      <c r="P274" s="2" t="n"/>
      <c r="Q274" s="2" t="n"/>
      <c r="R274" s="2" t="n"/>
    </row>
    <row r="275" ht="15.75" customHeight="1" s="78">
      <c r="A275" s="13" t="inlineStr">
        <is>
          <t>p112</t>
        </is>
      </c>
      <c r="B275" s="13" t="inlineStr">
        <is>
          <t>p113</t>
        </is>
      </c>
      <c r="C275" s="16" t="n">
        <v>3198.643</v>
      </c>
      <c r="D275" s="16" t="n">
        <v>0</v>
      </c>
      <c r="E275" s="16" t="n">
        <v>3198.643</v>
      </c>
      <c r="F275" s="13" t="n"/>
      <c r="G275" s="16" t="n">
        <v>112</v>
      </c>
      <c r="H275" s="16" t="n">
        <v>113</v>
      </c>
      <c r="I275" s="17" t="inlineStr">
        <is>
          <t>OH</t>
        </is>
      </c>
      <c r="J275" s="17" t="inlineStr">
        <is>
          <t>OH</t>
        </is>
      </c>
      <c r="K275" s="17" t="inlineStr">
        <is>
          <t>Same</t>
        </is>
      </c>
      <c r="L275" s="2">
        <f>IF(AND(K275="Different",OR(I275 = $O$1,J275=$O$1)),E275,"")</f>
        <v/>
      </c>
      <c r="M275" s="2">
        <f>IF(L275&lt;&gt;"",IF(I275=$O$1,J275,I275),"")</f>
        <v/>
      </c>
      <c r="N275" s="2" t="n"/>
      <c r="O275" s="2" t="n"/>
      <c r="P275" s="2" t="n"/>
      <c r="Q275" s="2" t="n"/>
      <c r="R275" s="2" t="n"/>
    </row>
    <row r="276" ht="15.75" customHeight="1" s="78">
      <c r="A276" s="13" t="inlineStr">
        <is>
          <t>p112</t>
        </is>
      </c>
      <c r="B276" s="13" t="inlineStr">
        <is>
          <t>p114</t>
        </is>
      </c>
      <c r="C276" s="16" t="n">
        <v>2557.524</v>
      </c>
      <c r="D276" s="16" t="n">
        <v>0</v>
      </c>
      <c r="E276" s="16" t="n">
        <v>2557.524</v>
      </c>
      <c r="F276" s="13" t="n"/>
      <c r="G276" s="16" t="n">
        <v>112</v>
      </c>
      <c r="H276" s="16" t="n">
        <v>114</v>
      </c>
      <c r="I276" s="17" t="inlineStr">
        <is>
          <t>OH</t>
        </is>
      </c>
      <c r="J276" s="17" t="inlineStr">
        <is>
          <t>OH</t>
        </is>
      </c>
      <c r="K276" s="17" t="inlineStr">
        <is>
          <t>Same</t>
        </is>
      </c>
      <c r="L276" s="2">
        <f>IF(AND(K276="Different",OR(I276 = $O$1,J276=$O$1)),E276,"")</f>
        <v/>
      </c>
      <c r="M276" s="2">
        <f>IF(L276&lt;&gt;"",IF(I276=$O$1,J276,I276),"")</f>
        <v/>
      </c>
      <c r="N276" s="2" t="n"/>
      <c r="O276" s="2" t="n"/>
      <c r="P276" s="2" t="n"/>
      <c r="Q276" s="2" t="n"/>
      <c r="R276" s="2" t="n"/>
    </row>
    <row r="277" ht="15.75" customHeight="1" s="78">
      <c r="A277" s="13" t="inlineStr">
        <is>
          <t>p112</t>
        </is>
      </c>
      <c r="B277" s="13" t="inlineStr">
        <is>
          <t>p115</t>
        </is>
      </c>
      <c r="C277" s="16" t="n">
        <v>1640.869</v>
      </c>
      <c r="D277" s="16" t="n">
        <v>0</v>
      </c>
      <c r="E277" s="16" t="n">
        <v>1640.869</v>
      </c>
      <c r="F277" s="13" t="n"/>
      <c r="G277" s="16" t="n">
        <v>112</v>
      </c>
      <c r="H277" s="16" t="n">
        <v>115</v>
      </c>
      <c r="I277" s="17" t="inlineStr">
        <is>
          <t>OH</t>
        </is>
      </c>
      <c r="J277" s="17" t="inlineStr">
        <is>
          <t>PA</t>
        </is>
      </c>
      <c r="K277" s="17" t="inlineStr">
        <is>
          <t>Different</t>
        </is>
      </c>
      <c r="L277" s="2">
        <f>IF(AND(K277="Different",OR(I277 = $O$1,J277=$O$1)),E277,"")</f>
        <v/>
      </c>
      <c r="M277" s="2">
        <f>IF(L277&lt;&gt;"",IF(I277=$O$1,J277,I277),"")</f>
        <v/>
      </c>
      <c r="N277" s="2" t="n"/>
      <c r="O277" s="2" t="n"/>
      <c r="P277" s="2" t="n"/>
      <c r="Q277" s="2" t="n"/>
      <c r="R277" s="2" t="n"/>
    </row>
    <row r="278" ht="15.75" customHeight="1" s="78">
      <c r="A278" s="13" t="inlineStr">
        <is>
          <t>p112</t>
        </is>
      </c>
      <c r="B278" s="13" t="inlineStr">
        <is>
          <t>p116</t>
        </is>
      </c>
      <c r="C278" s="16" t="n">
        <v>2407.762</v>
      </c>
      <c r="D278" s="16" t="n">
        <v>0</v>
      </c>
      <c r="E278" s="16" t="n">
        <v>2407.762</v>
      </c>
      <c r="F278" s="13" t="n"/>
      <c r="G278" s="16" t="n">
        <v>112</v>
      </c>
      <c r="H278" s="16" t="n">
        <v>116</v>
      </c>
      <c r="I278" s="17" t="inlineStr">
        <is>
          <t>OH</t>
        </is>
      </c>
      <c r="J278" s="17" t="inlineStr">
        <is>
          <t>WV</t>
        </is>
      </c>
      <c r="K278" s="17" t="inlineStr">
        <is>
          <t>Different</t>
        </is>
      </c>
      <c r="L278" s="2">
        <f>IF(AND(K278="Different",OR(I278 = $O$1,J278=$O$1)),E278,"")</f>
        <v/>
      </c>
      <c r="M278" s="2">
        <f>IF(L278&lt;&gt;"",IF(I278=$O$1,J278,I278),"")</f>
        <v/>
      </c>
      <c r="N278" s="2" t="n"/>
      <c r="O278" s="2" t="n"/>
      <c r="P278" s="2" t="n"/>
      <c r="Q278" s="2" t="n"/>
      <c r="R278" s="2" t="n"/>
    </row>
    <row r="279" ht="15.75" customHeight="1" s="78">
      <c r="A279" s="13" t="inlineStr">
        <is>
          <t>p112</t>
        </is>
      </c>
      <c r="B279" s="13" t="inlineStr">
        <is>
          <t>p117</t>
        </is>
      </c>
      <c r="C279" s="16" t="n">
        <v>1045.597</v>
      </c>
      <c r="D279" s="16" t="n">
        <v>0</v>
      </c>
      <c r="E279" s="16" t="n">
        <v>1045.597</v>
      </c>
      <c r="F279" s="13" t="n"/>
      <c r="G279" s="16" t="n">
        <v>112</v>
      </c>
      <c r="H279" s="16" t="n">
        <v>117</v>
      </c>
      <c r="I279" s="17" t="inlineStr">
        <is>
          <t>OH</t>
        </is>
      </c>
      <c r="J279" s="17" t="inlineStr">
        <is>
          <t>WV</t>
        </is>
      </c>
      <c r="K279" s="17" t="inlineStr">
        <is>
          <t>Different</t>
        </is>
      </c>
      <c r="L279" s="2">
        <f>IF(AND(K279="Different",OR(I279 = $O$1,J279=$O$1)),E279,"")</f>
        <v/>
      </c>
      <c r="M279" s="2">
        <f>IF(L279&lt;&gt;"",IF(I279=$O$1,J279,I279),"")</f>
        <v/>
      </c>
      <c r="N279" s="2" t="n"/>
      <c r="O279" s="2" t="n"/>
      <c r="P279" s="2" t="n"/>
      <c r="Q279" s="2" t="n"/>
      <c r="R279" s="2" t="n"/>
    </row>
    <row r="280" ht="15.75" customHeight="1" s="78">
      <c r="A280" s="13" t="inlineStr">
        <is>
          <t>p113</t>
        </is>
      </c>
      <c r="B280" s="13" t="inlineStr">
        <is>
          <t>p114</t>
        </is>
      </c>
      <c r="C280" s="16" t="n">
        <v>2489.325</v>
      </c>
      <c r="D280" s="16" t="n">
        <v>0</v>
      </c>
      <c r="E280" s="16" t="n">
        <v>2489.325</v>
      </c>
      <c r="F280" s="13" t="n"/>
      <c r="G280" s="16" t="n">
        <v>113</v>
      </c>
      <c r="H280" s="16" t="n">
        <v>114</v>
      </c>
      <c r="I280" s="17" t="inlineStr">
        <is>
          <t>OH</t>
        </is>
      </c>
      <c r="J280" s="17" t="inlineStr">
        <is>
          <t>OH</t>
        </is>
      </c>
      <c r="K280" s="17" t="inlineStr">
        <is>
          <t>Same</t>
        </is>
      </c>
      <c r="L280" s="2">
        <f>IF(AND(K280="Different",OR(I280 = $O$1,J280=$O$1)),E280,"")</f>
        <v/>
      </c>
      <c r="M280" s="2">
        <f>IF(L280&lt;&gt;"",IF(I280=$O$1,J280,I280),"")</f>
        <v/>
      </c>
      <c r="N280" s="2" t="n"/>
      <c r="O280" s="2" t="n"/>
      <c r="P280" s="2" t="n"/>
      <c r="Q280" s="2" t="n"/>
      <c r="R280" s="2" t="n"/>
    </row>
    <row r="281" ht="15.75" customHeight="1" s="78">
      <c r="A281" s="13" t="inlineStr">
        <is>
          <t>p115</t>
        </is>
      </c>
      <c r="B281" s="13" t="inlineStr">
        <is>
          <t>p116</t>
        </is>
      </c>
      <c r="C281" s="16" t="n">
        <v>2196.172</v>
      </c>
      <c r="D281" s="16" t="n">
        <v>0</v>
      </c>
      <c r="E281" s="16" t="n">
        <v>2196.172</v>
      </c>
      <c r="F281" s="13" t="n"/>
      <c r="G281" s="16" t="n">
        <v>115</v>
      </c>
      <c r="H281" s="16" t="n">
        <v>116</v>
      </c>
      <c r="I281" s="17" t="inlineStr">
        <is>
          <t>PA</t>
        </is>
      </c>
      <c r="J281" s="17" t="inlineStr">
        <is>
          <t>WV</t>
        </is>
      </c>
      <c r="K281" s="17" t="inlineStr">
        <is>
          <t>Different</t>
        </is>
      </c>
      <c r="L281" s="2">
        <f>IF(AND(K281="Different",OR(I281 = $O$1,J281=$O$1)),E281,"")</f>
        <v/>
      </c>
      <c r="M281" s="2">
        <f>IF(L281&lt;&gt;"",IF(I281=$O$1,J281,I281),"")</f>
        <v/>
      </c>
      <c r="N281" s="2" t="n"/>
      <c r="O281" s="2" t="n"/>
      <c r="P281" s="2" t="n"/>
      <c r="Q281" s="2" t="n"/>
      <c r="R281" s="2" t="n"/>
    </row>
    <row r="282" ht="15.75" customHeight="1" s="78">
      <c r="A282" s="13" t="inlineStr">
        <is>
          <t>p115</t>
        </is>
      </c>
      <c r="B282" s="13" t="inlineStr">
        <is>
          <t>p122</t>
        </is>
      </c>
      <c r="C282" s="16" t="n">
        <v>2231.149567</v>
      </c>
      <c r="D282" s="16" t="n">
        <v>0</v>
      </c>
      <c r="E282" s="16" t="n">
        <v>2231.149567</v>
      </c>
      <c r="F282" s="13" t="n"/>
      <c r="G282" s="16" t="n">
        <v>115</v>
      </c>
      <c r="H282" s="16" t="n">
        <v>122</v>
      </c>
      <c r="I282" s="17" t="inlineStr">
        <is>
          <t>PA</t>
        </is>
      </c>
      <c r="J282" s="17" t="inlineStr">
        <is>
          <t>PA</t>
        </is>
      </c>
      <c r="K282" s="17" t="inlineStr">
        <is>
          <t>Same</t>
        </is>
      </c>
      <c r="L282" s="2">
        <f>IF(AND(K282="Different",OR(I282 = $O$1,J282=$O$1)),E282,"")</f>
        <v/>
      </c>
      <c r="M282" s="2">
        <f>IF(L282&lt;&gt;"",IF(I282=$O$1,J282,I282),"")</f>
        <v/>
      </c>
      <c r="N282" s="2" t="n"/>
      <c r="O282" s="2" t="n"/>
      <c r="P282" s="2" t="n"/>
      <c r="Q282" s="2" t="n"/>
      <c r="R282" s="2" t="n"/>
    </row>
    <row r="283" ht="15.75" customHeight="1" s="78">
      <c r="A283" s="13" t="inlineStr">
        <is>
          <t>p116</t>
        </is>
      </c>
      <c r="B283" s="13" t="inlineStr">
        <is>
          <t>p117</t>
        </is>
      </c>
      <c r="C283" s="16" t="n">
        <v>3363.475</v>
      </c>
      <c r="D283" s="16" t="n">
        <v>0</v>
      </c>
      <c r="E283" s="16" t="n">
        <v>3363.475</v>
      </c>
      <c r="F283" s="13" t="n"/>
      <c r="G283" s="16" t="n">
        <v>116</v>
      </c>
      <c r="H283" s="16" t="n">
        <v>117</v>
      </c>
      <c r="I283" s="17" t="inlineStr">
        <is>
          <t>WV</t>
        </is>
      </c>
      <c r="J283" s="17" t="inlineStr">
        <is>
          <t>WV</t>
        </is>
      </c>
      <c r="K283" s="17" t="inlineStr">
        <is>
          <t>Same</t>
        </is>
      </c>
      <c r="L283" s="2">
        <f>IF(AND(K283="Different",OR(I283 = $O$1,J283=$O$1)),E283,"")</f>
        <v/>
      </c>
      <c r="M283" s="2">
        <f>IF(L283&lt;&gt;"",IF(I283=$O$1,J283,I283),"")</f>
        <v/>
      </c>
      <c r="N283" s="2" t="n"/>
      <c r="O283" s="2" t="n"/>
      <c r="P283" s="2" t="n"/>
      <c r="Q283" s="2" t="n"/>
      <c r="R283" s="2" t="n"/>
    </row>
    <row r="284" ht="15.75" customHeight="1" s="78">
      <c r="A284" s="13" t="inlineStr">
        <is>
          <t>p116</t>
        </is>
      </c>
      <c r="B284" s="13" t="inlineStr">
        <is>
          <t>p118</t>
        </is>
      </c>
      <c r="C284" s="16" t="n">
        <v>425.4031</v>
      </c>
      <c r="D284" s="16" t="n">
        <v>0</v>
      </c>
      <c r="E284" s="16" t="n">
        <v>425.4031</v>
      </c>
      <c r="F284" s="13" t="n"/>
      <c r="G284" s="16" t="n">
        <v>116</v>
      </c>
      <c r="H284" s="16" t="n">
        <v>118</v>
      </c>
      <c r="I284" s="17" t="inlineStr">
        <is>
          <t>WV</t>
        </is>
      </c>
      <c r="J284" s="17" t="inlineStr">
        <is>
          <t>VA</t>
        </is>
      </c>
      <c r="K284" s="17" t="inlineStr">
        <is>
          <t>Different</t>
        </is>
      </c>
      <c r="L284" s="2">
        <f>IF(AND(K284="Different",OR(I284 = $O$1,J284=$O$1)),E284,"")</f>
        <v/>
      </c>
      <c r="M284" s="2">
        <f>IF(L284&lt;&gt;"",IF(I284=$O$1,J284,I284),"")</f>
        <v/>
      </c>
      <c r="N284" s="2" t="n"/>
      <c r="O284" s="2" t="n"/>
      <c r="P284" s="2" t="n"/>
      <c r="Q284" s="2" t="n"/>
      <c r="R284" s="2" t="n"/>
    </row>
    <row r="285" ht="15.75" customHeight="1" s="78">
      <c r="A285" s="13" t="inlineStr">
        <is>
          <t>p116</t>
        </is>
      </c>
      <c r="B285" s="13" t="inlineStr">
        <is>
          <t>p120</t>
        </is>
      </c>
      <c r="C285" s="16" t="n">
        <v>296.337978</v>
      </c>
      <c r="D285" s="16" t="n">
        <v>0</v>
      </c>
      <c r="E285" s="16" t="n">
        <v>296.337978</v>
      </c>
      <c r="F285" s="13" t="n"/>
      <c r="G285" s="16" t="n">
        <v>116</v>
      </c>
      <c r="H285" s="16" t="n">
        <v>120</v>
      </c>
      <c r="I285" s="17" t="inlineStr">
        <is>
          <t>WV</t>
        </is>
      </c>
      <c r="J285" s="17" t="inlineStr">
        <is>
          <t>PA</t>
        </is>
      </c>
      <c r="K285" s="17" t="inlineStr">
        <is>
          <t>Different</t>
        </is>
      </c>
      <c r="L285" s="2">
        <f>IF(AND(K285="Different",OR(I285 = $O$1,J285=$O$1)),E285,"")</f>
        <v/>
      </c>
      <c r="M285" s="2">
        <f>IF(L285&lt;&gt;"",IF(I285=$O$1,J285,I285),"")</f>
        <v/>
      </c>
      <c r="N285" s="2" t="n"/>
      <c r="O285" s="2" t="n"/>
      <c r="P285" s="2" t="n"/>
      <c r="Q285" s="2" t="n"/>
      <c r="R285" s="2" t="n"/>
    </row>
    <row r="286" ht="15.75" customHeight="1" s="78">
      <c r="A286" s="13" t="inlineStr">
        <is>
          <t>p116</t>
        </is>
      </c>
      <c r="B286" s="13" t="inlineStr">
        <is>
          <t>p121</t>
        </is>
      </c>
      <c r="C286" s="16" t="n">
        <v>3075.146</v>
      </c>
      <c r="D286" s="16" t="n">
        <v>0</v>
      </c>
      <c r="E286" s="16" t="n">
        <v>3075.146</v>
      </c>
      <c r="F286" s="13" t="n"/>
      <c r="G286" s="16" t="n">
        <v>116</v>
      </c>
      <c r="H286" s="16" t="n">
        <v>121</v>
      </c>
      <c r="I286" s="17" t="inlineStr">
        <is>
          <t>WV</t>
        </is>
      </c>
      <c r="J286" s="17" t="inlineStr">
        <is>
          <t>MD</t>
        </is>
      </c>
      <c r="K286" s="17" t="inlineStr">
        <is>
          <t>Different</t>
        </is>
      </c>
      <c r="L286" s="2">
        <f>IF(AND(K286="Different",OR(I286 = $O$1,J286=$O$1)),E286,"")</f>
        <v/>
      </c>
      <c r="M286" s="2">
        <f>IF(L286&lt;&gt;"",IF(I286=$O$1,J286,I286),"")</f>
        <v/>
      </c>
      <c r="N286" s="2" t="n"/>
      <c r="O286" s="2" t="n"/>
      <c r="P286" s="2" t="n"/>
      <c r="Q286" s="2" t="n"/>
      <c r="R286" s="2" t="n"/>
    </row>
    <row r="287" ht="15.75" customHeight="1" s="78">
      <c r="A287" s="13" t="inlineStr">
        <is>
          <t>p117</t>
        </is>
      </c>
      <c r="B287" s="13" t="inlineStr">
        <is>
          <t>p118</t>
        </is>
      </c>
      <c r="C287" s="16" t="n">
        <v>8936.884235</v>
      </c>
      <c r="D287" s="16" t="n">
        <v>0</v>
      </c>
      <c r="E287" s="16" t="n">
        <v>8936.884235</v>
      </c>
      <c r="F287" s="13" t="n"/>
      <c r="G287" s="16" t="n">
        <v>117</v>
      </c>
      <c r="H287" s="16" t="n">
        <v>118</v>
      </c>
      <c r="I287" s="17" t="inlineStr">
        <is>
          <t>WV</t>
        </is>
      </c>
      <c r="J287" s="17" t="inlineStr">
        <is>
          <t>VA</t>
        </is>
      </c>
      <c r="K287" s="17" t="inlineStr">
        <is>
          <t>Different</t>
        </is>
      </c>
      <c r="L287" s="2">
        <f>IF(AND(K287="Different",OR(I287 = $O$1,J287=$O$1)),E287,"")</f>
        <v/>
      </c>
      <c r="M287" s="2">
        <f>IF(L287&lt;&gt;"",IF(I287=$O$1,J287,I287),"")</f>
        <v/>
      </c>
      <c r="N287" s="2" t="n"/>
      <c r="O287" s="2" t="n"/>
      <c r="P287" s="2" t="n"/>
      <c r="Q287" s="2" t="n"/>
      <c r="R287" s="2" t="n"/>
    </row>
    <row r="288" ht="15.75" customHeight="1" s="78">
      <c r="A288" s="13" t="inlineStr">
        <is>
          <t>p119</t>
        </is>
      </c>
      <c r="B288" s="13" t="inlineStr">
        <is>
          <t>p122</t>
        </is>
      </c>
      <c r="C288" s="16" t="n">
        <v>2530.131135</v>
      </c>
      <c r="D288" s="16" t="n">
        <v>0</v>
      </c>
      <c r="E288" s="16" t="n">
        <v>2530.131135</v>
      </c>
      <c r="F288" s="13" t="n"/>
      <c r="G288" s="16" t="n">
        <v>119</v>
      </c>
      <c r="H288" s="16" t="n">
        <v>122</v>
      </c>
      <c r="I288" s="17" t="inlineStr">
        <is>
          <t>PA</t>
        </is>
      </c>
      <c r="J288" s="17" t="inlineStr">
        <is>
          <t>PA</t>
        </is>
      </c>
      <c r="K288" s="17" t="inlineStr">
        <is>
          <t>Same</t>
        </is>
      </c>
      <c r="L288" s="2">
        <f>IF(AND(K288="Different",OR(I288 = $O$1,J288=$O$1)),E288,"")</f>
        <v/>
      </c>
      <c r="M288" s="2">
        <f>IF(L288&lt;&gt;"",IF(I288=$O$1,J288,I288),"")</f>
        <v/>
      </c>
      <c r="N288" s="2" t="n"/>
      <c r="O288" s="2" t="n"/>
      <c r="P288" s="2" t="n"/>
      <c r="Q288" s="2" t="n"/>
      <c r="R288" s="2" t="n"/>
    </row>
    <row r="289" ht="15.75" customHeight="1" s="78">
      <c r="A289" s="13" t="inlineStr">
        <is>
          <t>p120</t>
        </is>
      </c>
      <c r="B289" s="13" t="inlineStr">
        <is>
          <t>p121</t>
        </is>
      </c>
      <c r="C289" s="16" t="n">
        <v>379.931703</v>
      </c>
      <c r="D289" s="16" t="n">
        <v>0</v>
      </c>
      <c r="E289" s="16" t="n">
        <v>379.931703</v>
      </c>
      <c r="F289" s="13" t="n"/>
      <c r="G289" s="16" t="n">
        <v>120</v>
      </c>
      <c r="H289" s="16" t="n">
        <v>121</v>
      </c>
      <c r="I289" s="17" t="inlineStr">
        <is>
          <t>PA</t>
        </is>
      </c>
      <c r="J289" s="17" t="inlineStr">
        <is>
          <t>MD</t>
        </is>
      </c>
      <c r="K289" s="17" t="inlineStr">
        <is>
          <t>Different</t>
        </is>
      </c>
      <c r="L289" s="2">
        <f>IF(AND(K289="Different",OR(I289 = $O$1,J289=$O$1)),E289,"")</f>
        <v/>
      </c>
      <c r="M289" s="2">
        <f>IF(L289&lt;&gt;"",IF(I289=$O$1,J289,I289),"")</f>
        <v/>
      </c>
      <c r="N289" s="2" t="n"/>
      <c r="O289" s="2" t="n"/>
      <c r="P289" s="2" t="n"/>
      <c r="Q289" s="2" t="n"/>
      <c r="R289" s="2" t="n"/>
    </row>
    <row r="290" ht="15.75" customHeight="1" s="78">
      <c r="A290" s="13" t="inlineStr">
        <is>
          <t>p120</t>
        </is>
      </c>
      <c r="B290" s="13" t="inlineStr">
        <is>
          <t>p122</t>
        </is>
      </c>
      <c r="C290" s="16" t="n">
        <v>205.3817629</v>
      </c>
      <c r="D290" s="16" t="n">
        <v>0</v>
      </c>
      <c r="E290" s="16" t="n">
        <v>205.3817629</v>
      </c>
      <c r="F290" s="13" t="n"/>
      <c r="G290" s="16" t="n">
        <v>120</v>
      </c>
      <c r="H290" s="16" t="n">
        <v>122</v>
      </c>
      <c r="I290" s="17" t="inlineStr">
        <is>
          <t>PA</t>
        </is>
      </c>
      <c r="J290" s="17" t="inlineStr">
        <is>
          <t>PA</t>
        </is>
      </c>
      <c r="K290" s="17" t="inlineStr">
        <is>
          <t>Same</t>
        </is>
      </c>
      <c r="L290" s="2">
        <f>IF(AND(K290="Different",OR(I290 = $O$1,J290=$O$1)),E290,"")</f>
        <v/>
      </c>
      <c r="M290" s="2">
        <f>IF(L290&lt;&gt;"",IF(I290=$O$1,J290,I290),"")</f>
        <v/>
      </c>
      <c r="N290" s="2" t="n"/>
      <c r="O290" s="2" t="n"/>
      <c r="P290" s="2" t="n"/>
      <c r="Q290" s="2" t="n"/>
      <c r="R290" s="2" t="n"/>
    </row>
    <row r="291" ht="15.75" customHeight="1" s="78">
      <c r="A291" s="13" t="inlineStr">
        <is>
          <t>p121</t>
        </is>
      </c>
      <c r="B291" s="13" t="inlineStr">
        <is>
          <t>p122</t>
        </is>
      </c>
      <c r="C291" s="16" t="n">
        <v>59.90301417</v>
      </c>
      <c r="D291" s="16" t="n">
        <v>0</v>
      </c>
      <c r="E291" s="16" t="n">
        <v>59.90301417</v>
      </c>
      <c r="F291" s="13" t="n"/>
      <c r="G291" s="16" t="n">
        <v>121</v>
      </c>
      <c r="H291" s="16" t="n">
        <v>122</v>
      </c>
      <c r="I291" s="17" t="inlineStr">
        <is>
          <t>MD</t>
        </is>
      </c>
      <c r="J291" s="17" t="inlineStr">
        <is>
          <t>PA</t>
        </is>
      </c>
      <c r="K291" s="17" t="inlineStr">
        <is>
          <t>Different</t>
        </is>
      </c>
      <c r="L291" s="2">
        <f>IF(AND(K291="Different",OR(I291 = $O$1,J291=$O$1)),E291,"")</f>
        <v/>
      </c>
      <c r="M291" s="2">
        <f>IF(L291&lt;&gt;"",IF(I291=$O$1,J291,I291),"")</f>
        <v/>
      </c>
      <c r="N291" s="2" t="n"/>
      <c r="O291" s="2" t="n"/>
      <c r="P291" s="2" t="n"/>
      <c r="Q291" s="2" t="n"/>
      <c r="R291" s="2" t="n"/>
    </row>
    <row r="292" ht="15.75" customHeight="1" s="78">
      <c r="A292" s="13" t="inlineStr">
        <is>
          <t>p121</t>
        </is>
      </c>
      <c r="B292" s="13" t="inlineStr">
        <is>
          <t>p123</t>
        </is>
      </c>
      <c r="C292" s="16" t="n">
        <v>1106.304079</v>
      </c>
      <c r="D292" s="16" t="n">
        <v>0</v>
      </c>
      <c r="E292" s="16" t="n">
        <v>1106.304079</v>
      </c>
      <c r="F292" s="13" t="n"/>
      <c r="G292" s="16" t="n">
        <v>121</v>
      </c>
      <c r="H292" s="16" t="n">
        <v>123</v>
      </c>
      <c r="I292" s="17" t="inlineStr">
        <is>
          <t>MD</t>
        </is>
      </c>
      <c r="J292" s="17" t="inlineStr">
        <is>
          <t>MD</t>
        </is>
      </c>
      <c r="K292" s="17" t="inlineStr">
        <is>
          <t>Same</t>
        </is>
      </c>
      <c r="L292" s="2">
        <f>IF(AND(K292="Different",OR(I292 = $O$1,J292=$O$1)),E292,"")</f>
        <v/>
      </c>
      <c r="M292" s="2">
        <f>IF(L292&lt;&gt;"",IF(I292=$O$1,J292,I292),"")</f>
        <v/>
      </c>
      <c r="N292" s="2" t="n"/>
      <c r="O292" s="2" t="n"/>
      <c r="P292" s="2" t="n"/>
      <c r="Q292" s="2" t="n"/>
      <c r="R292" s="2" t="n"/>
    </row>
    <row r="293" ht="15.75" customHeight="1" s="78">
      <c r="A293" s="13" t="inlineStr">
        <is>
          <t>p122</t>
        </is>
      </c>
      <c r="B293" s="13" t="inlineStr">
        <is>
          <t>p123</t>
        </is>
      </c>
      <c r="C293" s="16" t="n">
        <v>6209.39</v>
      </c>
      <c r="D293" s="16" t="n">
        <v>0</v>
      </c>
      <c r="E293" s="16" t="n">
        <v>6209.39</v>
      </c>
      <c r="F293" s="13" t="n"/>
      <c r="G293" s="16" t="n">
        <v>122</v>
      </c>
      <c r="H293" s="16" t="n">
        <v>123</v>
      </c>
      <c r="I293" s="17" t="inlineStr">
        <is>
          <t>PA</t>
        </is>
      </c>
      <c r="J293" s="17" t="inlineStr">
        <is>
          <t>MD</t>
        </is>
      </c>
      <c r="K293" s="17" t="inlineStr">
        <is>
          <t>Different</t>
        </is>
      </c>
      <c r="L293" s="2">
        <f>IF(AND(K293="Different",OR(I293 = $O$1,J293=$O$1)),E293,"")</f>
        <v/>
      </c>
      <c r="M293" s="2">
        <f>IF(L293&lt;&gt;"",IF(I293=$O$1,J293,I293),"")</f>
        <v/>
      </c>
      <c r="N293" s="2" t="n"/>
      <c r="O293" s="2" t="n"/>
      <c r="P293" s="2" t="n"/>
      <c r="Q293" s="2" t="n"/>
      <c r="R293" s="2" t="n"/>
    </row>
    <row r="294" ht="15.75" customHeight="1" s="78">
      <c r="A294" s="13" t="inlineStr">
        <is>
          <t>p122</t>
        </is>
      </c>
      <c r="B294" s="13" t="inlineStr">
        <is>
          <t>p125</t>
        </is>
      </c>
      <c r="C294" s="16" t="n">
        <v>976.8799</v>
      </c>
      <c r="D294" s="16" t="n">
        <v>0</v>
      </c>
      <c r="E294" s="16" t="n">
        <v>976.8799</v>
      </c>
      <c r="F294" s="13" t="n"/>
      <c r="G294" s="16" t="n">
        <v>122</v>
      </c>
      <c r="H294" s="16" t="n">
        <v>125</v>
      </c>
      <c r="I294" s="17" t="inlineStr">
        <is>
          <t>PA</t>
        </is>
      </c>
      <c r="J294" s="17" t="inlineStr">
        <is>
          <t>DE</t>
        </is>
      </c>
      <c r="K294" s="17" t="inlineStr">
        <is>
          <t>Different</t>
        </is>
      </c>
      <c r="L294" s="2">
        <f>IF(AND(K294="Different",OR(I294 = $O$1,J294=$O$1)),E294,"")</f>
        <v/>
      </c>
      <c r="M294" s="2">
        <f>IF(L294&lt;&gt;"",IF(I294=$O$1,J294,I294),"")</f>
        <v/>
      </c>
      <c r="N294" s="2" t="n"/>
      <c r="O294" s="2" t="n"/>
      <c r="P294" s="2" t="n"/>
      <c r="Q294" s="2" t="n"/>
      <c r="R294" s="2" t="n"/>
    </row>
    <row r="295" ht="15.75" customHeight="1" s="78">
      <c r="A295" s="13" t="inlineStr">
        <is>
          <t>p122</t>
        </is>
      </c>
      <c r="B295" s="13" t="inlineStr">
        <is>
          <t>p126</t>
        </is>
      </c>
      <c r="C295" s="16" t="n">
        <v>8384.043326999999</v>
      </c>
      <c r="D295" s="16" t="n">
        <v>0</v>
      </c>
      <c r="E295" s="16" t="n">
        <v>8384.043326999999</v>
      </c>
      <c r="F295" s="13" t="n"/>
      <c r="G295" s="16" t="n">
        <v>122</v>
      </c>
      <c r="H295" s="16" t="n">
        <v>126</v>
      </c>
      <c r="I295" s="17" t="inlineStr">
        <is>
          <t>PA</t>
        </is>
      </c>
      <c r="J295" s="17" t="inlineStr">
        <is>
          <t>NJ</t>
        </is>
      </c>
      <c r="K295" s="17" t="inlineStr">
        <is>
          <t>Different</t>
        </is>
      </c>
      <c r="L295" s="2">
        <f>IF(AND(K295="Different",OR(I295 = $O$1,J295=$O$1)),E295,"")</f>
        <v/>
      </c>
      <c r="M295" s="2">
        <f>IF(L295&lt;&gt;"",IF(I295=$O$1,J295,I295),"")</f>
        <v/>
      </c>
      <c r="N295" s="2" t="n"/>
      <c r="O295" s="2" t="n"/>
      <c r="P295" s="2" t="n"/>
      <c r="Q295" s="2" t="n"/>
      <c r="R295" s="2" t="n"/>
    </row>
    <row r="296" ht="15.75" customHeight="1" s="78">
      <c r="A296" s="13" t="inlineStr">
        <is>
          <t>p122</t>
        </is>
      </c>
      <c r="B296" s="13" t="inlineStr">
        <is>
          <t>p127</t>
        </is>
      </c>
      <c r="C296" s="16" t="n">
        <v>846.5099715</v>
      </c>
      <c r="D296" s="16" t="n">
        <v>0</v>
      </c>
      <c r="E296" s="16" t="n">
        <v>846.5099715</v>
      </c>
      <c r="F296" s="13" t="n"/>
      <c r="G296" s="16" t="n">
        <v>122</v>
      </c>
      <c r="H296" s="16" t="n">
        <v>127</v>
      </c>
      <c r="I296" s="17" t="inlineStr">
        <is>
          <t>PA</t>
        </is>
      </c>
      <c r="J296" s="17" t="inlineStr">
        <is>
          <t>NY</t>
        </is>
      </c>
      <c r="K296" s="17" t="inlineStr">
        <is>
          <t>Different</t>
        </is>
      </c>
      <c r="L296" s="2">
        <f>IF(AND(K296="Different",OR(I296 = $O$1,J296=$O$1)),E296,"")</f>
        <v/>
      </c>
      <c r="M296" s="2">
        <f>IF(L296&lt;&gt;"",IF(I296=$O$1,J296,I296),"")</f>
        <v/>
      </c>
      <c r="N296" s="2" t="n"/>
      <c r="O296" s="2" t="n"/>
      <c r="P296" s="2" t="n"/>
      <c r="Q296" s="2" t="n"/>
      <c r="R296" s="2" t="n"/>
    </row>
    <row r="297" ht="15.75" customHeight="1" s="78">
      <c r="A297" s="13" t="inlineStr">
        <is>
          <t>p123</t>
        </is>
      </c>
      <c r="B297" s="13" t="inlineStr">
        <is>
          <t>p124</t>
        </is>
      </c>
      <c r="C297" s="16" t="n">
        <v>268.028828</v>
      </c>
      <c r="D297" s="16" t="n">
        <v>0</v>
      </c>
      <c r="E297" s="16" t="n">
        <v>268.028828</v>
      </c>
      <c r="F297" s="13" t="n"/>
      <c r="G297" s="16" t="n">
        <v>123</v>
      </c>
      <c r="H297" s="16" t="n">
        <v>124</v>
      </c>
      <c r="I297" s="17" t="inlineStr">
        <is>
          <t>MD</t>
        </is>
      </c>
      <c r="J297" s="17" t="inlineStr">
        <is>
          <t>VA</t>
        </is>
      </c>
      <c r="K297" s="17" t="inlineStr">
        <is>
          <t>Different</t>
        </is>
      </c>
      <c r="L297" s="2">
        <f>IF(AND(K297="Different",OR(I297 = $O$1,J297=$O$1)),E297,"")</f>
        <v/>
      </c>
      <c r="M297" s="2">
        <f>IF(L297&lt;&gt;"",IF(I297=$O$1,J297,I297),"")</f>
        <v/>
      </c>
      <c r="N297" s="2" t="n"/>
      <c r="O297" s="2" t="n"/>
      <c r="P297" s="2" t="n"/>
      <c r="Q297" s="2" t="n"/>
      <c r="R297" s="2" t="n"/>
    </row>
    <row r="298" ht="15.75" customHeight="1" s="78">
      <c r="A298" s="13" t="inlineStr">
        <is>
          <t>p123</t>
        </is>
      </c>
      <c r="B298" s="13" t="inlineStr">
        <is>
          <t>p125</t>
        </is>
      </c>
      <c r="C298" s="16" t="n">
        <v>2749.818</v>
      </c>
      <c r="D298" s="16" t="n">
        <v>0</v>
      </c>
      <c r="E298" s="16" t="n">
        <v>2749.818</v>
      </c>
      <c r="F298" s="13" t="n"/>
      <c r="G298" s="16" t="n">
        <v>123</v>
      </c>
      <c r="H298" s="16" t="n">
        <v>125</v>
      </c>
      <c r="I298" s="17" t="inlineStr">
        <is>
          <t>MD</t>
        </is>
      </c>
      <c r="J298" s="17" t="inlineStr">
        <is>
          <t>DE</t>
        </is>
      </c>
      <c r="K298" s="17" t="inlineStr">
        <is>
          <t>Different</t>
        </is>
      </c>
      <c r="L298" s="2">
        <f>IF(AND(K298="Different",OR(I298 = $O$1,J298=$O$1)),E298,"")</f>
        <v/>
      </c>
      <c r="M298" s="2">
        <f>IF(L298&lt;&gt;"",IF(I298=$O$1,J298,I298),"")</f>
        <v/>
      </c>
      <c r="N298" s="2" t="n"/>
      <c r="O298" s="2" t="n"/>
      <c r="P298" s="2" t="n"/>
      <c r="Q298" s="2" t="n"/>
      <c r="R298" s="2" t="n"/>
    </row>
    <row r="299" ht="15.75" customHeight="1" s="78">
      <c r="A299" s="13" t="inlineStr">
        <is>
          <t>p125</t>
        </is>
      </c>
      <c r="B299" s="13" t="inlineStr">
        <is>
          <t>p126</t>
        </is>
      </c>
      <c r="C299" s="16" t="n">
        <v>4250.192812</v>
      </c>
      <c r="D299" s="16" t="n">
        <v>0</v>
      </c>
      <c r="E299" s="16" t="n">
        <v>4250.192812</v>
      </c>
      <c r="F299" s="13" t="n"/>
      <c r="G299" s="16" t="n">
        <v>125</v>
      </c>
      <c r="H299" s="16" t="n">
        <v>126</v>
      </c>
      <c r="I299" s="17" t="inlineStr">
        <is>
          <t>DE</t>
        </is>
      </c>
      <c r="J299" s="17" t="inlineStr">
        <is>
          <t>NJ</t>
        </is>
      </c>
      <c r="K299" s="17" t="inlineStr">
        <is>
          <t>Different</t>
        </is>
      </c>
      <c r="L299" s="2">
        <f>IF(AND(K299="Different",OR(I299 = $O$1,J299=$O$1)),E299,"")</f>
        <v/>
      </c>
      <c r="M299" s="2">
        <f>IF(L299&lt;&gt;"",IF(I299=$O$1,J299,I299),"")</f>
        <v/>
      </c>
      <c r="N299" s="2" t="n"/>
      <c r="O299" s="2" t="n"/>
      <c r="P299" s="2" t="n"/>
      <c r="Q299" s="2" t="n"/>
      <c r="R299" s="2" t="n"/>
    </row>
    <row r="300" ht="15.75" customHeight="1" s="78">
      <c r="A300" s="13" t="inlineStr">
        <is>
          <t>p126</t>
        </is>
      </c>
      <c r="B300" s="13" t="inlineStr">
        <is>
          <t>p127</t>
        </is>
      </c>
      <c r="C300" s="16" t="n">
        <v>1153.490028</v>
      </c>
      <c r="D300" s="16" t="n">
        <v>0</v>
      </c>
      <c r="E300" s="16" t="n">
        <v>1153.490028</v>
      </c>
      <c r="F300" s="13" t="n"/>
      <c r="G300" s="16" t="n">
        <v>126</v>
      </c>
      <c r="H300" s="16" t="n">
        <v>127</v>
      </c>
      <c r="I300" s="17" t="inlineStr">
        <is>
          <t>NJ</t>
        </is>
      </c>
      <c r="J300" s="17" t="inlineStr">
        <is>
          <t>NY</t>
        </is>
      </c>
      <c r="K300" s="17" t="inlineStr">
        <is>
          <t>Different</t>
        </is>
      </c>
      <c r="L300" s="2">
        <f>IF(AND(K300="Different",OR(I300 = $O$1,J300=$O$1)),E300,"")</f>
        <v/>
      </c>
      <c r="M300" s="2">
        <f>IF(L300&lt;&gt;"",IF(I300=$O$1,J300,I300),"")</f>
        <v/>
      </c>
      <c r="N300" s="2" t="n"/>
      <c r="O300" s="2" t="n"/>
      <c r="P300" s="2" t="n"/>
      <c r="Q300" s="2" t="n"/>
      <c r="R300" s="2" t="n"/>
    </row>
    <row r="301" ht="15.75" customHeight="1" s="78">
      <c r="A301" s="13" t="inlineStr">
        <is>
          <t>p127</t>
        </is>
      </c>
      <c r="B301" s="13" t="inlineStr">
        <is>
          <t>p128</t>
        </is>
      </c>
      <c r="C301" s="16" t="n">
        <v>4000</v>
      </c>
      <c r="D301" s="16" t="n">
        <v>0</v>
      </c>
      <c r="E301" s="16" t="n">
        <v>4000</v>
      </c>
      <c r="F301" s="13" t="n"/>
      <c r="G301" s="16" t="n">
        <v>127</v>
      </c>
      <c r="H301" s="16" t="n">
        <v>128</v>
      </c>
      <c r="I301" s="17" t="inlineStr">
        <is>
          <t>NY</t>
        </is>
      </c>
      <c r="J301" s="17" t="inlineStr">
        <is>
          <t>NY</t>
        </is>
      </c>
      <c r="K301" s="17" t="inlineStr">
        <is>
          <t>Same</t>
        </is>
      </c>
      <c r="L301" s="2">
        <f>IF(AND(K301="Different",OR(I301 = $O$1,J301=$O$1)),E301,"")</f>
        <v/>
      </c>
      <c r="M301" s="2">
        <f>IF(L301&lt;&gt;"",IF(I301=$O$1,J301,I301),"")</f>
        <v/>
      </c>
      <c r="N301" s="2" t="n"/>
      <c r="O301" s="2" t="n"/>
      <c r="P301" s="2" t="n"/>
      <c r="Q301" s="2" t="n"/>
      <c r="R301" s="2" t="n"/>
    </row>
    <row r="302" ht="15.75" customHeight="1" s="78">
      <c r="A302" s="13" t="inlineStr">
        <is>
          <t>p127</t>
        </is>
      </c>
      <c r="B302" s="13" t="inlineStr">
        <is>
          <t>p129</t>
        </is>
      </c>
      <c r="C302" s="16" t="n">
        <v>241.659414</v>
      </c>
      <c r="D302" s="16" t="n">
        <v>0</v>
      </c>
      <c r="E302" s="16" t="n">
        <v>241.659414</v>
      </c>
      <c r="F302" s="13" t="n"/>
      <c r="G302" s="16" t="n">
        <v>127</v>
      </c>
      <c r="H302" s="16" t="n">
        <v>129</v>
      </c>
      <c r="I302" s="17" t="inlineStr">
        <is>
          <t>NY</t>
        </is>
      </c>
      <c r="J302" s="17" t="inlineStr">
        <is>
          <t>VT</t>
        </is>
      </c>
      <c r="K302" s="17" t="inlineStr">
        <is>
          <t>Different</t>
        </is>
      </c>
      <c r="L302" s="2">
        <f>IF(AND(K302="Different",OR(I302 = $O$1,J302=$O$1)),E302,"")</f>
        <v/>
      </c>
      <c r="M302" s="2">
        <f>IF(L302&lt;&gt;"",IF(I302=$O$1,J302,I302),"")</f>
        <v/>
      </c>
      <c r="N302" s="2" t="n"/>
      <c r="O302" s="2" t="n"/>
      <c r="P302" s="2" t="n"/>
      <c r="Q302" s="2" t="n"/>
      <c r="R302" s="2" t="n"/>
    </row>
    <row r="303" ht="15.75" customHeight="1" s="78">
      <c r="A303" s="13" t="inlineStr">
        <is>
          <t>p127</t>
        </is>
      </c>
      <c r="B303" s="13" t="inlineStr">
        <is>
          <t>p131</t>
        </is>
      </c>
      <c r="C303" s="16" t="n">
        <v>653.4957934</v>
      </c>
      <c r="D303" s="16" t="n">
        <v>0</v>
      </c>
      <c r="E303" s="16" t="n">
        <v>653.4957934</v>
      </c>
      <c r="F303" s="13" t="n"/>
      <c r="G303" s="16" t="n">
        <v>127</v>
      </c>
      <c r="H303" s="16" t="n">
        <v>131</v>
      </c>
      <c r="I303" s="17" t="inlineStr">
        <is>
          <t>NY</t>
        </is>
      </c>
      <c r="J303" s="17" t="inlineStr">
        <is>
          <t>MA</t>
        </is>
      </c>
      <c r="K303" s="17" t="inlineStr">
        <is>
          <t>Different</t>
        </is>
      </c>
      <c r="L303" s="2">
        <f>IF(AND(K303="Different",OR(I303 = $O$1,J303=$O$1)),E303,"")</f>
        <v/>
      </c>
      <c r="M303" s="2">
        <f>IF(L303&lt;&gt;"",IF(I303=$O$1,J303,I303),"")</f>
        <v/>
      </c>
      <c r="N303" s="2" t="n"/>
      <c r="O303" s="2" t="n"/>
      <c r="P303" s="2" t="n"/>
      <c r="Q303" s="2" t="n"/>
      <c r="R303" s="2" t="n"/>
    </row>
    <row r="304" ht="15.75" customHeight="1" s="78">
      <c r="A304" s="13" t="inlineStr">
        <is>
          <t>p127</t>
        </is>
      </c>
      <c r="B304" s="13" t="inlineStr">
        <is>
          <t>p132</t>
        </is>
      </c>
      <c r="C304" s="16" t="n">
        <v>504.8447926</v>
      </c>
      <c r="D304" s="16" t="n">
        <v>0</v>
      </c>
      <c r="E304" s="16" t="n">
        <v>504.8447926</v>
      </c>
      <c r="F304" s="13" t="n"/>
      <c r="G304" s="16" t="n">
        <v>127</v>
      </c>
      <c r="H304" s="16" t="n">
        <v>132</v>
      </c>
      <c r="I304" s="17" t="inlineStr">
        <is>
          <t>NY</t>
        </is>
      </c>
      <c r="J304" s="17" t="inlineStr">
        <is>
          <t>CT</t>
        </is>
      </c>
      <c r="K304" s="17" t="inlineStr">
        <is>
          <t>Different</t>
        </is>
      </c>
      <c r="L304" s="2">
        <f>IF(AND(K304="Different",OR(I304 = $O$1,J304=$O$1)),E304,"")</f>
        <v/>
      </c>
      <c r="M304" s="2">
        <f>IF(L304&lt;&gt;"",IF(I304=$O$1,J304,I304),"")</f>
        <v/>
      </c>
      <c r="N304" s="2" t="n"/>
      <c r="O304" s="2" t="n"/>
      <c r="P304" s="2" t="n"/>
      <c r="Q304" s="2" t="n"/>
      <c r="R304" s="2" t="n"/>
    </row>
    <row r="305" ht="15.75" customHeight="1" s="78">
      <c r="A305" s="13" t="inlineStr">
        <is>
          <t>p128</t>
        </is>
      </c>
      <c r="B305" s="13" t="inlineStr">
        <is>
          <t>p132</t>
        </is>
      </c>
      <c r="C305" s="16" t="n">
        <v>634</v>
      </c>
      <c r="D305" s="16" t="n">
        <v>0</v>
      </c>
      <c r="E305" s="16" t="n">
        <v>634</v>
      </c>
      <c r="F305" s="13" t="n"/>
      <c r="G305" s="16" t="n">
        <v>128</v>
      </c>
      <c r="H305" s="16" t="n">
        <v>132</v>
      </c>
      <c r="I305" s="17" t="inlineStr">
        <is>
          <t>NY</t>
        </is>
      </c>
      <c r="J305" s="17" t="inlineStr">
        <is>
          <t>CT</t>
        </is>
      </c>
      <c r="K305" s="17" t="inlineStr">
        <is>
          <t>Different</t>
        </is>
      </c>
      <c r="L305" s="2">
        <f>IF(AND(K305="Different",OR(I305 = $O$1,J305=$O$1)),E305,"")</f>
        <v/>
      </c>
      <c r="M305" s="2">
        <f>IF(L305&lt;&gt;"",IF(I305=$O$1,J305,I305),"")</f>
        <v/>
      </c>
      <c r="N305" s="2" t="n"/>
      <c r="O305" s="2" t="n"/>
      <c r="P305" s="2" t="n"/>
      <c r="Q305" s="2" t="n"/>
      <c r="R305" s="2" t="n"/>
    </row>
    <row r="306" ht="15.75" customHeight="1" s="78">
      <c r="A306" s="13" t="inlineStr">
        <is>
          <t>p129</t>
        </is>
      </c>
      <c r="B306" s="13" t="inlineStr">
        <is>
          <t>p130</t>
        </is>
      </c>
      <c r="C306" s="16" t="n">
        <v>1796.173252</v>
      </c>
      <c r="D306" s="16" t="n">
        <v>0</v>
      </c>
      <c r="E306" s="16" t="n">
        <v>1796.173252</v>
      </c>
      <c r="F306" s="13" t="n"/>
      <c r="G306" s="16" t="n">
        <v>129</v>
      </c>
      <c r="H306" s="16" t="n">
        <v>130</v>
      </c>
      <c r="I306" s="17" t="inlineStr">
        <is>
          <t>VT</t>
        </is>
      </c>
      <c r="J306" s="17" t="inlineStr">
        <is>
          <t>NH</t>
        </is>
      </c>
      <c r="K306" s="17" t="inlineStr">
        <is>
          <t>Different</t>
        </is>
      </c>
      <c r="L306" s="2">
        <f>IF(AND(K306="Different",OR(I306 = $O$1,J306=$O$1)),E306,"")</f>
        <v/>
      </c>
      <c r="M306" s="2">
        <f>IF(L306&lt;&gt;"",IF(I306=$O$1,J306,I306),"")</f>
        <v/>
      </c>
      <c r="N306" s="2" t="n"/>
      <c r="O306" s="2" t="n"/>
      <c r="P306" s="2" t="n"/>
      <c r="Q306" s="2" t="n"/>
      <c r="R306" s="2" t="n"/>
    </row>
    <row r="307" ht="15.75" customHeight="1" s="78">
      <c r="A307" s="13" t="inlineStr">
        <is>
          <t>p129</t>
        </is>
      </c>
      <c r="B307" s="13" t="inlineStr">
        <is>
          <t>p131</t>
        </is>
      </c>
      <c r="C307" s="16" t="n">
        <v>2133.200428</v>
      </c>
      <c r="D307" s="16" t="n">
        <v>0</v>
      </c>
      <c r="E307" s="16" t="n">
        <v>2133.200428</v>
      </c>
      <c r="F307" s="13" t="n"/>
      <c r="G307" s="16" t="n">
        <v>129</v>
      </c>
      <c r="H307" s="16" t="n">
        <v>131</v>
      </c>
      <c r="I307" s="17" t="inlineStr">
        <is>
          <t>VT</t>
        </is>
      </c>
      <c r="J307" s="17" t="inlineStr">
        <is>
          <t>MA</t>
        </is>
      </c>
      <c r="K307" s="17" t="inlineStr">
        <is>
          <t>Different</t>
        </is>
      </c>
      <c r="L307" s="2">
        <f>IF(AND(K307="Different",OR(I307 = $O$1,J307=$O$1)),E307,"")</f>
        <v/>
      </c>
      <c r="M307" s="2">
        <f>IF(L307&lt;&gt;"",IF(I307=$O$1,J307,I307),"")</f>
        <v/>
      </c>
      <c r="N307" s="2" t="n"/>
      <c r="O307" s="2" t="n"/>
      <c r="P307" s="2" t="n"/>
      <c r="Q307" s="2" t="n"/>
      <c r="R307" s="2" t="n"/>
    </row>
    <row r="308" ht="15.75" customHeight="1" s="78">
      <c r="A308" s="13" t="inlineStr">
        <is>
          <t>p130</t>
        </is>
      </c>
      <c r="B308" s="13" t="inlineStr">
        <is>
          <t>p131</t>
        </is>
      </c>
      <c r="C308" s="16" t="n">
        <v>2464.410851</v>
      </c>
      <c r="D308" s="16" t="n">
        <v>0</v>
      </c>
      <c r="E308" s="16" t="n">
        <v>2464.410851</v>
      </c>
      <c r="F308" s="13" t="n"/>
      <c r="G308" s="16" t="n">
        <v>130</v>
      </c>
      <c r="H308" s="16" t="n">
        <v>131</v>
      </c>
      <c r="I308" s="17" t="inlineStr">
        <is>
          <t>NH</t>
        </is>
      </c>
      <c r="J308" s="17" t="inlineStr">
        <is>
          <t>MA</t>
        </is>
      </c>
      <c r="K308" s="17" t="inlineStr">
        <is>
          <t>Different</t>
        </is>
      </c>
      <c r="L308" s="2">
        <f>IF(AND(K308="Different",OR(I308 = $O$1,J308=$O$1)),E308,"")</f>
        <v/>
      </c>
      <c r="M308" s="2">
        <f>IF(L308&lt;&gt;"",IF(I308=$O$1,J308,I308),"")</f>
        <v/>
      </c>
      <c r="N308" s="2" t="n"/>
      <c r="O308" s="2" t="n"/>
      <c r="P308" s="2" t="n"/>
      <c r="Q308" s="2" t="n"/>
      <c r="R308" s="2" t="n"/>
    </row>
    <row r="309" ht="15.75" customHeight="1" s="78">
      <c r="A309" s="13" t="inlineStr">
        <is>
          <t>p130</t>
        </is>
      </c>
      <c r="B309" s="13" t="inlineStr">
        <is>
          <t>p134</t>
        </is>
      </c>
      <c r="C309" s="16" t="n">
        <v>1299.691</v>
      </c>
      <c r="D309" s="16" t="n">
        <v>0</v>
      </c>
      <c r="E309" s="16" t="n">
        <v>1299.691</v>
      </c>
      <c r="F309" s="13" t="n"/>
      <c r="G309" s="16" t="n">
        <v>130</v>
      </c>
      <c r="H309" s="16" t="n">
        <v>134</v>
      </c>
      <c r="I309" s="17" t="inlineStr">
        <is>
          <t>NH</t>
        </is>
      </c>
      <c r="J309" s="17" t="inlineStr">
        <is>
          <t>ME</t>
        </is>
      </c>
      <c r="K309" s="17" t="inlineStr">
        <is>
          <t>Different</t>
        </is>
      </c>
      <c r="L309" s="2">
        <f>IF(AND(K309="Different",OR(I309 = $O$1,J309=$O$1)),E309,"")</f>
        <v/>
      </c>
      <c r="M309" s="2">
        <f>IF(L309&lt;&gt;"",IF(I309=$O$1,J309,I309),"")</f>
        <v/>
      </c>
      <c r="N309" s="2" t="n"/>
      <c r="O309" s="2" t="n"/>
      <c r="P309" s="2" t="n"/>
      <c r="Q309" s="2" t="n"/>
      <c r="R309" s="2" t="n"/>
    </row>
    <row r="310" ht="15.75" customHeight="1" s="78">
      <c r="A310" s="13" t="inlineStr">
        <is>
          <t>p131</t>
        </is>
      </c>
      <c r="B310" s="13" t="inlineStr">
        <is>
          <t>p132</t>
        </is>
      </c>
      <c r="C310" s="16" t="n">
        <v>1520.605</v>
      </c>
      <c r="D310" s="16" t="n">
        <v>0</v>
      </c>
      <c r="E310" s="16" t="n">
        <v>1520.605</v>
      </c>
      <c r="F310" s="13" t="n"/>
      <c r="G310" s="16" t="n">
        <v>131</v>
      </c>
      <c r="H310" s="16" t="n">
        <v>132</v>
      </c>
      <c r="I310" s="17" t="inlineStr">
        <is>
          <t>MA</t>
        </is>
      </c>
      <c r="J310" s="17" t="inlineStr">
        <is>
          <t>CT</t>
        </is>
      </c>
      <c r="K310" s="17" t="inlineStr">
        <is>
          <t>Different</t>
        </is>
      </c>
      <c r="L310" s="2">
        <f>IF(AND(K310="Different",OR(I310 = $O$1,J310=$O$1)),E310,"")</f>
        <v/>
      </c>
      <c r="M310" s="2">
        <f>IF(L310&lt;&gt;"",IF(I310=$O$1,J310,I310),"")</f>
        <v/>
      </c>
      <c r="N310" s="2" t="n"/>
      <c r="O310" s="2" t="n"/>
      <c r="P310" s="2" t="n"/>
      <c r="Q310" s="2" t="n"/>
      <c r="R310" s="2" t="n"/>
    </row>
    <row r="311" ht="15.75" customHeight="1" s="78">
      <c r="A311" s="13" t="inlineStr">
        <is>
          <t>p131</t>
        </is>
      </c>
      <c r="B311" s="13" t="inlineStr">
        <is>
          <t>p133</t>
        </is>
      </c>
      <c r="C311" s="16" t="n">
        <v>1725.101</v>
      </c>
      <c r="D311" s="16" t="n">
        <v>0</v>
      </c>
      <c r="E311" s="16" t="n">
        <v>1725.101</v>
      </c>
      <c r="F311" s="13" t="n"/>
      <c r="G311" s="16" t="n">
        <v>131</v>
      </c>
      <c r="H311" s="16" t="n">
        <v>133</v>
      </c>
      <c r="I311" s="17" t="inlineStr">
        <is>
          <t>MA</t>
        </is>
      </c>
      <c r="J311" s="17" t="inlineStr">
        <is>
          <t>RI</t>
        </is>
      </c>
      <c r="K311" s="17" t="inlineStr">
        <is>
          <t>Different</t>
        </is>
      </c>
      <c r="L311" s="2">
        <f>IF(AND(K311="Different",OR(I311 = $O$1,J311=$O$1)),E311,"")</f>
        <v/>
      </c>
      <c r="M311" s="2">
        <f>IF(L311&lt;&gt;"",IF(I311=$O$1,J311,I311),"")</f>
        <v/>
      </c>
      <c r="N311" s="2" t="n"/>
      <c r="O311" s="2" t="n"/>
      <c r="P311" s="2" t="n"/>
      <c r="Q311" s="2" t="n"/>
      <c r="R311" s="2" t="n"/>
    </row>
    <row r="312" ht="15.75" customHeight="1" s="78">
      <c r="A312" s="13" t="inlineStr">
        <is>
          <t>p132</t>
        </is>
      </c>
      <c r="B312" s="13" t="inlineStr">
        <is>
          <t>p133</t>
        </is>
      </c>
      <c r="C312" s="16" t="n">
        <v>1038.325</v>
      </c>
      <c r="D312" s="16" t="n">
        <v>0</v>
      </c>
      <c r="E312" s="16" t="n">
        <v>1038.325</v>
      </c>
      <c r="F312" s="13" t="n"/>
      <c r="G312" s="16" t="n">
        <v>132</v>
      </c>
      <c r="H312" s="16" t="n">
        <v>133</v>
      </c>
      <c r="I312" s="17" t="inlineStr">
        <is>
          <t>CT</t>
        </is>
      </c>
      <c r="J312" s="17" t="inlineStr">
        <is>
          <t>RI</t>
        </is>
      </c>
      <c r="K312" s="17" t="inlineStr">
        <is>
          <t>Different</t>
        </is>
      </c>
      <c r="L312" s="2">
        <f>IF(AND(K312="Different",OR(I312 = $O$1,J312=$O$1)),E312,"")</f>
        <v/>
      </c>
      <c r="M312" s="2">
        <f>IF(L312&lt;&gt;"",IF(I312=$O$1,J312,I312),"")</f>
        <v/>
      </c>
      <c r="N312" s="2" t="n"/>
      <c r="O312" s="2" t="n"/>
      <c r="P312" s="2" t="n"/>
      <c r="Q312" s="2" t="n"/>
      <c r="R312" s="2" t="n"/>
    </row>
    <row r="313" ht="15.75" customHeight="1" s="78">
      <c r="A313" s="17" t="n"/>
      <c r="B313" s="17" t="n"/>
      <c r="C313" s="17" t="n"/>
      <c r="D313" s="17" t="n"/>
      <c r="E313" s="16" t="n">
        <v>539028.2992</v>
      </c>
      <c r="F313" s="17" t="n"/>
      <c r="G313" s="17" t="n"/>
      <c r="H313" s="17" t="n"/>
      <c r="I313" s="17" t="n"/>
      <c r="J313" s="17" t="n"/>
      <c r="K313" s="17" t="n"/>
      <c r="L313" s="2">
        <f>SUM(L2:L312)</f>
        <v/>
      </c>
      <c r="M313" s="2">
        <f>IF(L313&lt;&gt;"",IF(I313=$O$1,J313,I313),"")</f>
        <v/>
      </c>
      <c r="N313" s="2" t="n"/>
      <c r="O313" s="2" t="n"/>
      <c r="P313" s="2" t="n"/>
      <c r="Q313" s="2" t="n"/>
      <c r="R313" s="2" t="n"/>
    </row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78" min="1" max="1"/>
    <col width="37.38" customWidth="1" style="78" min="2" max="2"/>
    <col width="7.63" customWidth="1" style="78" min="3" max="35"/>
  </cols>
  <sheetData>
    <row r="1" ht="15" customHeight="1" s="78">
      <c r="B1" s="20" t="inlineStr">
        <is>
          <t>ref2020.d112119a</t>
        </is>
      </c>
      <c r="C1" s="21" t="n">
        <v>2019</v>
      </c>
      <c r="D1" s="21" t="n">
        <v>2020</v>
      </c>
      <c r="E1" s="21" t="n">
        <v>2021</v>
      </c>
      <c r="F1" s="21" t="n">
        <v>2022</v>
      </c>
      <c r="G1" s="21" t="n">
        <v>2023</v>
      </c>
      <c r="H1" s="21" t="n">
        <v>2024</v>
      </c>
      <c r="I1" s="21" t="n">
        <v>2025</v>
      </c>
      <c r="J1" s="21" t="n">
        <v>2026</v>
      </c>
      <c r="K1" s="21" t="n">
        <v>2027</v>
      </c>
      <c r="L1" s="21" t="n">
        <v>2028</v>
      </c>
      <c r="M1" s="21" t="n">
        <v>2029</v>
      </c>
      <c r="N1" s="21" t="n">
        <v>2030</v>
      </c>
      <c r="O1" s="21" t="n">
        <v>2031</v>
      </c>
      <c r="P1" s="21" t="n">
        <v>2032</v>
      </c>
      <c r="Q1" s="21" t="n">
        <v>2033</v>
      </c>
      <c r="R1" s="21" t="n">
        <v>2034</v>
      </c>
      <c r="S1" s="21" t="n">
        <v>2035</v>
      </c>
      <c r="T1" s="21" t="n">
        <v>2036</v>
      </c>
      <c r="U1" s="21" t="n">
        <v>2037</v>
      </c>
      <c r="V1" s="21" t="n">
        <v>2038</v>
      </c>
      <c r="W1" s="21" t="n">
        <v>2039</v>
      </c>
      <c r="X1" s="21" t="n">
        <v>2040</v>
      </c>
      <c r="Y1" s="21" t="n">
        <v>2041</v>
      </c>
      <c r="Z1" s="21" t="n">
        <v>2042</v>
      </c>
      <c r="AA1" s="21" t="n">
        <v>2043</v>
      </c>
      <c r="AB1" s="21" t="n">
        <v>2044</v>
      </c>
      <c r="AC1" s="21" t="n">
        <v>2045</v>
      </c>
      <c r="AD1" s="21" t="n">
        <v>2046</v>
      </c>
      <c r="AE1" s="21" t="n">
        <v>2047</v>
      </c>
      <c r="AF1" s="21" t="n">
        <v>2048</v>
      </c>
      <c r="AG1" s="21" t="n">
        <v>2049</v>
      </c>
      <c r="AH1" s="21" t="n">
        <v>2050</v>
      </c>
    </row>
    <row r="2" ht="15" customHeight="1" s="78">
      <c r="C2" s="22" t="n"/>
      <c r="D2" s="22" t="n"/>
      <c r="E2" s="22" t="n"/>
      <c r="F2" s="22" t="n"/>
      <c r="G2" s="22" t="n"/>
    </row>
    <row r="3" ht="15" customHeight="1" s="78">
      <c r="C3" s="22" t="inlineStr">
        <is>
          <t>Report</t>
        </is>
      </c>
      <c r="D3" s="22" t="inlineStr">
        <is>
          <t>Annual Energy Outlook 2020</t>
        </is>
      </c>
      <c r="E3" s="22" t="n"/>
      <c r="F3" s="22" t="n"/>
      <c r="G3" s="22" t="n"/>
    </row>
    <row r="4" ht="15" customHeight="1" s="78">
      <c r="C4" s="22" t="inlineStr">
        <is>
          <t>Scenario</t>
        </is>
      </c>
      <c r="D4" s="22" t="inlineStr">
        <is>
          <t>ref2020</t>
        </is>
      </c>
      <c r="E4" s="22" t="n"/>
      <c r="F4" s="22" t="n"/>
      <c r="G4" s="22" t="inlineStr">
        <is>
          <t>Reference case</t>
        </is>
      </c>
    </row>
    <row r="5" ht="15" customHeight="1" s="78">
      <c r="C5" s="22" t="inlineStr">
        <is>
          <t>Datekey</t>
        </is>
      </c>
      <c r="D5" s="22" t="inlineStr">
        <is>
          <t>d112119a</t>
        </is>
      </c>
      <c r="E5" s="22" t="n"/>
      <c r="F5" s="22" t="n"/>
      <c r="G5" s="22" t="n"/>
    </row>
    <row r="6" ht="15" customHeight="1" s="78">
      <c r="C6" s="22" t="inlineStr">
        <is>
          <t>Release Date</t>
        </is>
      </c>
      <c r="D6" s="22" t="n"/>
      <c r="E6" s="22" t="inlineStr">
        <is>
          <t xml:space="preserve"> January 2020</t>
        </is>
      </c>
      <c r="F6" s="22" t="n"/>
      <c r="G6" s="22" t="n"/>
    </row>
    <row r="10" ht="15" customHeight="1" s="78">
      <c r="A10" s="23" t="inlineStr">
        <is>
          <t>PRC000</t>
        </is>
      </c>
      <c r="B10" s="24" t="inlineStr">
        <is>
          <t>3. Energy Prices by Sector and Source</t>
        </is>
      </c>
    </row>
    <row r="11" ht="15" customHeight="1" s="78">
      <c r="B11" s="20" t="inlineStr">
        <is>
          <t>(2019 dollars per million Btu, unless otherwise noted)</t>
        </is>
      </c>
    </row>
    <row r="12" ht="15" customHeight="1" s="78">
      <c r="B12" s="20" t="inlineStr"/>
      <c r="C12" s="6" t="inlineStr"/>
      <c r="D12" s="6" t="inlineStr"/>
      <c r="E12" s="6" t="inlineStr"/>
      <c r="F12" s="6" t="inlineStr"/>
      <c r="G12" s="6" t="inlineStr"/>
      <c r="H12" s="6" t="inlineStr"/>
      <c r="I12" s="6" t="inlineStr"/>
      <c r="J12" s="6" t="inlineStr"/>
      <c r="K12" s="6" t="inlineStr"/>
      <c r="L12" s="6" t="inlineStr"/>
      <c r="M12" s="6" t="inlineStr"/>
      <c r="N12" s="6" t="inlineStr"/>
      <c r="O12" s="6" t="inlineStr"/>
      <c r="P12" s="6" t="inlineStr"/>
      <c r="Q12" s="6" t="inlineStr"/>
      <c r="R12" s="6" t="inlineStr"/>
      <c r="S12" s="6" t="inlineStr"/>
      <c r="T12" s="6" t="inlineStr"/>
      <c r="U12" s="6" t="inlineStr"/>
      <c r="V12" s="6" t="inlineStr"/>
      <c r="W12" s="6" t="inlineStr"/>
      <c r="X12" s="6" t="inlineStr"/>
      <c r="Y12" s="6" t="inlineStr"/>
      <c r="Z12" s="6" t="inlineStr"/>
      <c r="AA12" s="6" t="inlineStr"/>
      <c r="AB12" s="6" t="inlineStr"/>
      <c r="AC12" s="6" t="inlineStr"/>
      <c r="AD12" s="6" t="inlineStr"/>
      <c r="AE12" s="6" t="inlineStr"/>
      <c r="AF12" s="6" t="inlineStr"/>
      <c r="AG12" s="6" t="inlineStr"/>
      <c r="AH12" s="6" t="inlineStr"/>
      <c r="AI12" s="6" t="inlineStr">
        <is>
          <t>2019-</t>
        </is>
      </c>
    </row>
    <row r="13" ht="15" customHeight="1" s="78">
      <c r="B13" s="21" t="inlineStr">
        <is>
          <t xml:space="preserve"> Sector and Source</t>
        </is>
      </c>
      <c r="C13" s="21" t="n">
        <v>2019</v>
      </c>
      <c r="D13" s="21" t="n">
        <v>2020</v>
      </c>
      <c r="E13" s="21" t="n">
        <v>2021</v>
      </c>
      <c r="F13" s="21" t="n">
        <v>2022</v>
      </c>
      <c r="G13" s="21" t="n">
        <v>2023</v>
      </c>
      <c r="H13" s="21" t="n">
        <v>2024</v>
      </c>
      <c r="I13" s="21" t="n">
        <v>2025</v>
      </c>
      <c r="J13" s="21" t="n">
        <v>2026</v>
      </c>
      <c r="K13" s="21" t="n">
        <v>2027</v>
      </c>
      <c r="L13" s="21" t="n">
        <v>2028</v>
      </c>
      <c r="M13" s="21" t="n">
        <v>2029</v>
      </c>
      <c r="N13" s="21" t="n">
        <v>2030</v>
      </c>
      <c r="O13" s="21" t="n">
        <v>2031</v>
      </c>
      <c r="P13" s="21" t="n">
        <v>2032</v>
      </c>
      <c r="Q13" s="21" t="n">
        <v>2033</v>
      </c>
      <c r="R13" s="21" t="n">
        <v>2034</v>
      </c>
      <c r="S13" s="21" t="n">
        <v>2035</v>
      </c>
      <c r="T13" s="21" t="n">
        <v>2036</v>
      </c>
      <c r="U13" s="21" t="n">
        <v>2037</v>
      </c>
      <c r="V13" s="21" t="n">
        <v>2038</v>
      </c>
      <c r="W13" s="21" t="n">
        <v>2039</v>
      </c>
      <c r="X13" s="21" t="n">
        <v>2040</v>
      </c>
      <c r="Y13" s="21" t="n">
        <v>2041</v>
      </c>
      <c r="Z13" s="21" t="n">
        <v>2042</v>
      </c>
      <c r="AA13" s="21" t="n">
        <v>2043</v>
      </c>
      <c r="AB13" s="21" t="n">
        <v>2044</v>
      </c>
      <c r="AC13" s="21" t="n">
        <v>2045</v>
      </c>
      <c r="AD13" s="21" t="n">
        <v>2046</v>
      </c>
      <c r="AE13" s="21" t="n">
        <v>2047</v>
      </c>
      <c r="AF13" s="21" t="n">
        <v>2048</v>
      </c>
      <c r="AG13" s="21" t="n">
        <v>2049</v>
      </c>
      <c r="AH13" s="21" t="n">
        <v>2050</v>
      </c>
      <c r="AI13" s="21" t="n">
        <v>2050</v>
      </c>
    </row>
    <row r="15" ht="15" customHeight="1" s="78">
      <c r="B15" s="25" t="inlineStr">
        <is>
          <t xml:space="preserve"> Residential</t>
        </is>
      </c>
    </row>
    <row r="16" ht="15" customHeight="1" s="78">
      <c r="A16" s="23" t="inlineStr">
        <is>
          <t>PRC000:ba_LiquefiedPetr</t>
        </is>
      </c>
      <c r="B16" s="26" t="inlineStr">
        <is>
          <t xml:space="preserve">   Propane</t>
        </is>
      </c>
      <c r="C16" s="27" t="n">
        <v>21.367119</v>
      </c>
      <c r="D16" s="27" t="n">
        <v>21.103409</v>
      </c>
      <c r="E16" s="27" t="n">
        <v>21.466442</v>
      </c>
      <c r="F16" s="27" t="n">
        <v>22.180439</v>
      </c>
      <c r="G16" s="27" t="n">
        <v>22.881109</v>
      </c>
      <c r="H16" s="27" t="n">
        <v>23.650236</v>
      </c>
      <c r="I16" s="27" t="n">
        <v>24.626657</v>
      </c>
      <c r="J16" s="27" t="n">
        <v>25.687712</v>
      </c>
      <c r="K16" s="27" t="n">
        <v>26.536884</v>
      </c>
      <c r="L16" s="27" t="n">
        <v>27.189859</v>
      </c>
      <c r="M16" s="27" t="n">
        <v>27.645981</v>
      </c>
      <c r="N16" s="27" t="n">
        <v>28.038425</v>
      </c>
      <c r="O16" s="27" t="n">
        <v>28.190807</v>
      </c>
      <c r="P16" s="27" t="n">
        <v>28.350666</v>
      </c>
      <c r="Q16" s="27" t="n">
        <v>28.671799</v>
      </c>
      <c r="R16" s="27" t="n">
        <v>29.00379</v>
      </c>
      <c r="S16" s="27" t="n">
        <v>29.368948</v>
      </c>
      <c r="T16" s="27" t="n">
        <v>29.780022</v>
      </c>
      <c r="U16" s="27" t="n">
        <v>30.231045</v>
      </c>
      <c r="V16" s="27" t="n">
        <v>30.688625</v>
      </c>
      <c r="W16" s="27" t="n">
        <v>31.133049</v>
      </c>
      <c r="X16" s="27" t="n">
        <v>31.544138</v>
      </c>
      <c r="Y16" s="27" t="n">
        <v>31.930092</v>
      </c>
      <c r="Z16" s="27" t="n">
        <v>32.405441</v>
      </c>
      <c r="AA16" s="27" t="n">
        <v>32.846771</v>
      </c>
      <c r="AB16" s="27" t="n">
        <v>33.278614</v>
      </c>
      <c r="AC16" s="27" t="n">
        <v>33.706623</v>
      </c>
      <c r="AD16" s="27" t="n">
        <v>34.12421</v>
      </c>
      <c r="AE16" s="27" t="n">
        <v>34.599556</v>
      </c>
      <c r="AF16" s="27" t="n">
        <v>35.104355</v>
      </c>
      <c r="AG16" s="27" t="n">
        <v>35.563744</v>
      </c>
      <c r="AH16" s="27" t="n">
        <v>35.996456</v>
      </c>
      <c r="AI16" s="28" t="n">
        <v>0.016967</v>
      </c>
    </row>
    <row r="17" ht="15" customHeight="1" s="78">
      <c r="A17" s="23" t="inlineStr">
        <is>
          <t>PRC000:ba_DistillateFue</t>
        </is>
      </c>
      <c r="B17" s="26" t="inlineStr">
        <is>
          <t xml:space="preserve">   Distillate Fuel Oil</t>
        </is>
      </c>
      <c r="C17" s="27" t="n">
        <v>21.885006</v>
      </c>
      <c r="D17" s="27" t="n">
        <v>21.296852</v>
      </c>
      <c r="E17" s="27" t="n">
        <v>21.633049</v>
      </c>
      <c r="F17" s="27" t="n">
        <v>22.205118</v>
      </c>
      <c r="G17" s="27" t="n">
        <v>22.606241</v>
      </c>
      <c r="H17" s="27" t="n">
        <v>23.274977</v>
      </c>
      <c r="I17" s="27" t="n">
        <v>23.709663</v>
      </c>
      <c r="J17" s="27" t="n">
        <v>24.074211</v>
      </c>
      <c r="K17" s="27" t="n">
        <v>24.104382</v>
      </c>
      <c r="L17" s="27" t="n">
        <v>24.444967</v>
      </c>
      <c r="M17" s="27" t="n">
        <v>24.643778</v>
      </c>
      <c r="N17" s="27" t="n">
        <v>24.759037</v>
      </c>
      <c r="O17" s="27" t="n">
        <v>25.029266</v>
      </c>
      <c r="P17" s="27" t="n">
        <v>25.196709</v>
      </c>
      <c r="Q17" s="27" t="n">
        <v>25.524443</v>
      </c>
      <c r="R17" s="27" t="n">
        <v>25.735933</v>
      </c>
      <c r="S17" s="27" t="n">
        <v>25.950191</v>
      </c>
      <c r="T17" s="27" t="n">
        <v>26.194136</v>
      </c>
      <c r="U17" s="27" t="n">
        <v>26.345205</v>
      </c>
      <c r="V17" s="27" t="n">
        <v>26.555067</v>
      </c>
      <c r="W17" s="27" t="n">
        <v>26.78067</v>
      </c>
      <c r="X17" s="27" t="n">
        <v>26.790041</v>
      </c>
      <c r="Y17" s="27" t="n">
        <v>26.979055</v>
      </c>
      <c r="Z17" s="27" t="n">
        <v>27.345802</v>
      </c>
      <c r="AA17" s="27" t="n">
        <v>27.510275</v>
      </c>
      <c r="AB17" s="27" t="n">
        <v>27.707808</v>
      </c>
      <c r="AC17" s="27" t="n">
        <v>28.063734</v>
      </c>
      <c r="AD17" s="27" t="n">
        <v>28.108652</v>
      </c>
      <c r="AE17" s="27" t="n">
        <v>28.359882</v>
      </c>
      <c r="AF17" s="27" t="n">
        <v>28.629049</v>
      </c>
      <c r="AG17" s="27" t="n">
        <v>28.806082</v>
      </c>
      <c r="AH17" s="27" t="n">
        <v>28.939575</v>
      </c>
      <c r="AI17" s="28" t="n">
        <v>0.009054</v>
      </c>
    </row>
    <row r="18" ht="15" customHeight="1" s="78">
      <c r="A18" s="23" t="inlineStr">
        <is>
          <t>PRC000:ba_NaturalGas</t>
        </is>
      </c>
      <c r="B18" s="26" t="inlineStr">
        <is>
          <t xml:space="preserve">   Natural Gas</t>
        </is>
      </c>
      <c r="C18" s="27" t="n">
        <v>10.40076</v>
      </c>
      <c r="D18" s="27" t="n">
        <v>10.013341</v>
      </c>
      <c r="E18" s="27" t="n">
        <v>10.139873</v>
      </c>
      <c r="F18" s="27" t="n">
        <v>10.064783</v>
      </c>
      <c r="G18" s="27" t="n">
        <v>10.026473</v>
      </c>
      <c r="H18" s="27" t="n">
        <v>10.057588</v>
      </c>
      <c r="I18" s="27" t="n">
        <v>10.188621</v>
      </c>
      <c r="J18" s="27" t="n">
        <v>10.375728</v>
      </c>
      <c r="K18" s="27" t="n">
        <v>10.54122</v>
      </c>
      <c r="L18" s="27" t="n">
        <v>10.649031</v>
      </c>
      <c r="M18" s="27" t="n">
        <v>10.705569</v>
      </c>
      <c r="N18" s="27" t="n">
        <v>10.975032</v>
      </c>
      <c r="O18" s="27" t="n">
        <v>10.975427</v>
      </c>
      <c r="P18" s="27" t="n">
        <v>11.02053</v>
      </c>
      <c r="Q18" s="27" t="n">
        <v>11.159978</v>
      </c>
      <c r="R18" s="27" t="n">
        <v>11.239524</v>
      </c>
      <c r="S18" s="27" t="n">
        <v>11.27379</v>
      </c>
      <c r="T18" s="27" t="n">
        <v>11.281422</v>
      </c>
      <c r="U18" s="27" t="n">
        <v>11.354434</v>
      </c>
      <c r="V18" s="27" t="n">
        <v>11.408001</v>
      </c>
      <c r="W18" s="27" t="n">
        <v>11.447461</v>
      </c>
      <c r="X18" s="27" t="n">
        <v>11.475216</v>
      </c>
      <c r="Y18" s="27" t="n">
        <v>11.520025</v>
      </c>
      <c r="Z18" s="27" t="n">
        <v>11.560247</v>
      </c>
      <c r="AA18" s="27" t="n">
        <v>11.598577</v>
      </c>
      <c r="AB18" s="27" t="n">
        <v>11.630268</v>
      </c>
      <c r="AC18" s="27" t="n">
        <v>11.690177</v>
      </c>
      <c r="AD18" s="27" t="n">
        <v>11.747246</v>
      </c>
      <c r="AE18" s="27" t="n">
        <v>11.822726</v>
      </c>
      <c r="AF18" s="27" t="n">
        <v>11.867517</v>
      </c>
      <c r="AG18" s="27" t="n">
        <v>11.937593</v>
      </c>
      <c r="AH18" s="27" t="n">
        <v>11.997739</v>
      </c>
      <c r="AI18" s="28" t="n">
        <v>0.004618</v>
      </c>
    </row>
    <row r="19" ht="15" customHeight="1" s="78">
      <c r="A19" s="23" t="inlineStr">
        <is>
          <t>PRC000:ba_Electricity</t>
        </is>
      </c>
      <c r="B19" s="26" t="inlineStr">
        <is>
          <t xml:space="preserve">   Electricity</t>
        </is>
      </c>
      <c r="C19" s="27" t="n">
        <v>36.809517</v>
      </c>
      <c r="D19" s="27" t="n">
        <v>36.328312</v>
      </c>
      <c r="E19" s="27" t="n">
        <v>36.524483</v>
      </c>
      <c r="F19" s="27" t="n">
        <v>36.565094</v>
      </c>
      <c r="G19" s="27" t="n">
        <v>36.77327</v>
      </c>
      <c r="H19" s="27" t="n">
        <v>37.156204</v>
      </c>
      <c r="I19" s="27" t="n">
        <v>37.687702</v>
      </c>
      <c r="J19" s="27" t="n">
        <v>38.173763</v>
      </c>
      <c r="K19" s="27" t="n">
        <v>38.425705</v>
      </c>
      <c r="L19" s="27" t="n">
        <v>38.378876</v>
      </c>
      <c r="M19" s="27" t="n">
        <v>38.245457</v>
      </c>
      <c r="N19" s="27" t="n">
        <v>38.274387</v>
      </c>
      <c r="O19" s="27" t="n">
        <v>38.189896</v>
      </c>
      <c r="P19" s="27" t="n">
        <v>38.099789</v>
      </c>
      <c r="Q19" s="27" t="n">
        <v>38.228615</v>
      </c>
      <c r="R19" s="27" t="n">
        <v>38.282955</v>
      </c>
      <c r="S19" s="27" t="n">
        <v>38.096138</v>
      </c>
      <c r="T19" s="27" t="n">
        <v>37.990562</v>
      </c>
      <c r="U19" s="27" t="n">
        <v>37.873898</v>
      </c>
      <c r="V19" s="27" t="n">
        <v>37.909523</v>
      </c>
      <c r="W19" s="27" t="n">
        <v>37.801682</v>
      </c>
      <c r="X19" s="27" t="n">
        <v>37.635208</v>
      </c>
      <c r="Y19" s="27" t="n">
        <v>37.57143</v>
      </c>
      <c r="Z19" s="27" t="n">
        <v>37.458904</v>
      </c>
      <c r="AA19" s="27" t="n">
        <v>37.362671</v>
      </c>
      <c r="AB19" s="27" t="n">
        <v>37.349266</v>
      </c>
      <c r="AC19" s="27" t="n">
        <v>37.277393</v>
      </c>
      <c r="AD19" s="27" t="n">
        <v>37.163021</v>
      </c>
      <c r="AE19" s="27" t="n">
        <v>37.140564</v>
      </c>
      <c r="AF19" s="27" t="n">
        <v>37.02845</v>
      </c>
      <c r="AG19" s="27" t="n">
        <v>36.834682</v>
      </c>
      <c r="AH19" s="27" t="n">
        <v>36.683495</v>
      </c>
      <c r="AI19" s="28" t="n">
        <v>-0.000111</v>
      </c>
    </row>
    <row r="21" ht="15" customHeight="1" s="78">
      <c r="B21" s="25" t="inlineStr">
        <is>
          <t xml:space="preserve"> Commercial</t>
        </is>
      </c>
    </row>
    <row r="22" ht="15" customHeight="1" s="78">
      <c r="A22" s="23" t="inlineStr">
        <is>
          <t>PRC000:ca_LiquefiedGas</t>
        </is>
      </c>
      <c r="B22" s="26" t="inlineStr">
        <is>
          <t xml:space="preserve">   Propane</t>
        </is>
      </c>
      <c r="C22" s="27" t="n">
        <v>17.532707</v>
      </c>
      <c r="D22" s="27" t="n">
        <v>16.461679</v>
      </c>
      <c r="E22" s="27" t="n">
        <v>16.897226</v>
      </c>
      <c r="F22" s="27" t="n">
        <v>17.642332</v>
      </c>
      <c r="G22" s="27" t="n">
        <v>18.154827</v>
      </c>
      <c r="H22" s="27" t="n">
        <v>18.709137</v>
      </c>
      <c r="I22" s="27" t="n">
        <v>19.48735</v>
      </c>
      <c r="J22" s="27" t="n">
        <v>20.253893</v>
      </c>
      <c r="K22" s="27" t="n">
        <v>20.666298</v>
      </c>
      <c r="L22" s="27" t="n">
        <v>20.915295</v>
      </c>
      <c r="M22" s="27" t="n">
        <v>21.033928</v>
      </c>
      <c r="N22" s="27" t="n">
        <v>21.178768</v>
      </c>
      <c r="O22" s="27" t="n">
        <v>21.187819</v>
      </c>
      <c r="P22" s="27" t="n">
        <v>21.270918</v>
      </c>
      <c r="Q22" s="27" t="n">
        <v>21.564543</v>
      </c>
      <c r="R22" s="27" t="n">
        <v>21.812473</v>
      </c>
      <c r="S22" s="27" t="n">
        <v>22.069616</v>
      </c>
      <c r="T22" s="27" t="n">
        <v>22.360126</v>
      </c>
      <c r="U22" s="27" t="n">
        <v>22.672346</v>
      </c>
      <c r="V22" s="27" t="n">
        <v>22.966261</v>
      </c>
      <c r="W22" s="27" t="n">
        <v>23.233778</v>
      </c>
      <c r="X22" s="27" t="n">
        <v>23.463499</v>
      </c>
      <c r="Y22" s="27" t="n">
        <v>23.678507</v>
      </c>
      <c r="Z22" s="27" t="n">
        <v>24.019243</v>
      </c>
      <c r="AA22" s="27" t="n">
        <v>24.278933</v>
      </c>
      <c r="AB22" s="27" t="n">
        <v>24.533298</v>
      </c>
      <c r="AC22" s="27" t="n">
        <v>24.788464</v>
      </c>
      <c r="AD22" s="27" t="n">
        <v>25.033518</v>
      </c>
      <c r="AE22" s="27" t="n">
        <v>25.354244</v>
      </c>
      <c r="AF22" s="27" t="n">
        <v>25.684698</v>
      </c>
      <c r="AG22" s="27" t="n">
        <v>25.939331</v>
      </c>
      <c r="AH22" s="27" t="n">
        <v>26.177326</v>
      </c>
      <c r="AI22" s="28" t="n">
        <v>0.013014</v>
      </c>
    </row>
    <row r="23" ht="15" customHeight="1" s="78">
      <c r="A23" s="23" t="inlineStr">
        <is>
          <t>PRC000:ca_DistillateFue</t>
        </is>
      </c>
      <c r="B23" s="26" t="inlineStr">
        <is>
          <t xml:space="preserve">   Distillate Fuel Oil</t>
        </is>
      </c>
      <c r="C23" s="27" t="n">
        <v>21.969456</v>
      </c>
      <c r="D23" s="27" t="n">
        <v>21.376654</v>
      </c>
      <c r="E23" s="27" t="n">
        <v>20.734304</v>
      </c>
      <c r="F23" s="27" t="n">
        <v>20.318745</v>
      </c>
      <c r="G23" s="27" t="n">
        <v>19.736814</v>
      </c>
      <c r="H23" s="27" t="n">
        <v>19.414501</v>
      </c>
      <c r="I23" s="27" t="n">
        <v>18.841921</v>
      </c>
      <c r="J23" s="27" t="n">
        <v>19.221987</v>
      </c>
      <c r="K23" s="27" t="n">
        <v>19.257793</v>
      </c>
      <c r="L23" s="27" t="n">
        <v>19.602175</v>
      </c>
      <c r="M23" s="27" t="n">
        <v>19.805004</v>
      </c>
      <c r="N23" s="27" t="n">
        <v>20.225742</v>
      </c>
      <c r="O23" s="27" t="n">
        <v>20.496693</v>
      </c>
      <c r="P23" s="27" t="n">
        <v>20.665499</v>
      </c>
      <c r="Q23" s="27" t="n">
        <v>21.058674</v>
      </c>
      <c r="R23" s="27" t="n">
        <v>21.268713</v>
      </c>
      <c r="S23" s="27" t="n">
        <v>21.493673</v>
      </c>
      <c r="T23" s="27" t="n">
        <v>21.746466</v>
      </c>
      <c r="U23" s="27" t="n">
        <v>21.899796</v>
      </c>
      <c r="V23" s="27" t="n">
        <v>22.113047</v>
      </c>
      <c r="W23" s="27" t="n">
        <v>22.346645</v>
      </c>
      <c r="X23" s="27" t="n">
        <v>22.361111</v>
      </c>
      <c r="Y23" s="27" t="n">
        <v>22.55529</v>
      </c>
      <c r="Z23" s="27" t="n">
        <v>22.929819</v>
      </c>
      <c r="AA23" s="27" t="n">
        <v>23.103239</v>
      </c>
      <c r="AB23" s="27" t="n">
        <v>23.299997</v>
      </c>
      <c r="AC23" s="27" t="n">
        <v>23.673317</v>
      </c>
      <c r="AD23" s="27" t="n">
        <v>23.71648</v>
      </c>
      <c r="AE23" s="27" t="n">
        <v>23.993053</v>
      </c>
      <c r="AF23" s="27" t="n">
        <v>24.261074</v>
      </c>
      <c r="AG23" s="27" t="n">
        <v>24.447094</v>
      </c>
      <c r="AH23" s="27" t="n">
        <v>24.596321</v>
      </c>
      <c r="AI23" s="28" t="n">
        <v>0.00365</v>
      </c>
    </row>
    <row r="24" ht="15" customHeight="1" s="78">
      <c r="A24" s="23" t="inlineStr">
        <is>
          <t>PRC000:ca_ResidualFuel</t>
        </is>
      </c>
      <c r="B24" s="26" t="inlineStr">
        <is>
          <t xml:space="preserve">   Residual Fuel Oil</t>
        </is>
      </c>
      <c r="C24" s="27" t="n">
        <v>6.359512</v>
      </c>
      <c r="D24" s="27" t="n">
        <v>3.619777</v>
      </c>
      <c r="E24" s="27" t="n">
        <v>5.087158</v>
      </c>
      <c r="F24" s="27" t="n">
        <v>6.295322</v>
      </c>
      <c r="G24" s="27" t="n">
        <v>7.469472</v>
      </c>
      <c r="H24" s="27" t="n">
        <v>8.749623</v>
      </c>
      <c r="I24" s="27" t="n">
        <v>10.095472</v>
      </c>
      <c r="J24" s="27" t="n">
        <v>10.090912</v>
      </c>
      <c r="K24" s="27" t="n">
        <v>10.459769</v>
      </c>
      <c r="L24" s="27" t="n">
        <v>10.387751</v>
      </c>
      <c r="M24" s="27" t="n">
        <v>10.830751</v>
      </c>
      <c r="N24" s="27" t="n">
        <v>10.981043</v>
      </c>
      <c r="O24" s="27" t="n">
        <v>11.299893</v>
      </c>
      <c r="P24" s="27" t="n">
        <v>11.404179</v>
      </c>
      <c r="Q24" s="27" t="n">
        <v>11.657706</v>
      </c>
      <c r="R24" s="27" t="n">
        <v>11.757784</v>
      </c>
      <c r="S24" s="27" t="n">
        <v>12.003828</v>
      </c>
      <c r="T24" s="27" t="n">
        <v>12.225603</v>
      </c>
      <c r="U24" s="27" t="n">
        <v>12.361254</v>
      </c>
      <c r="V24" s="27" t="n">
        <v>12.551183</v>
      </c>
      <c r="W24" s="27" t="n">
        <v>12.845353</v>
      </c>
      <c r="X24" s="27" t="n">
        <v>13.172822</v>
      </c>
      <c r="Y24" s="27" t="n">
        <v>13.485004</v>
      </c>
      <c r="Z24" s="27" t="n">
        <v>13.692395</v>
      </c>
      <c r="AA24" s="27" t="n">
        <v>13.907762</v>
      </c>
      <c r="AB24" s="27" t="n">
        <v>14.059457</v>
      </c>
      <c r="AC24" s="27" t="n">
        <v>14.141888</v>
      </c>
      <c r="AD24" s="27" t="n">
        <v>14.47915</v>
      </c>
      <c r="AE24" s="27" t="n">
        <v>14.518565</v>
      </c>
      <c r="AF24" s="27" t="n">
        <v>14.680243</v>
      </c>
      <c r="AG24" s="27" t="n">
        <v>14.886027</v>
      </c>
      <c r="AH24" s="27" t="n">
        <v>15.222129</v>
      </c>
      <c r="AI24" s="28" t="n">
        <v>0.028555</v>
      </c>
    </row>
    <row r="25" ht="15" customHeight="1" s="78">
      <c r="A25" s="23" t="inlineStr">
        <is>
          <t>PRC000:ca_NaturalGas</t>
        </is>
      </c>
      <c r="B25" s="26" t="inlineStr">
        <is>
          <t xml:space="preserve">   Natural Gas</t>
        </is>
      </c>
      <c r="C25" s="27" t="n">
        <v>7.515265</v>
      </c>
      <c r="D25" s="27" t="n">
        <v>7.15601</v>
      </c>
      <c r="E25" s="27" t="n">
        <v>7.302592</v>
      </c>
      <c r="F25" s="27" t="n">
        <v>7.322556</v>
      </c>
      <c r="G25" s="27" t="n">
        <v>7.375051</v>
      </c>
      <c r="H25" s="27" t="n">
        <v>7.498715</v>
      </c>
      <c r="I25" s="27" t="n">
        <v>7.719114</v>
      </c>
      <c r="J25" s="27" t="n">
        <v>7.864563</v>
      </c>
      <c r="K25" s="27" t="n">
        <v>7.989774</v>
      </c>
      <c r="L25" s="27" t="n">
        <v>8.060304</v>
      </c>
      <c r="M25" s="27" t="n">
        <v>8.084854999999999</v>
      </c>
      <c r="N25" s="27" t="n">
        <v>8.253708</v>
      </c>
      <c r="O25" s="27" t="n">
        <v>8.219889</v>
      </c>
      <c r="P25" s="27" t="n">
        <v>8.238519</v>
      </c>
      <c r="Q25" s="27" t="n">
        <v>8.343185</v>
      </c>
      <c r="R25" s="27" t="n">
        <v>8.398459000000001</v>
      </c>
      <c r="S25" s="27" t="n">
        <v>8.411118999999999</v>
      </c>
      <c r="T25" s="27" t="n">
        <v>8.399799</v>
      </c>
      <c r="U25" s="27" t="n">
        <v>8.451629000000001</v>
      </c>
      <c r="V25" s="27" t="n">
        <v>8.486262</v>
      </c>
      <c r="W25" s="27" t="n">
        <v>8.508046999999999</v>
      </c>
      <c r="X25" s="27" t="n">
        <v>8.520493999999999</v>
      </c>
      <c r="Y25" s="27" t="n">
        <v>8.549652999999999</v>
      </c>
      <c r="Z25" s="27" t="n">
        <v>8.575176000000001</v>
      </c>
      <c r="AA25" s="27" t="n">
        <v>8.598577000000001</v>
      </c>
      <c r="AB25" s="27" t="n">
        <v>8.615309999999999</v>
      </c>
      <c r="AC25" s="27" t="n">
        <v>8.659641000000001</v>
      </c>
      <c r="AD25" s="27" t="n">
        <v>8.701561</v>
      </c>
      <c r="AE25" s="27" t="n">
        <v>8.761276000000001</v>
      </c>
      <c r="AF25" s="27" t="n">
        <v>8.791295</v>
      </c>
      <c r="AG25" s="27" t="n">
        <v>8.845155</v>
      </c>
      <c r="AH25" s="27" t="n">
        <v>8.890513</v>
      </c>
      <c r="AI25" s="28" t="n">
        <v>0.005436</v>
      </c>
    </row>
    <row r="26" ht="15" customHeight="1" s="78">
      <c r="A26" s="23" t="inlineStr">
        <is>
          <t>PRC000:ca_Electricity</t>
        </is>
      </c>
      <c r="B26" s="26" t="inlineStr">
        <is>
          <t xml:space="preserve">   Electricity</t>
        </is>
      </c>
      <c r="C26" s="27" t="n">
        <v>30.830906</v>
      </c>
      <c r="D26" s="27" t="n">
        <v>30.223993</v>
      </c>
      <c r="E26" s="27" t="n">
        <v>29.923038</v>
      </c>
      <c r="F26" s="27" t="n">
        <v>29.868093</v>
      </c>
      <c r="G26" s="27" t="n">
        <v>29.843609</v>
      </c>
      <c r="H26" s="27" t="n">
        <v>30.006659</v>
      </c>
      <c r="I26" s="27" t="n">
        <v>30.440975</v>
      </c>
      <c r="J26" s="27" t="n">
        <v>30.80529</v>
      </c>
      <c r="K26" s="27" t="n">
        <v>30.944893</v>
      </c>
      <c r="L26" s="27" t="n">
        <v>30.75252</v>
      </c>
      <c r="M26" s="27" t="n">
        <v>30.491638</v>
      </c>
      <c r="N26" s="27" t="n">
        <v>30.434599</v>
      </c>
      <c r="O26" s="27" t="n">
        <v>30.253323</v>
      </c>
      <c r="P26" s="27" t="n">
        <v>30.004961</v>
      </c>
      <c r="Q26" s="27" t="n">
        <v>30.090971</v>
      </c>
      <c r="R26" s="27" t="n">
        <v>30.068455</v>
      </c>
      <c r="S26" s="27" t="n">
        <v>29.834833</v>
      </c>
      <c r="T26" s="27" t="n">
        <v>29.698431</v>
      </c>
      <c r="U26" s="27" t="n">
        <v>29.542187</v>
      </c>
      <c r="V26" s="27" t="n">
        <v>29.58918</v>
      </c>
      <c r="W26" s="27" t="n">
        <v>29.462006</v>
      </c>
      <c r="X26" s="27" t="n">
        <v>29.240297</v>
      </c>
      <c r="Y26" s="27" t="n">
        <v>29.175716</v>
      </c>
      <c r="Z26" s="27" t="n">
        <v>29.095675</v>
      </c>
      <c r="AA26" s="27" t="n">
        <v>28.940348</v>
      </c>
      <c r="AB26" s="27" t="n">
        <v>28.91678</v>
      </c>
      <c r="AC26" s="27" t="n">
        <v>28.819708</v>
      </c>
      <c r="AD26" s="27" t="n">
        <v>28.688568</v>
      </c>
      <c r="AE26" s="27" t="n">
        <v>28.681221</v>
      </c>
      <c r="AF26" s="27" t="n">
        <v>28.564234</v>
      </c>
      <c r="AG26" s="27" t="n">
        <v>28.388195</v>
      </c>
      <c r="AH26" s="27" t="n">
        <v>28.271893</v>
      </c>
      <c r="AI26" s="28" t="n">
        <v>-0.002791</v>
      </c>
    </row>
    <row r="27" ht="15.75" customHeight="1" s="78"/>
    <row r="28" ht="15" customHeight="1" s="78">
      <c r="B28" s="25" t="inlineStr">
        <is>
          <t xml:space="preserve"> Industrial 1/</t>
        </is>
      </c>
    </row>
    <row r="29" ht="15" customHeight="1" s="78">
      <c r="A29" s="23" t="inlineStr">
        <is>
          <t>PRC000:da_LiquefiedPetr</t>
        </is>
      </c>
      <c r="B29" s="26" t="inlineStr">
        <is>
          <t xml:space="preserve">   Propane</t>
        </is>
      </c>
      <c r="C29" s="27" t="n">
        <v>12.658596</v>
      </c>
      <c r="D29" s="27" t="n">
        <v>11.557613</v>
      </c>
      <c r="E29" s="27" t="n">
        <v>12.121316</v>
      </c>
      <c r="F29" s="27" t="n">
        <v>12.897453</v>
      </c>
      <c r="G29" s="27" t="n">
        <v>13.37606</v>
      </c>
      <c r="H29" s="27" t="n">
        <v>13.920742</v>
      </c>
      <c r="I29" s="27" t="n">
        <v>14.718675</v>
      </c>
      <c r="J29" s="27" t="n">
        <v>15.490639</v>
      </c>
      <c r="K29" s="27" t="n">
        <v>15.865518</v>
      </c>
      <c r="L29" s="27" t="n">
        <v>16.092716</v>
      </c>
      <c r="M29" s="27" t="n">
        <v>16.194342</v>
      </c>
      <c r="N29" s="27" t="n">
        <v>16.112474</v>
      </c>
      <c r="O29" s="27" t="n">
        <v>16.127193</v>
      </c>
      <c r="P29" s="27" t="n">
        <v>16.2225</v>
      </c>
      <c r="Q29" s="27" t="n">
        <v>16.518353</v>
      </c>
      <c r="R29" s="27" t="n">
        <v>16.775681</v>
      </c>
      <c r="S29" s="27" t="n">
        <v>17.043198</v>
      </c>
      <c r="T29" s="27" t="n">
        <v>17.349249</v>
      </c>
      <c r="U29" s="27" t="n">
        <v>17.678316</v>
      </c>
      <c r="V29" s="27" t="n">
        <v>17.984577</v>
      </c>
      <c r="W29" s="27" t="n">
        <v>18.26259</v>
      </c>
      <c r="X29" s="27" t="n">
        <v>18.50012</v>
      </c>
      <c r="Y29" s="27" t="n">
        <v>18.725389</v>
      </c>
      <c r="Z29" s="27" t="n">
        <v>19.102764</v>
      </c>
      <c r="AA29" s="27" t="n">
        <v>19.37224</v>
      </c>
      <c r="AB29" s="27" t="n">
        <v>19.642893</v>
      </c>
      <c r="AC29" s="27" t="n">
        <v>19.91711</v>
      </c>
      <c r="AD29" s="27" t="n">
        <v>20.180212</v>
      </c>
      <c r="AE29" s="27" t="n">
        <v>20.536682</v>
      </c>
      <c r="AF29" s="27" t="n">
        <v>20.898357</v>
      </c>
      <c r="AG29" s="27" t="n">
        <v>21.166986</v>
      </c>
      <c r="AH29" s="27" t="n">
        <v>21.424034</v>
      </c>
      <c r="AI29" s="28" t="n">
        <v>0.017118</v>
      </c>
    </row>
    <row r="30" ht="15" customHeight="1" s="78">
      <c r="A30" s="23" t="inlineStr">
        <is>
          <t>PRC000:da_DistillateFue</t>
        </is>
      </c>
      <c r="B30" s="26" t="inlineStr">
        <is>
          <t xml:space="preserve">   Distillate Fuel Oil</t>
        </is>
      </c>
      <c r="C30" s="27" t="n">
        <v>21.893784</v>
      </c>
      <c r="D30" s="27" t="n">
        <v>21.301304</v>
      </c>
      <c r="E30" s="27" t="n">
        <v>20.683617</v>
      </c>
      <c r="F30" s="27" t="n">
        <v>20.286152</v>
      </c>
      <c r="G30" s="27" t="n">
        <v>19.724686</v>
      </c>
      <c r="H30" s="27" t="n">
        <v>19.419933</v>
      </c>
      <c r="I30" s="27" t="n">
        <v>18.849424</v>
      </c>
      <c r="J30" s="27" t="n">
        <v>19.250404</v>
      </c>
      <c r="K30" s="27" t="n">
        <v>19.300062</v>
      </c>
      <c r="L30" s="27" t="n">
        <v>19.647911</v>
      </c>
      <c r="M30" s="27" t="n">
        <v>19.861506</v>
      </c>
      <c r="N30" s="27" t="n">
        <v>19.985909</v>
      </c>
      <c r="O30" s="27" t="n">
        <v>20.263889</v>
      </c>
      <c r="P30" s="27" t="n">
        <v>20.439947</v>
      </c>
      <c r="Q30" s="27" t="n">
        <v>20.797567</v>
      </c>
      <c r="R30" s="27" t="n">
        <v>21.008881</v>
      </c>
      <c r="S30" s="27" t="n">
        <v>21.241524</v>
      </c>
      <c r="T30" s="27" t="n">
        <v>21.495619</v>
      </c>
      <c r="U30" s="27" t="n">
        <v>21.654123</v>
      </c>
      <c r="V30" s="27" t="n">
        <v>21.868317</v>
      </c>
      <c r="W30" s="27" t="n">
        <v>22.103235</v>
      </c>
      <c r="X30" s="27" t="n">
        <v>22.121178</v>
      </c>
      <c r="Y30" s="27" t="n">
        <v>22.315123</v>
      </c>
      <c r="Z30" s="27" t="n">
        <v>22.694962</v>
      </c>
      <c r="AA30" s="27" t="n">
        <v>22.86813</v>
      </c>
      <c r="AB30" s="27" t="n">
        <v>23.072498</v>
      </c>
      <c r="AC30" s="27" t="n">
        <v>23.45475</v>
      </c>
      <c r="AD30" s="27" t="n">
        <v>23.488489</v>
      </c>
      <c r="AE30" s="27" t="n">
        <v>23.768089</v>
      </c>
      <c r="AF30" s="27" t="n">
        <v>24.02384</v>
      </c>
      <c r="AG30" s="27" t="n">
        <v>24.207714</v>
      </c>
      <c r="AH30" s="27" t="n">
        <v>24.368834</v>
      </c>
      <c r="AI30" s="28" t="n">
        <v>0.003461</v>
      </c>
    </row>
    <row r="31" ht="15" customHeight="1" s="78">
      <c r="A31" s="23" t="inlineStr">
        <is>
          <t>PRC000:da_ResidualFuel</t>
        </is>
      </c>
      <c r="B31" s="26" t="inlineStr">
        <is>
          <t xml:space="preserve">   Residual Fuel Oil</t>
        </is>
      </c>
      <c r="C31" s="27" t="n">
        <v>6.483411</v>
      </c>
      <c r="D31" s="27" t="n">
        <v>3.618051</v>
      </c>
      <c r="E31" s="27" t="n">
        <v>5.26756</v>
      </c>
      <c r="F31" s="27" t="n">
        <v>6.978014</v>
      </c>
      <c r="G31" s="27" t="n">
        <v>8.560504</v>
      </c>
      <c r="H31" s="27" t="n">
        <v>10.318695</v>
      </c>
      <c r="I31" s="27" t="n">
        <v>12.019481</v>
      </c>
      <c r="J31" s="27" t="n">
        <v>11.988135</v>
      </c>
      <c r="K31" s="27" t="n">
        <v>12.446024</v>
      </c>
      <c r="L31" s="27" t="n">
        <v>12.287184</v>
      </c>
      <c r="M31" s="27" t="n">
        <v>12.740126</v>
      </c>
      <c r="N31" s="27" t="n">
        <v>12.94039</v>
      </c>
      <c r="O31" s="27" t="n">
        <v>13.283211</v>
      </c>
      <c r="P31" s="27" t="n">
        <v>13.363053</v>
      </c>
      <c r="Q31" s="27" t="n">
        <v>13.599288</v>
      </c>
      <c r="R31" s="27" t="n">
        <v>13.670406</v>
      </c>
      <c r="S31" s="27" t="n">
        <v>13.914327</v>
      </c>
      <c r="T31" s="27" t="n">
        <v>14.140805</v>
      </c>
      <c r="U31" s="27" t="n">
        <v>14.34101</v>
      </c>
      <c r="V31" s="27" t="n">
        <v>14.5328</v>
      </c>
      <c r="W31" s="27" t="n">
        <v>14.830558</v>
      </c>
      <c r="X31" s="27" t="n">
        <v>15.179667</v>
      </c>
      <c r="Y31" s="27" t="n">
        <v>15.474697</v>
      </c>
      <c r="Z31" s="27" t="n">
        <v>15.701387</v>
      </c>
      <c r="AA31" s="27" t="n">
        <v>15.907579</v>
      </c>
      <c r="AB31" s="27" t="n">
        <v>16.065977</v>
      </c>
      <c r="AC31" s="27" t="n">
        <v>16.153669</v>
      </c>
      <c r="AD31" s="27" t="n">
        <v>16.481852</v>
      </c>
      <c r="AE31" s="27" t="n">
        <v>16.52821</v>
      </c>
      <c r="AF31" s="27" t="n">
        <v>16.694122</v>
      </c>
      <c r="AG31" s="27" t="n">
        <v>16.899334</v>
      </c>
      <c r="AH31" s="27" t="n">
        <v>17.211279</v>
      </c>
      <c r="AI31" s="28" t="n">
        <v>0.031995</v>
      </c>
    </row>
    <row r="32" ht="15" customHeight="1" s="78">
      <c r="A32" s="23" t="inlineStr">
        <is>
          <t>PRC000:da_NaturalGas</t>
        </is>
      </c>
      <c r="B32" s="26" t="inlineStr">
        <is>
          <t xml:space="preserve">   Natural Gas 2/</t>
        </is>
      </c>
      <c r="C32" s="27" t="n">
        <v>3.601216</v>
      </c>
      <c r="D32" s="27" t="n">
        <v>3.441677</v>
      </c>
      <c r="E32" s="27" t="n">
        <v>3.535549</v>
      </c>
      <c r="F32" s="27" t="n">
        <v>3.471598</v>
      </c>
      <c r="G32" s="27" t="n">
        <v>3.486336</v>
      </c>
      <c r="H32" s="27" t="n">
        <v>3.563946</v>
      </c>
      <c r="I32" s="27" t="n">
        <v>3.76343</v>
      </c>
      <c r="J32" s="27" t="n">
        <v>3.989637</v>
      </c>
      <c r="K32" s="27" t="n">
        <v>4.137623</v>
      </c>
      <c r="L32" s="27" t="n">
        <v>4.220512</v>
      </c>
      <c r="M32" s="27" t="n">
        <v>4.228387</v>
      </c>
      <c r="N32" s="27" t="n">
        <v>4.164311</v>
      </c>
      <c r="O32" s="27" t="n">
        <v>4.119952</v>
      </c>
      <c r="P32" s="27" t="n">
        <v>4.135337</v>
      </c>
      <c r="Q32" s="27" t="n">
        <v>4.195072</v>
      </c>
      <c r="R32" s="27" t="n">
        <v>4.240937</v>
      </c>
      <c r="S32" s="27" t="n">
        <v>4.238475</v>
      </c>
      <c r="T32" s="27" t="n">
        <v>4.22864</v>
      </c>
      <c r="U32" s="27" t="n">
        <v>4.267293</v>
      </c>
      <c r="V32" s="27" t="n">
        <v>4.290952</v>
      </c>
      <c r="W32" s="27" t="n">
        <v>4.297682</v>
      </c>
      <c r="X32" s="27" t="n">
        <v>4.299946</v>
      </c>
      <c r="Y32" s="27" t="n">
        <v>4.29982</v>
      </c>
      <c r="Z32" s="27" t="n">
        <v>4.316083</v>
      </c>
      <c r="AA32" s="27" t="n">
        <v>4.330016</v>
      </c>
      <c r="AB32" s="27" t="n">
        <v>4.34361</v>
      </c>
      <c r="AC32" s="27" t="n">
        <v>4.366872</v>
      </c>
      <c r="AD32" s="27" t="n">
        <v>4.405143</v>
      </c>
      <c r="AE32" s="27" t="n">
        <v>4.455194</v>
      </c>
      <c r="AF32" s="27" t="n">
        <v>4.487362</v>
      </c>
      <c r="AG32" s="27" t="n">
        <v>4.516387</v>
      </c>
      <c r="AH32" s="27" t="n">
        <v>4.566297</v>
      </c>
      <c r="AI32" s="28" t="n">
        <v>0.007689</v>
      </c>
    </row>
    <row r="33" ht="15" customHeight="1" s="78">
      <c r="A33" s="23" t="inlineStr">
        <is>
          <t>PRC000:da_Metallurgical</t>
        </is>
      </c>
      <c r="B33" s="26" t="inlineStr">
        <is>
          <t xml:space="preserve">   Metallurgical Coal</t>
        </is>
      </c>
      <c r="C33" s="27" t="n">
        <v>4.135304</v>
      </c>
      <c r="D33" s="27" t="n">
        <v>3.715267</v>
      </c>
      <c r="E33" s="27" t="n">
        <v>3.476051</v>
      </c>
      <c r="F33" s="27" t="n">
        <v>3.314668</v>
      </c>
      <c r="G33" s="27" t="n">
        <v>3.226584</v>
      </c>
      <c r="H33" s="27" t="n">
        <v>3.228791</v>
      </c>
      <c r="I33" s="27" t="n">
        <v>3.233289</v>
      </c>
      <c r="J33" s="27" t="n">
        <v>3.237639</v>
      </c>
      <c r="K33" s="27" t="n">
        <v>3.26661</v>
      </c>
      <c r="L33" s="27" t="n">
        <v>3.294532</v>
      </c>
      <c r="M33" s="27" t="n">
        <v>3.334714</v>
      </c>
      <c r="N33" s="27" t="n">
        <v>3.367346</v>
      </c>
      <c r="O33" s="27" t="n">
        <v>3.405218</v>
      </c>
      <c r="P33" s="27" t="n">
        <v>3.442147</v>
      </c>
      <c r="Q33" s="27" t="n">
        <v>3.475353</v>
      </c>
      <c r="R33" s="27" t="n">
        <v>3.513103</v>
      </c>
      <c r="S33" s="27" t="n">
        <v>3.546413</v>
      </c>
      <c r="T33" s="27" t="n">
        <v>3.577275</v>
      </c>
      <c r="U33" s="27" t="n">
        <v>3.610275</v>
      </c>
      <c r="V33" s="27" t="n">
        <v>3.640216</v>
      </c>
      <c r="W33" s="27" t="n">
        <v>3.675331</v>
      </c>
      <c r="X33" s="27" t="n">
        <v>3.706488</v>
      </c>
      <c r="Y33" s="27" t="n">
        <v>3.746972</v>
      </c>
      <c r="Z33" s="27" t="n">
        <v>3.783088</v>
      </c>
      <c r="AA33" s="27" t="n">
        <v>3.822762</v>
      </c>
      <c r="AB33" s="27" t="n">
        <v>3.857581</v>
      </c>
      <c r="AC33" s="27" t="n">
        <v>3.895384</v>
      </c>
      <c r="AD33" s="27" t="n">
        <v>3.93132</v>
      </c>
      <c r="AE33" s="27" t="n">
        <v>3.97163</v>
      </c>
      <c r="AF33" s="27" t="n">
        <v>4.008956</v>
      </c>
      <c r="AG33" s="27" t="n">
        <v>4.049924</v>
      </c>
      <c r="AH33" s="27" t="n">
        <v>4.087855</v>
      </c>
      <c r="AI33" s="28" t="n">
        <v>-0.000372</v>
      </c>
    </row>
    <row r="34" ht="15" customHeight="1" s="78">
      <c r="A34" s="23" t="inlineStr">
        <is>
          <t>PRC000:da_SteamCoal</t>
        </is>
      </c>
      <c r="B34" s="26" t="inlineStr">
        <is>
          <t xml:space="preserve">   Other Industrial Coal</t>
        </is>
      </c>
      <c r="C34" s="27" t="n">
        <v>2.601454</v>
      </c>
      <c r="D34" s="27" t="n">
        <v>2.596052</v>
      </c>
      <c r="E34" s="27" t="n">
        <v>2.634961</v>
      </c>
      <c r="F34" s="27" t="n">
        <v>2.627628</v>
      </c>
      <c r="G34" s="27" t="n">
        <v>2.630441</v>
      </c>
      <c r="H34" s="27" t="n">
        <v>2.642195</v>
      </c>
      <c r="I34" s="27" t="n">
        <v>2.654542</v>
      </c>
      <c r="J34" s="27" t="n">
        <v>2.659601</v>
      </c>
      <c r="K34" s="27" t="n">
        <v>2.679829</v>
      </c>
      <c r="L34" s="27" t="n">
        <v>2.680771</v>
      </c>
      <c r="M34" s="27" t="n">
        <v>2.691547</v>
      </c>
      <c r="N34" s="27" t="n">
        <v>2.69928</v>
      </c>
      <c r="O34" s="27" t="n">
        <v>2.706149</v>
      </c>
      <c r="P34" s="27" t="n">
        <v>2.71278</v>
      </c>
      <c r="Q34" s="27" t="n">
        <v>2.718446</v>
      </c>
      <c r="R34" s="27" t="n">
        <v>2.724037</v>
      </c>
      <c r="S34" s="27" t="n">
        <v>2.727642</v>
      </c>
      <c r="T34" s="27" t="n">
        <v>2.734547</v>
      </c>
      <c r="U34" s="27" t="n">
        <v>2.744619</v>
      </c>
      <c r="V34" s="27" t="n">
        <v>2.750355</v>
      </c>
      <c r="W34" s="27" t="n">
        <v>2.759877</v>
      </c>
      <c r="X34" s="27" t="n">
        <v>2.765894</v>
      </c>
      <c r="Y34" s="27" t="n">
        <v>2.778727</v>
      </c>
      <c r="Z34" s="27" t="n">
        <v>2.790967</v>
      </c>
      <c r="AA34" s="27" t="n">
        <v>2.800123</v>
      </c>
      <c r="AB34" s="27" t="n">
        <v>2.807263</v>
      </c>
      <c r="AC34" s="27" t="n">
        <v>2.819277</v>
      </c>
      <c r="AD34" s="27" t="n">
        <v>2.827075</v>
      </c>
      <c r="AE34" s="27" t="n">
        <v>2.837529</v>
      </c>
      <c r="AF34" s="27" t="n">
        <v>2.847289</v>
      </c>
      <c r="AG34" s="27" t="n">
        <v>2.858989</v>
      </c>
      <c r="AH34" s="27" t="n">
        <v>2.870793</v>
      </c>
      <c r="AI34" s="28" t="n">
        <v>0.003183</v>
      </c>
    </row>
    <row r="35" ht="15" customHeight="1" s="78">
      <c r="A35" s="23" t="inlineStr">
        <is>
          <t>PRC000:da_CoaltoLiquids</t>
        </is>
      </c>
      <c r="B35" s="26" t="inlineStr">
        <is>
          <t xml:space="preserve">   Coal to Liquids</t>
        </is>
      </c>
      <c r="C35" s="28" t="inlineStr">
        <is>
          <t>- -</t>
        </is>
      </c>
      <c r="D35" s="28" t="inlineStr">
        <is>
          <t>- -</t>
        </is>
      </c>
      <c r="E35" s="28" t="inlineStr">
        <is>
          <t>- -</t>
        </is>
      </c>
      <c r="F35" s="28" t="inlineStr">
        <is>
          <t>- -</t>
        </is>
      </c>
      <c r="G35" s="28" t="inlineStr">
        <is>
          <t>- -</t>
        </is>
      </c>
      <c r="H35" s="28" t="inlineStr">
        <is>
          <t>- -</t>
        </is>
      </c>
      <c r="I35" s="28" t="inlineStr">
        <is>
          <t>- -</t>
        </is>
      </c>
      <c r="J35" s="28" t="inlineStr">
        <is>
          <t>- -</t>
        </is>
      </c>
      <c r="K35" s="28" t="inlineStr">
        <is>
          <t>- -</t>
        </is>
      </c>
      <c r="L35" s="28" t="inlineStr">
        <is>
          <t>- -</t>
        </is>
      </c>
      <c r="M35" s="28" t="inlineStr">
        <is>
          <t>- -</t>
        </is>
      </c>
      <c r="N35" s="28" t="inlineStr">
        <is>
          <t>- -</t>
        </is>
      </c>
      <c r="O35" s="28" t="inlineStr">
        <is>
          <t>- -</t>
        </is>
      </c>
      <c r="P35" s="28" t="inlineStr">
        <is>
          <t>- -</t>
        </is>
      </c>
      <c r="Q35" s="28" t="inlineStr">
        <is>
          <t>- -</t>
        </is>
      </c>
      <c r="R35" s="28" t="inlineStr">
        <is>
          <t>- -</t>
        </is>
      </c>
      <c r="S35" s="28" t="inlineStr">
        <is>
          <t>- -</t>
        </is>
      </c>
      <c r="T35" s="28" t="inlineStr">
        <is>
          <t>- -</t>
        </is>
      </c>
      <c r="U35" s="28" t="inlineStr">
        <is>
          <t>- -</t>
        </is>
      </c>
      <c r="V35" s="28" t="inlineStr">
        <is>
          <t>- -</t>
        </is>
      </c>
      <c r="W35" s="28" t="inlineStr">
        <is>
          <t>- -</t>
        </is>
      </c>
      <c r="X35" s="28" t="inlineStr">
        <is>
          <t>- -</t>
        </is>
      </c>
      <c r="Y35" s="28" t="inlineStr">
        <is>
          <t>- -</t>
        </is>
      </c>
      <c r="Z35" s="28" t="inlineStr">
        <is>
          <t>- -</t>
        </is>
      </c>
      <c r="AA35" s="28" t="inlineStr">
        <is>
          <t>- -</t>
        </is>
      </c>
      <c r="AB35" s="28" t="inlineStr">
        <is>
          <t>- -</t>
        </is>
      </c>
      <c r="AC35" s="28" t="inlineStr">
        <is>
          <t>- -</t>
        </is>
      </c>
      <c r="AD35" s="28" t="inlineStr">
        <is>
          <t>- -</t>
        </is>
      </c>
      <c r="AE35" s="28" t="inlineStr">
        <is>
          <t>- -</t>
        </is>
      </c>
      <c r="AF35" s="28" t="inlineStr">
        <is>
          <t>- -</t>
        </is>
      </c>
      <c r="AG35" s="28" t="inlineStr">
        <is>
          <t>- -</t>
        </is>
      </c>
      <c r="AH35" s="28" t="inlineStr">
        <is>
          <t>- -</t>
        </is>
      </c>
      <c r="AI35" s="28" t="inlineStr">
        <is>
          <t>- -</t>
        </is>
      </c>
    </row>
    <row r="36" ht="15" customHeight="1" s="78">
      <c r="A36" s="23" t="inlineStr">
        <is>
          <t>PRC000:da_Electricity</t>
        </is>
      </c>
      <c r="B36" s="26" t="inlineStr">
        <is>
          <t xml:space="preserve">   Electricity</t>
        </is>
      </c>
      <c r="C36" s="27" t="n">
        <v>20.23842</v>
      </c>
      <c r="D36" s="27" t="n">
        <v>19.763302</v>
      </c>
      <c r="E36" s="27" t="n">
        <v>19.078611</v>
      </c>
      <c r="F36" s="27" t="n">
        <v>19.031912</v>
      </c>
      <c r="G36" s="27" t="n">
        <v>18.935066</v>
      </c>
      <c r="H36" s="27" t="n">
        <v>19.001669</v>
      </c>
      <c r="I36" s="27" t="n">
        <v>19.292677</v>
      </c>
      <c r="J36" s="27" t="n">
        <v>19.511938</v>
      </c>
      <c r="K36" s="27" t="n">
        <v>19.594936</v>
      </c>
      <c r="L36" s="27" t="n">
        <v>19.511381</v>
      </c>
      <c r="M36" s="27" t="n">
        <v>19.399519</v>
      </c>
      <c r="N36" s="27" t="n">
        <v>19.262285</v>
      </c>
      <c r="O36" s="27" t="n">
        <v>19.146181</v>
      </c>
      <c r="P36" s="27" t="n">
        <v>19.055494</v>
      </c>
      <c r="Q36" s="27" t="n">
        <v>19.097113</v>
      </c>
      <c r="R36" s="27" t="n">
        <v>19.100563</v>
      </c>
      <c r="S36" s="27" t="n">
        <v>18.988369</v>
      </c>
      <c r="T36" s="27" t="n">
        <v>18.915678</v>
      </c>
      <c r="U36" s="27" t="n">
        <v>18.869473</v>
      </c>
      <c r="V36" s="27" t="n">
        <v>18.88051</v>
      </c>
      <c r="W36" s="27" t="n">
        <v>18.811026</v>
      </c>
      <c r="X36" s="27" t="n">
        <v>18.707838</v>
      </c>
      <c r="Y36" s="27" t="n">
        <v>18.652531</v>
      </c>
      <c r="Z36" s="27" t="n">
        <v>18.589869</v>
      </c>
      <c r="AA36" s="27" t="n">
        <v>18.54471</v>
      </c>
      <c r="AB36" s="27" t="n">
        <v>18.515579</v>
      </c>
      <c r="AC36" s="27" t="n">
        <v>18.47155</v>
      </c>
      <c r="AD36" s="27" t="n">
        <v>18.434669</v>
      </c>
      <c r="AE36" s="27" t="n">
        <v>18.456047</v>
      </c>
      <c r="AF36" s="27" t="n">
        <v>18.431229</v>
      </c>
      <c r="AG36" s="27" t="n">
        <v>18.392054</v>
      </c>
      <c r="AH36" s="27" t="n">
        <v>18.375685</v>
      </c>
      <c r="AI36" s="28" t="n">
        <v>-0.00311</v>
      </c>
    </row>
    <row r="37" ht="15.75" customHeight="1" s="78"/>
    <row r="38" ht="15" customHeight="1" s="78">
      <c r="B38" s="25" t="inlineStr">
        <is>
          <t xml:space="preserve"> Transportation</t>
        </is>
      </c>
    </row>
    <row r="39" ht="15" customHeight="1" s="78">
      <c r="A39" s="23" t="inlineStr">
        <is>
          <t>PRC000:ea_LiquefiedPetr</t>
        </is>
      </c>
      <c r="B39" s="26" t="inlineStr">
        <is>
          <t xml:space="preserve">   Propane</t>
        </is>
      </c>
      <c r="C39" s="27" t="n">
        <v>16.634918</v>
      </c>
      <c r="D39" s="27" t="n">
        <v>15.560149</v>
      </c>
      <c r="E39" s="27" t="n">
        <v>16.020731</v>
      </c>
      <c r="F39" s="27" t="n">
        <v>16.712646</v>
      </c>
      <c r="G39" s="27" t="n">
        <v>17.151493</v>
      </c>
      <c r="H39" s="27" t="n">
        <v>17.636644</v>
      </c>
      <c r="I39" s="27" t="n">
        <v>18.329803</v>
      </c>
      <c r="J39" s="27" t="n">
        <v>18.998629</v>
      </c>
      <c r="K39" s="27" t="n">
        <v>19.332518</v>
      </c>
      <c r="L39" s="27" t="n">
        <v>19.53301</v>
      </c>
      <c r="M39" s="27" t="n">
        <v>19.624012</v>
      </c>
      <c r="N39" s="27" t="n">
        <v>20.097502</v>
      </c>
      <c r="O39" s="27" t="n">
        <v>20.105341</v>
      </c>
      <c r="P39" s="27" t="n">
        <v>20.179995</v>
      </c>
      <c r="Q39" s="27" t="n">
        <v>20.495129</v>
      </c>
      <c r="R39" s="27" t="n">
        <v>20.705454</v>
      </c>
      <c r="S39" s="27" t="n">
        <v>20.923536</v>
      </c>
      <c r="T39" s="27" t="n">
        <v>21.17337</v>
      </c>
      <c r="U39" s="27" t="n">
        <v>21.440998</v>
      </c>
      <c r="V39" s="27" t="n">
        <v>21.689045</v>
      </c>
      <c r="W39" s="27" t="n">
        <v>21.912479</v>
      </c>
      <c r="X39" s="27" t="n">
        <v>22.101877</v>
      </c>
      <c r="Y39" s="27" t="n">
        <v>22.279131</v>
      </c>
      <c r="Z39" s="27" t="n">
        <v>22.57345</v>
      </c>
      <c r="AA39" s="27" t="n">
        <v>22.785976</v>
      </c>
      <c r="AB39" s="27" t="n">
        <v>22.996429</v>
      </c>
      <c r="AC39" s="27" t="n">
        <v>23.208031</v>
      </c>
      <c r="AD39" s="27" t="n">
        <v>23.411003</v>
      </c>
      <c r="AE39" s="27" t="n">
        <v>23.683239</v>
      </c>
      <c r="AF39" s="27" t="n">
        <v>23.960798</v>
      </c>
      <c r="AG39" s="27" t="n">
        <v>24.16749</v>
      </c>
      <c r="AH39" s="27" t="n">
        <v>24.36318</v>
      </c>
      <c r="AI39" s="28" t="n">
        <v>0.012385</v>
      </c>
    </row>
    <row r="40" ht="15" customHeight="1" s="78">
      <c r="A40" s="23" t="inlineStr">
        <is>
          <t>PRC000:ea_Ethanol(E85)</t>
        </is>
      </c>
      <c r="B40" s="26" t="inlineStr">
        <is>
          <t xml:space="preserve">   E85 3/</t>
        </is>
      </c>
      <c r="C40" s="27" t="n">
        <v>24.537947</v>
      </c>
      <c r="D40" s="27" t="n">
        <v>24.243864</v>
      </c>
      <c r="E40" s="27" t="n">
        <v>29.909515</v>
      </c>
      <c r="F40" s="27" t="n">
        <v>28.426769</v>
      </c>
      <c r="G40" s="27" t="n">
        <v>28.618099</v>
      </c>
      <c r="H40" s="27" t="n">
        <v>28.520075</v>
      </c>
      <c r="I40" s="27" t="n">
        <v>27.862692</v>
      </c>
      <c r="J40" s="27" t="n">
        <v>27.936611</v>
      </c>
      <c r="K40" s="27" t="n">
        <v>28.16201</v>
      </c>
      <c r="L40" s="27" t="n">
        <v>28.425083</v>
      </c>
      <c r="M40" s="27" t="n">
        <v>28.713608</v>
      </c>
      <c r="N40" s="27" t="n">
        <v>30.057896</v>
      </c>
      <c r="O40" s="27" t="n">
        <v>30.388205</v>
      </c>
      <c r="P40" s="27" t="n">
        <v>30.54878</v>
      </c>
      <c r="Q40" s="27" t="n">
        <v>31.208534</v>
      </c>
      <c r="R40" s="27" t="n">
        <v>31.695507</v>
      </c>
      <c r="S40" s="27" t="n">
        <v>32.776066</v>
      </c>
      <c r="T40" s="27" t="n">
        <v>32.66156</v>
      </c>
      <c r="U40" s="27" t="n">
        <v>32.834831</v>
      </c>
      <c r="V40" s="27" t="n">
        <v>33.766201</v>
      </c>
      <c r="W40" s="27" t="n">
        <v>34.771797</v>
      </c>
      <c r="X40" s="27" t="n">
        <v>35.608723</v>
      </c>
      <c r="Y40" s="27" t="n">
        <v>35.916092</v>
      </c>
      <c r="Z40" s="27" t="n">
        <v>37.47979</v>
      </c>
      <c r="AA40" s="27" t="n">
        <v>37.935295</v>
      </c>
      <c r="AB40" s="27" t="n">
        <v>38.346237</v>
      </c>
      <c r="AC40" s="27" t="n">
        <v>38.771313</v>
      </c>
      <c r="AD40" s="27" t="n">
        <v>39.264046</v>
      </c>
      <c r="AE40" s="27" t="n">
        <v>42.460052</v>
      </c>
      <c r="AF40" s="27" t="n">
        <v>43.544437</v>
      </c>
      <c r="AG40" s="27" t="n">
        <v>43.591911</v>
      </c>
      <c r="AH40" s="27" t="n">
        <v>43.892014</v>
      </c>
      <c r="AI40" s="28" t="n">
        <v>0.018935</v>
      </c>
    </row>
    <row r="41" ht="15" customHeight="1" s="78">
      <c r="A41" s="23" t="inlineStr">
        <is>
          <t>PRC000:ea_MotorGasoline</t>
        </is>
      </c>
      <c r="B41" s="26" t="inlineStr">
        <is>
          <t xml:space="preserve">   Motor Gasoline 4/</t>
        </is>
      </c>
      <c r="C41" s="27" t="n">
        <v>22.170872</v>
      </c>
      <c r="D41" s="27" t="n">
        <v>21.954424</v>
      </c>
      <c r="E41" s="27" t="n">
        <v>21.978481</v>
      </c>
      <c r="F41" s="27" t="n">
        <v>21.98358</v>
      </c>
      <c r="G41" s="27" t="n">
        <v>21.894875</v>
      </c>
      <c r="H41" s="27" t="n">
        <v>21.602947</v>
      </c>
      <c r="I41" s="27" t="n">
        <v>21.847075</v>
      </c>
      <c r="J41" s="27" t="n">
        <v>22.031654</v>
      </c>
      <c r="K41" s="27" t="n">
        <v>22.300404</v>
      </c>
      <c r="L41" s="27" t="n">
        <v>22.412121</v>
      </c>
      <c r="M41" s="27" t="n">
        <v>22.707565</v>
      </c>
      <c r="N41" s="27" t="n">
        <v>23.410488</v>
      </c>
      <c r="O41" s="27" t="n">
        <v>23.573322</v>
      </c>
      <c r="P41" s="27" t="n">
        <v>23.781666</v>
      </c>
      <c r="Q41" s="27" t="n">
        <v>24.204405</v>
      </c>
      <c r="R41" s="27" t="n">
        <v>24.592258</v>
      </c>
      <c r="S41" s="27" t="n">
        <v>24.848427</v>
      </c>
      <c r="T41" s="27" t="n">
        <v>25.145552</v>
      </c>
      <c r="U41" s="27" t="n">
        <v>25.222816</v>
      </c>
      <c r="V41" s="27" t="n">
        <v>25.499111</v>
      </c>
      <c r="W41" s="27" t="n">
        <v>25.84099</v>
      </c>
      <c r="X41" s="27" t="n">
        <v>25.933037</v>
      </c>
      <c r="Y41" s="27" t="n">
        <v>26.118065</v>
      </c>
      <c r="Z41" s="27" t="n">
        <v>26.521101</v>
      </c>
      <c r="AA41" s="27" t="n">
        <v>26.736353</v>
      </c>
      <c r="AB41" s="27" t="n">
        <v>26.945976</v>
      </c>
      <c r="AC41" s="27" t="n">
        <v>27.292883</v>
      </c>
      <c r="AD41" s="27" t="n">
        <v>27.377739</v>
      </c>
      <c r="AE41" s="27" t="n">
        <v>27.854393</v>
      </c>
      <c r="AF41" s="27" t="n">
        <v>28.176065</v>
      </c>
      <c r="AG41" s="27" t="n">
        <v>28.421362</v>
      </c>
      <c r="AH41" s="27" t="n">
        <v>28.630436</v>
      </c>
      <c r="AI41" s="28" t="n">
        <v>0.008281999999999999</v>
      </c>
    </row>
    <row r="42" ht="15" customHeight="1" s="78">
      <c r="A42" s="23" t="inlineStr">
        <is>
          <t>PRC000:ea_JetFuel</t>
        </is>
      </c>
      <c r="B42" s="26" t="inlineStr">
        <is>
          <t xml:space="preserve">   Jet Fuel 5/</t>
        </is>
      </c>
      <c r="C42" s="27" t="n">
        <v>14.641048</v>
      </c>
      <c r="D42" s="27" t="n">
        <v>14.44945</v>
      </c>
      <c r="E42" s="27" t="n">
        <v>14.469915</v>
      </c>
      <c r="F42" s="27" t="n">
        <v>14.677915</v>
      </c>
      <c r="G42" s="27" t="n">
        <v>14.784328</v>
      </c>
      <c r="H42" s="27" t="n">
        <v>15.181978</v>
      </c>
      <c r="I42" s="27" t="n">
        <v>15.254274</v>
      </c>
      <c r="J42" s="27" t="n">
        <v>15.71048</v>
      </c>
      <c r="K42" s="27" t="n">
        <v>15.739541</v>
      </c>
      <c r="L42" s="27" t="n">
        <v>16.214653</v>
      </c>
      <c r="M42" s="27" t="n">
        <v>16.425371</v>
      </c>
      <c r="N42" s="27" t="n">
        <v>16.66482</v>
      </c>
      <c r="O42" s="27" t="n">
        <v>17.012842</v>
      </c>
      <c r="P42" s="27" t="n">
        <v>17.18742</v>
      </c>
      <c r="Q42" s="27" t="n">
        <v>17.583839</v>
      </c>
      <c r="R42" s="27" t="n">
        <v>17.868292</v>
      </c>
      <c r="S42" s="27" t="n">
        <v>18.13835</v>
      </c>
      <c r="T42" s="27" t="n">
        <v>18.383089</v>
      </c>
      <c r="U42" s="27" t="n">
        <v>18.62429</v>
      </c>
      <c r="V42" s="27" t="n">
        <v>18.83005</v>
      </c>
      <c r="W42" s="27" t="n">
        <v>19.106794</v>
      </c>
      <c r="X42" s="27" t="n">
        <v>19.197943</v>
      </c>
      <c r="Y42" s="27" t="n">
        <v>19.450199</v>
      </c>
      <c r="Z42" s="27" t="n">
        <v>19.834574</v>
      </c>
      <c r="AA42" s="27" t="n">
        <v>20.040815</v>
      </c>
      <c r="AB42" s="27" t="n">
        <v>20.276285</v>
      </c>
      <c r="AC42" s="27" t="n">
        <v>20.70055</v>
      </c>
      <c r="AD42" s="27" t="n">
        <v>20.752966</v>
      </c>
      <c r="AE42" s="27" t="n">
        <v>21.175344</v>
      </c>
      <c r="AF42" s="27" t="n">
        <v>21.518599</v>
      </c>
      <c r="AG42" s="27" t="n">
        <v>21.76668</v>
      </c>
      <c r="AH42" s="27" t="n">
        <v>21.858753</v>
      </c>
      <c r="AI42" s="28" t="n">
        <v>0.013012</v>
      </c>
    </row>
    <row r="43" ht="15" customHeight="1" s="78">
      <c r="A43" s="23" t="inlineStr">
        <is>
          <t>PRC000:ea_DistillateFue</t>
        </is>
      </c>
      <c r="B43" s="26" t="inlineStr">
        <is>
          <t xml:space="preserve">   Diesel Fuel (distillate fuel oil) 6/</t>
        </is>
      </c>
      <c r="C43" s="27" t="n">
        <v>22.110788</v>
      </c>
      <c r="D43" s="27" t="n">
        <v>21.343925</v>
      </c>
      <c r="E43" s="27" t="n">
        <v>21.45623</v>
      </c>
      <c r="F43" s="27" t="n">
        <v>21.792423</v>
      </c>
      <c r="G43" s="27" t="n">
        <v>21.917566</v>
      </c>
      <c r="H43" s="27" t="n">
        <v>22.312809</v>
      </c>
      <c r="I43" s="27" t="n">
        <v>22.445829</v>
      </c>
      <c r="J43" s="27" t="n">
        <v>22.857292</v>
      </c>
      <c r="K43" s="27" t="n">
        <v>22.914766</v>
      </c>
      <c r="L43" s="27" t="n">
        <v>23.266224</v>
      </c>
      <c r="M43" s="27" t="n">
        <v>23.483311</v>
      </c>
      <c r="N43" s="27" t="n">
        <v>23.973053</v>
      </c>
      <c r="O43" s="27" t="n">
        <v>24.241781</v>
      </c>
      <c r="P43" s="27" t="n">
        <v>24.41762</v>
      </c>
      <c r="Q43" s="27" t="n">
        <v>24.810474</v>
      </c>
      <c r="R43" s="27" t="n">
        <v>25.010679</v>
      </c>
      <c r="S43" s="27" t="n">
        <v>25.234774</v>
      </c>
      <c r="T43" s="27" t="n">
        <v>25.49099</v>
      </c>
      <c r="U43" s="27" t="n">
        <v>25.664202</v>
      </c>
      <c r="V43" s="27" t="n">
        <v>25.881092</v>
      </c>
      <c r="W43" s="27" t="n">
        <v>26.103443</v>
      </c>
      <c r="X43" s="27" t="n">
        <v>26.104603</v>
      </c>
      <c r="Y43" s="27" t="n">
        <v>26.271511</v>
      </c>
      <c r="Z43" s="27" t="n">
        <v>26.65584</v>
      </c>
      <c r="AA43" s="27" t="n">
        <v>26.817507</v>
      </c>
      <c r="AB43" s="27" t="n">
        <v>27.02726</v>
      </c>
      <c r="AC43" s="27" t="n">
        <v>27.39843</v>
      </c>
      <c r="AD43" s="27" t="n">
        <v>27.414787</v>
      </c>
      <c r="AE43" s="27" t="n">
        <v>27.670738</v>
      </c>
      <c r="AF43" s="27" t="n">
        <v>27.905582</v>
      </c>
      <c r="AG43" s="27" t="n">
        <v>28.076466</v>
      </c>
      <c r="AH43" s="27" t="n">
        <v>28.233942</v>
      </c>
      <c r="AI43" s="28" t="n">
        <v>0.007917</v>
      </c>
    </row>
    <row r="44" ht="15" customHeight="1" s="78">
      <c r="A44" s="23" t="inlineStr">
        <is>
          <t>PRC000:ea_ResidualFuel</t>
        </is>
      </c>
      <c r="B44" s="26" t="inlineStr">
        <is>
          <t xml:space="preserve">   Residual Fuel Oil</t>
        </is>
      </c>
      <c r="C44" s="27" t="n">
        <v>9.577926</v>
      </c>
      <c r="D44" s="27" t="n">
        <v>10.569046</v>
      </c>
      <c r="E44" s="27" t="n">
        <v>10.419721</v>
      </c>
      <c r="F44" s="27" t="n">
        <v>10.188439</v>
      </c>
      <c r="G44" s="27" t="n">
        <v>8.914288000000001</v>
      </c>
      <c r="H44" s="27" t="n">
        <v>9.209413</v>
      </c>
      <c r="I44" s="27" t="n">
        <v>9.45722</v>
      </c>
      <c r="J44" s="27" t="n">
        <v>10.10476</v>
      </c>
      <c r="K44" s="27" t="n">
        <v>10.913877</v>
      </c>
      <c r="L44" s="27" t="n">
        <v>11.290391</v>
      </c>
      <c r="M44" s="27" t="n">
        <v>11.574986</v>
      </c>
      <c r="N44" s="27" t="n">
        <v>11.016311</v>
      </c>
      <c r="O44" s="27" t="n">
        <v>11.238101</v>
      </c>
      <c r="P44" s="27" t="n">
        <v>11.303734</v>
      </c>
      <c r="Q44" s="27" t="n">
        <v>11.559741</v>
      </c>
      <c r="R44" s="27" t="n">
        <v>11.693218</v>
      </c>
      <c r="S44" s="27" t="n">
        <v>12.392017</v>
      </c>
      <c r="T44" s="27" t="n">
        <v>12.827141</v>
      </c>
      <c r="U44" s="27" t="n">
        <v>12.921617</v>
      </c>
      <c r="V44" s="27" t="n">
        <v>13.491559</v>
      </c>
      <c r="W44" s="27" t="n">
        <v>13.652015</v>
      </c>
      <c r="X44" s="27" t="n">
        <v>13.829222</v>
      </c>
      <c r="Y44" s="27" t="n">
        <v>13.942467</v>
      </c>
      <c r="Z44" s="27" t="n">
        <v>13.968139</v>
      </c>
      <c r="AA44" s="27" t="n">
        <v>14.613647</v>
      </c>
      <c r="AB44" s="27" t="n">
        <v>14.869235</v>
      </c>
      <c r="AC44" s="27" t="n">
        <v>14.895741</v>
      </c>
      <c r="AD44" s="27" t="n">
        <v>15.526525</v>
      </c>
      <c r="AE44" s="27" t="n">
        <v>15.824721</v>
      </c>
      <c r="AF44" s="27" t="n">
        <v>16.030634</v>
      </c>
      <c r="AG44" s="27" t="n">
        <v>16.223696</v>
      </c>
      <c r="AH44" s="27" t="n">
        <v>15.660544</v>
      </c>
      <c r="AI44" s="28" t="n">
        <v>0.015987</v>
      </c>
    </row>
    <row r="45" ht="15" customHeight="1" s="78">
      <c r="A45" s="23" t="inlineStr">
        <is>
          <t>PRC000:ea_NaturalGas</t>
        </is>
      </c>
      <c r="B45" s="26" t="inlineStr">
        <is>
          <t xml:space="preserve">   Natural Gas 7/</t>
        </is>
      </c>
      <c r="C45" s="27" t="n">
        <v>13.698598</v>
      </c>
      <c r="D45" s="27" t="n">
        <v>13.285862</v>
      </c>
      <c r="E45" s="27" t="n">
        <v>12.658551</v>
      </c>
      <c r="F45" s="27" t="n">
        <v>12.415777</v>
      </c>
      <c r="G45" s="27" t="n">
        <v>12.426675</v>
      </c>
      <c r="H45" s="27" t="n">
        <v>12.301192</v>
      </c>
      <c r="I45" s="27" t="n">
        <v>12.310215</v>
      </c>
      <c r="J45" s="27" t="n">
        <v>12.265231</v>
      </c>
      <c r="K45" s="27" t="n">
        <v>12.143968</v>
      </c>
      <c r="L45" s="27" t="n">
        <v>11.942882</v>
      </c>
      <c r="M45" s="27" t="n">
        <v>11.674177</v>
      </c>
      <c r="N45" s="27" t="n">
        <v>12.09702</v>
      </c>
      <c r="O45" s="27" t="n">
        <v>11.824804</v>
      </c>
      <c r="P45" s="27" t="n">
        <v>11.655065</v>
      </c>
      <c r="Q45" s="27" t="n">
        <v>11.651948</v>
      </c>
      <c r="R45" s="27" t="n">
        <v>11.562686</v>
      </c>
      <c r="S45" s="27" t="n">
        <v>11.455206</v>
      </c>
      <c r="T45" s="27" t="n">
        <v>11.366446</v>
      </c>
      <c r="U45" s="27" t="n">
        <v>11.344866</v>
      </c>
      <c r="V45" s="27" t="n">
        <v>11.310649</v>
      </c>
      <c r="W45" s="27" t="n">
        <v>11.269885</v>
      </c>
      <c r="X45" s="27" t="n">
        <v>11.222148</v>
      </c>
      <c r="Y45" s="27" t="n">
        <v>11.174136</v>
      </c>
      <c r="Z45" s="27" t="n">
        <v>11.160277</v>
      </c>
      <c r="AA45" s="27" t="n">
        <v>11.142838</v>
      </c>
      <c r="AB45" s="27" t="n">
        <v>11.134161</v>
      </c>
      <c r="AC45" s="27" t="n">
        <v>11.127587</v>
      </c>
      <c r="AD45" s="27" t="n">
        <v>11.152503</v>
      </c>
      <c r="AE45" s="27" t="n">
        <v>11.190495</v>
      </c>
      <c r="AF45" s="27" t="n">
        <v>11.209865</v>
      </c>
      <c r="AG45" s="27" t="n">
        <v>11.23153</v>
      </c>
      <c r="AH45" s="27" t="n">
        <v>11.277456</v>
      </c>
      <c r="AI45" s="28" t="n">
        <v>-0.006254</v>
      </c>
    </row>
    <row r="46" ht="15" customHeight="1" s="78">
      <c r="A46" s="23" t="inlineStr">
        <is>
          <t>PRC000:ea_Electricity</t>
        </is>
      </c>
      <c r="B46" s="26" t="inlineStr">
        <is>
          <t xml:space="preserve">   Electricity</t>
        </is>
      </c>
      <c r="C46" s="27" t="n">
        <v>33.252598</v>
      </c>
      <c r="D46" s="27" t="n">
        <v>33.912785</v>
      </c>
      <c r="E46" s="27" t="n">
        <v>33.971561</v>
      </c>
      <c r="F46" s="27" t="n">
        <v>34.360657</v>
      </c>
      <c r="G46" s="27" t="n">
        <v>34.89761</v>
      </c>
      <c r="H46" s="27" t="n">
        <v>35.386074</v>
      </c>
      <c r="I46" s="27" t="n">
        <v>36.138538</v>
      </c>
      <c r="J46" s="27" t="n">
        <v>36.758362</v>
      </c>
      <c r="K46" s="27" t="n">
        <v>37.028301</v>
      </c>
      <c r="L46" s="27" t="n">
        <v>36.980328</v>
      </c>
      <c r="M46" s="27" t="n">
        <v>36.851902</v>
      </c>
      <c r="N46" s="27" t="n">
        <v>36.70306</v>
      </c>
      <c r="O46" s="27" t="n">
        <v>36.648472</v>
      </c>
      <c r="P46" s="27" t="n">
        <v>36.629833</v>
      </c>
      <c r="Q46" s="27" t="n">
        <v>36.830044</v>
      </c>
      <c r="R46" s="27" t="n">
        <v>36.91164</v>
      </c>
      <c r="S46" s="27" t="n">
        <v>36.571808</v>
      </c>
      <c r="T46" s="27" t="n">
        <v>36.300903</v>
      </c>
      <c r="U46" s="27" t="n">
        <v>36.140179</v>
      </c>
      <c r="V46" s="27" t="n">
        <v>36.02697</v>
      </c>
      <c r="W46" s="27" t="n">
        <v>35.831085</v>
      </c>
      <c r="X46" s="27" t="n">
        <v>35.613167</v>
      </c>
      <c r="Y46" s="27" t="n">
        <v>35.422935</v>
      </c>
      <c r="Z46" s="27" t="n">
        <v>35.253876</v>
      </c>
      <c r="AA46" s="27" t="n">
        <v>34.979267</v>
      </c>
      <c r="AB46" s="27" t="n">
        <v>34.808914</v>
      </c>
      <c r="AC46" s="27" t="n">
        <v>34.676598</v>
      </c>
      <c r="AD46" s="27" t="n">
        <v>34.547211</v>
      </c>
      <c r="AE46" s="27" t="n">
        <v>34.415016</v>
      </c>
      <c r="AF46" s="27" t="n">
        <v>34.257465</v>
      </c>
      <c r="AG46" s="27" t="n">
        <v>34.011459</v>
      </c>
      <c r="AH46" s="27" t="n">
        <v>33.77932</v>
      </c>
      <c r="AI46" s="28" t="n">
        <v>0.000507</v>
      </c>
    </row>
    <row r="47" ht="15.75" customHeight="1" s="78"/>
    <row r="48" ht="15" customHeight="1" s="78">
      <c r="B48" s="25" t="inlineStr">
        <is>
          <t xml:space="preserve"> Electric Power 8/</t>
        </is>
      </c>
    </row>
    <row r="49" ht="15" customHeight="1" s="78">
      <c r="A49" s="23" t="inlineStr">
        <is>
          <t>PRC000:ga_DistillateFue</t>
        </is>
      </c>
      <c r="B49" s="26" t="inlineStr">
        <is>
          <t xml:space="preserve">   Distillate Fuel Oil</t>
        </is>
      </c>
      <c r="C49" s="27" t="n">
        <v>21.897861</v>
      </c>
      <c r="D49" s="27" t="n">
        <v>21.309484</v>
      </c>
      <c r="E49" s="27" t="n">
        <v>20.57196</v>
      </c>
      <c r="F49" s="27" t="n">
        <v>20.00329</v>
      </c>
      <c r="G49" s="27" t="n">
        <v>19.325447</v>
      </c>
      <c r="H49" s="27" t="n">
        <v>18.920959</v>
      </c>
      <c r="I49" s="27" t="n">
        <v>18.257519</v>
      </c>
      <c r="J49" s="27" t="n">
        <v>18.481485</v>
      </c>
      <c r="K49" s="27" t="n">
        <v>18.433384</v>
      </c>
      <c r="L49" s="27" t="n">
        <v>18.729416</v>
      </c>
      <c r="M49" s="27" t="n">
        <v>18.922249</v>
      </c>
      <c r="N49" s="27" t="n">
        <v>19.024334</v>
      </c>
      <c r="O49" s="27" t="n">
        <v>19.197624</v>
      </c>
      <c r="P49" s="27" t="n">
        <v>19.347914</v>
      </c>
      <c r="Q49" s="27" t="n">
        <v>19.723099</v>
      </c>
      <c r="R49" s="27" t="n">
        <v>19.970982</v>
      </c>
      <c r="S49" s="27" t="n">
        <v>20.210882</v>
      </c>
      <c r="T49" s="27" t="n">
        <v>20.487949</v>
      </c>
      <c r="U49" s="27" t="n">
        <v>20.628559</v>
      </c>
      <c r="V49" s="27" t="n">
        <v>20.729315</v>
      </c>
      <c r="W49" s="27" t="n">
        <v>20.974581</v>
      </c>
      <c r="X49" s="27" t="n">
        <v>21.028313</v>
      </c>
      <c r="Y49" s="27" t="n">
        <v>21.227438</v>
      </c>
      <c r="Z49" s="27" t="n">
        <v>21.605209</v>
      </c>
      <c r="AA49" s="27" t="n">
        <v>21.756472</v>
      </c>
      <c r="AB49" s="27" t="n">
        <v>21.953362</v>
      </c>
      <c r="AC49" s="27" t="n">
        <v>22.352627</v>
      </c>
      <c r="AD49" s="27" t="n">
        <v>22.440077</v>
      </c>
      <c r="AE49" s="27" t="n">
        <v>22.802755</v>
      </c>
      <c r="AF49" s="27" t="n">
        <v>23.1485</v>
      </c>
      <c r="AG49" s="27" t="n">
        <v>23.37958</v>
      </c>
      <c r="AH49" s="27" t="n">
        <v>23.534092</v>
      </c>
      <c r="AI49" s="28" t="n">
        <v>0.002327</v>
      </c>
    </row>
    <row r="50" ht="15" customHeight="1" s="78">
      <c r="A50" s="23" t="inlineStr">
        <is>
          <t>PRC000:ga_ResidualFuel</t>
        </is>
      </c>
      <c r="B50" s="26" t="inlineStr">
        <is>
          <t xml:space="preserve">   Residual Fuel Oil</t>
        </is>
      </c>
      <c r="C50" s="27" t="n">
        <v>12.40038</v>
      </c>
      <c r="D50" s="27" t="n">
        <v>11.553703</v>
      </c>
      <c r="E50" s="27" t="n">
        <v>13.360313</v>
      </c>
      <c r="F50" s="27" t="n">
        <v>13.389486</v>
      </c>
      <c r="G50" s="27" t="n">
        <v>13.319341</v>
      </c>
      <c r="H50" s="27" t="n">
        <v>13.42602</v>
      </c>
      <c r="I50" s="27" t="n">
        <v>13.603244</v>
      </c>
      <c r="J50" s="27" t="n">
        <v>13.720045</v>
      </c>
      <c r="K50" s="27" t="n">
        <v>14.009251</v>
      </c>
      <c r="L50" s="27" t="n">
        <v>14.021473</v>
      </c>
      <c r="M50" s="27" t="n">
        <v>14.408879</v>
      </c>
      <c r="N50" s="27" t="n">
        <v>14.623139</v>
      </c>
      <c r="O50" s="27" t="n">
        <v>14.886125</v>
      </c>
      <c r="P50" s="27" t="n">
        <v>15.028307</v>
      </c>
      <c r="Q50" s="27" t="n">
        <v>15.293097</v>
      </c>
      <c r="R50" s="27" t="n">
        <v>15.457555</v>
      </c>
      <c r="S50" s="27" t="n">
        <v>15.666325</v>
      </c>
      <c r="T50" s="27" t="n">
        <v>15.853258</v>
      </c>
      <c r="U50" s="27" t="n">
        <v>16.036594</v>
      </c>
      <c r="V50" s="27" t="n">
        <v>16.209066</v>
      </c>
      <c r="W50" s="27" t="n">
        <v>16.439095</v>
      </c>
      <c r="X50" s="27" t="n">
        <v>16.653212</v>
      </c>
      <c r="Y50" s="27" t="n">
        <v>16.763474</v>
      </c>
      <c r="Z50" s="27" t="n">
        <v>16.934118</v>
      </c>
      <c r="AA50" s="27" t="n">
        <v>16.96644</v>
      </c>
      <c r="AB50" s="27" t="n">
        <v>16.946861</v>
      </c>
      <c r="AC50" s="27" t="n">
        <v>16.844774</v>
      </c>
      <c r="AD50" s="27" t="n">
        <v>17.097082</v>
      </c>
      <c r="AE50" s="27" t="n">
        <v>17.251614</v>
      </c>
      <c r="AF50" s="27" t="n">
        <v>17.489197</v>
      </c>
      <c r="AG50" s="27" t="n">
        <v>17.715216</v>
      </c>
      <c r="AH50" s="27" t="n">
        <v>17.967491</v>
      </c>
      <c r="AI50" s="28" t="n">
        <v>0.012034</v>
      </c>
    </row>
    <row r="51" ht="15" customHeight="1" s="78">
      <c r="A51" s="23" t="inlineStr">
        <is>
          <t>PRC000:ga_NaturalGas</t>
        </is>
      </c>
      <c r="B51" s="26" t="inlineStr">
        <is>
          <t xml:space="preserve">   Natural Gas</t>
        </is>
      </c>
      <c r="C51" s="27" t="n">
        <v>2.85879</v>
      </c>
      <c r="D51" s="27" t="n">
        <v>2.651217</v>
      </c>
      <c r="E51" s="27" t="n">
        <v>2.817289</v>
      </c>
      <c r="F51" s="27" t="n">
        <v>2.811531</v>
      </c>
      <c r="G51" s="27" t="n">
        <v>2.881649</v>
      </c>
      <c r="H51" s="27" t="n">
        <v>3.030689</v>
      </c>
      <c r="I51" s="27" t="n">
        <v>3.307202</v>
      </c>
      <c r="J51" s="27" t="n">
        <v>3.516105</v>
      </c>
      <c r="K51" s="27" t="n">
        <v>3.647542</v>
      </c>
      <c r="L51" s="27" t="n">
        <v>3.712507</v>
      </c>
      <c r="M51" s="27" t="n">
        <v>3.701732</v>
      </c>
      <c r="N51" s="27" t="n">
        <v>3.631112</v>
      </c>
      <c r="O51" s="27" t="n">
        <v>3.59797</v>
      </c>
      <c r="P51" s="27" t="n">
        <v>3.623174</v>
      </c>
      <c r="Q51" s="27" t="n">
        <v>3.689995</v>
      </c>
      <c r="R51" s="27" t="n">
        <v>3.743716</v>
      </c>
      <c r="S51" s="27" t="n">
        <v>3.73844</v>
      </c>
      <c r="T51" s="27" t="n">
        <v>3.73548</v>
      </c>
      <c r="U51" s="27" t="n">
        <v>3.774059</v>
      </c>
      <c r="V51" s="27" t="n">
        <v>3.795168</v>
      </c>
      <c r="W51" s="27" t="n">
        <v>3.800999</v>
      </c>
      <c r="X51" s="27" t="n">
        <v>3.807131</v>
      </c>
      <c r="Y51" s="27" t="n">
        <v>3.803203</v>
      </c>
      <c r="Z51" s="27" t="n">
        <v>3.81251</v>
      </c>
      <c r="AA51" s="27" t="n">
        <v>3.822264</v>
      </c>
      <c r="AB51" s="27" t="n">
        <v>3.83895</v>
      </c>
      <c r="AC51" s="27" t="n">
        <v>3.851938</v>
      </c>
      <c r="AD51" s="27" t="n">
        <v>3.894858</v>
      </c>
      <c r="AE51" s="27" t="n">
        <v>3.949467</v>
      </c>
      <c r="AF51" s="27" t="n">
        <v>3.985636</v>
      </c>
      <c r="AG51" s="27" t="n">
        <v>4.008594</v>
      </c>
      <c r="AH51" s="27" t="n">
        <v>4.065257</v>
      </c>
      <c r="AI51" s="28" t="n">
        <v>0.011422</v>
      </c>
    </row>
    <row r="52" ht="15" customHeight="1" s="78">
      <c r="A52" s="23" t="inlineStr">
        <is>
          <t>PRC000:ga_SteamCoal</t>
        </is>
      </c>
      <c r="B52" s="26" t="inlineStr">
        <is>
          <t xml:space="preserve">   Steam Coal</t>
        </is>
      </c>
      <c r="C52" s="27" t="n">
        <v>2.048339</v>
      </c>
      <c r="D52" s="27" t="n">
        <v>2.058763</v>
      </c>
      <c r="E52" s="27" t="n">
        <v>2.025556</v>
      </c>
      <c r="F52" s="27" t="n">
        <v>1.997577</v>
      </c>
      <c r="G52" s="27" t="n">
        <v>1.975647</v>
      </c>
      <c r="H52" s="27" t="n">
        <v>1.96913</v>
      </c>
      <c r="I52" s="27" t="n">
        <v>1.95202</v>
      </c>
      <c r="J52" s="27" t="n">
        <v>1.959999</v>
      </c>
      <c r="K52" s="27" t="n">
        <v>1.973998</v>
      </c>
      <c r="L52" s="27" t="n">
        <v>1.956862</v>
      </c>
      <c r="M52" s="27" t="n">
        <v>1.958207</v>
      </c>
      <c r="N52" s="27" t="n">
        <v>1.956258</v>
      </c>
      <c r="O52" s="27" t="n">
        <v>1.954629</v>
      </c>
      <c r="P52" s="27" t="n">
        <v>1.951653</v>
      </c>
      <c r="Q52" s="27" t="n">
        <v>1.958434</v>
      </c>
      <c r="R52" s="27" t="n">
        <v>1.959235</v>
      </c>
      <c r="S52" s="27" t="n">
        <v>1.953764</v>
      </c>
      <c r="T52" s="27" t="n">
        <v>1.95379</v>
      </c>
      <c r="U52" s="27" t="n">
        <v>1.959053</v>
      </c>
      <c r="V52" s="27" t="n">
        <v>1.956042</v>
      </c>
      <c r="W52" s="27" t="n">
        <v>1.954679</v>
      </c>
      <c r="X52" s="27" t="n">
        <v>1.947999</v>
      </c>
      <c r="Y52" s="27" t="n">
        <v>1.947827</v>
      </c>
      <c r="Z52" s="27" t="n">
        <v>1.949921</v>
      </c>
      <c r="AA52" s="27" t="n">
        <v>1.951683</v>
      </c>
      <c r="AB52" s="27" t="n">
        <v>1.952097</v>
      </c>
      <c r="AC52" s="27" t="n">
        <v>1.954712</v>
      </c>
      <c r="AD52" s="27" t="n">
        <v>1.952267</v>
      </c>
      <c r="AE52" s="27" t="n">
        <v>1.954197</v>
      </c>
      <c r="AF52" s="27" t="n">
        <v>1.95353</v>
      </c>
      <c r="AG52" s="27" t="n">
        <v>1.951243</v>
      </c>
      <c r="AH52" s="27" t="n">
        <v>1.950768</v>
      </c>
      <c r="AI52" s="28" t="n">
        <v>-0.001573</v>
      </c>
    </row>
    <row r="53" ht="15" customHeight="1" s="78">
      <c r="A53" s="23" t="inlineStr">
        <is>
          <t>PRC000:ga_uranium</t>
        </is>
      </c>
      <c r="B53" s="26" t="inlineStr">
        <is>
          <t xml:space="preserve">   Uranium</t>
        </is>
      </c>
      <c r="C53" s="27" t="n">
        <v>0.676258</v>
      </c>
      <c r="D53" s="27" t="n">
        <v>0.678339</v>
      </c>
      <c r="E53" s="27" t="n">
        <v>0.679379</v>
      </c>
      <c r="F53" s="27" t="n">
        <v>0.68042</v>
      </c>
      <c r="G53" s="27" t="n">
        <v>0.682501</v>
      </c>
      <c r="H53" s="27" t="n">
        <v>0.683541</v>
      </c>
      <c r="I53" s="27" t="n">
        <v>0.685622</v>
      </c>
      <c r="J53" s="27" t="n">
        <v>0.686662</v>
      </c>
      <c r="K53" s="27" t="n">
        <v>0.687703</v>
      </c>
      <c r="L53" s="27" t="n">
        <v>0.688743</v>
      </c>
      <c r="M53" s="27" t="n">
        <v>0.690824</v>
      </c>
      <c r="N53" s="27" t="n">
        <v>0.692905</v>
      </c>
      <c r="O53" s="27" t="n">
        <v>0.693945</v>
      </c>
      <c r="P53" s="27" t="n">
        <v>0.696026</v>
      </c>
      <c r="Q53" s="27" t="n">
        <v>0.698107</v>
      </c>
      <c r="R53" s="27" t="n">
        <v>0.699147</v>
      </c>
      <c r="S53" s="27" t="n">
        <v>0.701228</v>
      </c>
      <c r="T53" s="27" t="n">
        <v>0.703309</v>
      </c>
      <c r="U53" s="27" t="n">
        <v>0.704349</v>
      </c>
      <c r="V53" s="27" t="n">
        <v>0.70643</v>
      </c>
      <c r="W53" s="27" t="n">
        <v>0.708511</v>
      </c>
      <c r="X53" s="27" t="n">
        <v>0.710591</v>
      </c>
      <c r="Y53" s="27" t="n">
        <v>0.711632</v>
      </c>
      <c r="Z53" s="27" t="n">
        <v>0.713712</v>
      </c>
      <c r="AA53" s="27" t="n">
        <v>0.715793</v>
      </c>
      <c r="AB53" s="27" t="n">
        <v>0.717874</v>
      </c>
      <c r="AC53" s="27" t="n">
        <v>0.719955</v>
      </c>
      <c r="AD53" s="27" t="n">
        <v>0.722036</v>
      </c>
      <c r="AE53" s="27" t="n">
        <v>0.724117</v>
      </c>
      <c r="AF53" s="27" t="n">
        <v>0.726197</v>
      </c>
      <c r="AG53" s="27" t="n">
        <v>0.728278</v>
      </c>
      <c r="AH53" s="27" t="n">
        <v>0.730359</v>
      </c>
      <c r="AI53" s="28" t="n">
        <v>0.002486</v>
      </c>
    </row>
    <row r="54" ht="15.75" customHeight="1" s="78"/>
    <row r="55" ht="15.75" customHeight="1" s="78"/>
    <row r="56" ht="15" customHeight="1" s="78">
      <c r="B56" s="25" t="inlineStr">
        <is>
          <t xml:space="preserve"> Average Price to All Users 9/</t>
        </is>
      </c>
    </row>
    <row r="57" ht="15" customHeight="1" s="78">
      <c r="A57" s="23" t="inlineStr">
        <is>
          <t>PRC000:ha_LiquefiedPetr</t>
        </is>
      </c>
      <c r="B57" s="26" t="inlineStr">
        <is>
          <t xml:space="preserve">   Propane</t>
        </is>
      </c>
      <c r="C57" s="27" t="n">
        <v>18.517338</v>
      </c>
      <c r="D57" s="27" t="n">
        <v>17.795782</v>
      </c>
      <c r="E57" s="27" t="n">
        <v>18.164116</v>
      </c>
      <c r="F57" s="27" t="n">
        <v>18.891821</v>
      </c>
      <c r="G57" s="27" t="n">
        <v>19.47764</v>
      </c>
      <c r="H57" s="27" t="n">
        <v>20.115549</v>
      </c>
      <c r="I57" s="27" t="n">
        <v>20.967056</v>
      </c>
      <c r="J57" s="27" t="n">
        <v>21.841379</v>
      </c>
      <c r="K57" s="27" t="n">
        <v>22.424021</v>
      </c>
      <c r="L57" s="27" t="n">
        <v>22.825674</v>
      </c>
      <c r="M57" s="27" t="n">
        <v>23.067327</v>
      </c>
      <c r="N57" s="27" t="n">
        <v>23.235031</v>
      </c>
      <c r="O57" s="27" t="n">
        <v>23.271036</v>
      </c>
      <c r="P57" s="27" t="n">
        <v>23.351419</v>
      </c>
      <c r="Q57" s="27" t="n">
        <v>23.62575</v>
      </c>
      <c r="R57" s="27" t="n">
        <v>23.87743</v>
      </c>
      <c r="S57" s="27" t="n">
        <v>24.152052</v>
      </c>
      <c r="T57" s="27" t="n">
        <v>24.470886</v>
      </c>
      <c r="U57" s="27" t="n">
        <v>24.818119</v>
      </c>
      <c r="V57" s="27" t="n">
        <v>25.156733</v>
      </c>
      <c r="W57" s="27" t="n">
        <v>25.476082</v>
      </c>
      <c r="X57" s="27" t="n">
        <v>25.756554</v>
      </c>
      <c r="Y57" s="27" t="n">
        <v>26.017603</v>
      </c>
      <c r="Z57" s="27" t="n">
        <v>26.396612</v>
      </c>
      <c r="AA57" s="27" t="n">
        <v>26.704369</v>
      </c>
      <c r="AB57" s="27" t="n">
        <v>27.004362</v>
      </c>
      <c r="AC57" s="27" t="n">
        <v>27.302423</v>
      </c>
      <c r="AD57" s="27" t="n">
        <v>27.59053</v>
      </c>
      <c r="AE57" s="27" t="n">
        <v>27.952341</v>
      </c>
      <c r="AF57" s="27" t="n">
        <v>28.331856</v>
      </c>
      <c r="AG57" s="27" t="n">
        <v>28.642916</v>
      </c>
      <c r="AH57" s="27" t="n">
        <v>28.93576</v>
      </c>
      <c r="AI57" s="28" t="n">
        <v>0.014503</v>
      </c>
    </row>
    <row r="58" ht="15" customHeight="1" s="78">
      <c r="A58" s="23" t="inlineStr">
        <is>
          <t>PRC000:ha_Ethanol(E85)</t>
        </is>
      </c>
      <c r="B58" s="26" t="inlineStr">
        <is>
          <t xml:space="preserve">   E85 3/</t>
        </is>
      </c>
      <c r="C58" s="27" t="n">
        <v>24.537947</v>
      </c>
      <c r="D58" s="27" t="n">
        <v>24.243864</v>
      </c>
      <c r="E58" s="27" t="n">
        <v>29.909515</v>
      </c>
      <c r="F58" s="27" t="n">
        <v>28.426769</v>
      </c>
      <c r="G58" s="27" t="n">
        <v>28.618099</v>
      </c>
      <c r="H58" s="27" t="n">
        <v>28.520075</v>
      </c>
      <c r="I58" s="27" t="n">
        <v>27.862692</v>
      </c>
      <c r="J58" s="27" t="n">
        <v>27.936611</v>
      </c>
      <c r="K58" s="27" t="n">
        <v>28.16201</v>
      </c>
      <c r="L58" s="27" t="n">
        <v>28.425083</v>
      </c>
      <c r="M58" s="27" t="n">
        <v>28.713608</v>
      </c>
      <c r="N58" s="27" t="n">
        <v>30.057896</v>
      </c>
      <c r="O58" s="27" t="n">
        <v>30.388205</v>
      </c>
      <c r="P58" s="27" t="n">
        <v>30.54878</v>
      </c>
      <c r="Q58" s="27" t="n">
        <v>31.208534</v>
      </c>
      <c r="R58" s="27" t="n">
        <v>31.695507</v>
      </c>
      <c r="S58" s="27" t="n">
        <v>32.776066</v>
      </c>
      <c r="T58" s="27" t="n">
        <v>32.66156</v>
      </c>
      <c r="U58" s="27" t="n">
        <v>32.834831</v>
      </c>
      <c r="V58" s="27" t="n">
        <v>33.766201</v>
      </c>
      <c r="W58" s="27" t="n">
        <v>34.771797</v>
      </c>
      <c r="X58" s="27" t="n">
        <v>35.608723</v>
      </c>
      <c r="Y58" s="27" t="n">
        <v>35.916092</v>
      </c>
      <c r="Z58" s="27" t="n">
        <v>37.47979</v>
      </c>
      <c r="AA58" s="27" t="n">
        <v>37.935295</v>
      </c>
      <c r="AB58" s="27" t="n">
        <v>38.346237</v>
      </c>
      <c r="AC58" s="27" t="n">
        <v>38.771313</v>
      </c>
      <c r="AD58" s="27" t="n">
        <v>39.264046</v>
      </c>
      <c r="AE58" s="27" t="n">
        <v>42.460052</v>
      </c>
      <c r="AF58" s="27" t="n">
        <v>43.544437</v>
      </c>
      <c r="AG58" s="27" t="n">
        <v>43.591911</v>
      </c>
      <c r="AH58" s="27" t="n">
        <v>43.892014</v>
      </c>
      <c r="AI58" s="28" t="n">
        <v>0.018935</v>
      </c>
    </row>
    <row r="59" ht="15" customHeight="1" s="78">
      <c r="A59" s="23" t="inlineStr">
        <is>
          <t>PRC000:ha_MotorGasoline</t>
        </is>
      </c>
      <c r="B59" s="26" t="inlineStr">
        <is>
          <t xml:space="preserve">   Motor Gasoline 4/</t>
        </is>
      </c>
      <c r="C59" s="27" t="n">
        <v>22.152426</v>
      </c>
      <c r="D59" s="27" t="n">
        <v>21.94087</v>
      </c>
      <c r="E59" s="27" t="n">
        <v>21.968946</v>
      </c>
      <c r="F59" s="27" t="n">
        <v>21.978165</v>
      </c>
      <c r="G59" s="27" t="n">
        <v>21.89427</v>
      </c>
      <c r="H59" s="27" t="n">
        <v>21.607965</v>
      </c>
      <c r="I59" s="27" t="n">
        <v>21.857471</v>
      </c>
      <c r="J59" s="27" t="n">
        <v>22.043116</v>
      </c>
      <c r="K59" s="27" t="n">
        <v>22.312281</v>
      </c>
      <c r="L59" s="27" t="n">
        <v>22.424955</v>
      </c>
      <c r="M59" s="27" t="n">
        <v>22.720831</v>
      </c>
      <c r="N59" s="27" t="n">
        <v>23.424423</v>
      </c>
      <c r="O59" s="27" t="n">
        <v>23.588041</v>
      </c>
      <c r="P59" s="27" t="n">
        <v>23.796984</v>
      </c>
      <c r="Q59" s="27" t="n">
        <v>24.220589</v>
      </c>
      <c r="R59" s="27" t="n">
        <v>24.60873</v>
      </c>
      <c r="S59" s="27" t="n">
        <v>24.865734</v>
      </c>
      <c r="T59" s="27" t="n">
        <v>25.162941</v>
      </c>
      <c r="U59" s="27" t="n">
        <v>25.240604</v>
      </c>
      <c r="V59" s="27" t="n">
        <v>25.517138</v>
      </c>
      <c r="W59" s="27" t="n">
        <v>25.858952</v>
      </c>
      <c r="X59" s="27" t="n">
        <v>25.951355</v>
      </c>
      <c r="Y59" s="27" t="n">
        <v>26.136623</v>
      </c>
      <c r="Z59" s="27" t="n">
        <v>26.539719</v>
      </c>
      <c r="AA59" s="27" t="n">
        <v>26.75515</v>
      </c>
      <c r="AB59" s="27" t="n">
        <v>26.964806</v>
      </c>
      <c r="AC59" s="27" t="n">
        <v>27.311302</v>
      </c>
      <c r="AD59" s="27" t="n">
        <v>27.396849</v>
      </c>
      <c r="AE59" s="27" t="n">
        <v>27.872746</v>
      </c>
      <c r="AF59" s="27" t="n">
        <v>28.194441</v>
      </c>
      <c r="AG59" s="27" t="n">
        <v>28.439672</v>
      </c>
      <c r="AH59" s="27" t="n">
        <v>28.648949</v>
      </c>
      <c r="AI59" s="28" t="n">
        <v>0.008330000000000001</v>
      </c>
    </row>
    <row r="60" ht="15" customHeight="1" s="78">
      <c r="A60" s="23" t="inlineStr">
        <is>
          <t>PRC000:ha_JetFuel</t>
        </is>
      </c>
      <c r="B60" s="26" t="inlineStr">
        <is>
          <t xml:space="preserve">   Jet Fuel 5/</t>
        </is>
      </c>
      <c r="C60" s="27" t="n">
        <v>14.641048</v>
      </c>
      <c r="D60" s="27" t="n">
        <v>14.44945</v>
      </c>
      <c r="E60" s="27" t="n">
        <v>14.469915</v>
      </c>
      <c r="F60" s="27" t="n">
        <v>14.677915</v>
      </c>
      <c r="G60" s="27" t="n">
        <v>14.784328</v>
      </c>
      <c r="H60" s="27" t="n">
        <v>15.181978</v>
      </c>
      <c r="I60" s="27" t="n">
        <v>15.254274</v>
      </c>
      <c r="J60" s="27" t="n">
        <v>15.71048</v>
      </c>
      <c r="K60" s="27" t="n">
        <v>15.739541</v>
      </c>
      <c r="L60" s="27" t="n">
        <v>16.214653</v>
      </c>
      <c r="M60" s="27" t="n">
        <v>16.425371</v>
      </c>
      <c r="N60" s="27" t="n">
        <v>16.66482</v>
      </c>
      <c r="O60" s="27" t="n">
        <v>17.012842</v>
      </c>
      <c r="P60" s="27" t="n">
        <v>17.18742</v>
      </c>
      <c r="Q60" s="27" t="n">
        <v>17.583839</v>
      </c>
      <c r="R60" s="27" t="n">
        <v>17.868292</v>
      </c>
      <c r="S60" s="27" t="n">
        <v>18.13835</v>
      </c>
      <c r="T60" s="27" t="n">
        <v>18.383089</v>
      </c>
      <c r="U60" s="27" t="n">
        <v>18.62429</v>
      </c>
      <c r="V60" s="27" t="n">
        <v>18.83005</v>
      </c>
      <c r="W60" s="27" t="n">
        <v>19.106794</v>
      </c>
      <c r="X60" s="27" t="n">
        <v>19.197943</v>
      </c>
      <c r="Y60" s="27" t="n">
        <v>19.450199</v>
      </c>
      <c r="Z60" s="27" t="n">
        <v>19.834574</v>
      </c>
      <c r="AA60" s="27" t="n">
        <v>20.040815</v>
      </c>
      <c r="AB60" s="27" t="n">
        <v>20.276285</v>
      </c>
      <c r="AC60" s="27" t="n">
        <v>20.70055</v>
      </c>
      <c r="AD60" s="27" t="n">
        <v>20.752966</v>
      </c>
      <c r="AE60" s="27" t="n">
        <v>21.175344</v>
      </c>
      <c r="AF60" s="27" t="n">
        <v>21.518599</v>
      </c>
      <c r="AG60" s="27" t="n">
        <v>21.76668</v>
      </c>
      <c r="AH60" s="27" t="n">
        <v>21.858753</v>
      </c>
      <c r="AI60" s="28" t="n">
        <v>0.013012</v>
      </c>
    </row>
    <row r="61" ht="15" customHeight="1" s="78">
      <c r="A61" s="23" t="inlineStr">
        <is>
          <t>PRC000:ha_DistillateFue</t>
        </is>
      </c>
      <c r="B61" s="26" t="inlineStr">
        <is>
          <t xml:space="preserve">   Distillate Fuel Oil</t>
        </is>
      </c>
      <c r="C61" s="27" t="n">
        <v>22.055973</v>
      </c>
      <c r="D61" s="27" t="n">
        <v>21.332649</v>
      </c>
      <c r="E61" s="27" t="n">
        <v>21.307634</v>
      </c>
      <c r="F61" s="27" t="n">
        <v>21.509706</v>
      </c>
      <c r="G61" s="27" t="n">
        <v>21.507311</v>
      </c>
      <c r="H61" s="27" t="n">
        <v>21.769125</v>
      </c>
      <c r="I61" s="27" t="n">
        <v>21.766514</v>
      </c>
      <c r="J61" s="27" t="n">
        <v>22.167187</v>
      </c>
      <c r="K61" s="27" t="n">
        <v>22.215662</v>
      </c>
      <c r="L61" s="27" t="n">
        <v>22.55971</v>
      </c>
      <c r="M61" s="27" t="n">
        <v>22.7668</v>
      </c>
      <c r="N61" s="27" t="n">
        <v>23.137453</v>
      </c>
      <c r="O61" s="27" t="n">
        <v>23.400127</v>
      </c>
      <c r="P61" s="27" t="n">
        <v>23.565245</v>
      </c>
      <c r="Q61" s="27" t="n">
        <v>23.939878</v>
      </c>
      <c r="R61" s="27" t="n">
        <v>24.132757</v>
      </c>
      <c r="S61" s="27" t="n">
        <v>24.353363</v>
      </c>
      <c r="T61" s="27" t="n">
        <v>24.599989</v>
      </c>
      <c r="U61" s="27" t="n">
        <v>24.760366</v>
      </c>
      <c r="V61" s="27" t="n">
        <v>24.966681</v>
      </c>
      <c r="W61" s="27" t="n">
        <v>25.188585</v>
      </c>
      <c r="X61" s="27" t="n">
        <v>25.189915</v>
      </c>
      <c r="Y61" s="27" t="n">
        <v>25.361546</v>
      </c>
      <c r="Z61" s="27" t="n">
        <v>25.739941</v>
      </c>
      <c r="AA61" s="27" t="n">
        <v>25.903061</v>
      </c>
      <c r="AB61" s="27" t="n">
        <v>26.1014</v>
      </c>
      <c r="AC61" s="27" t="n">
        <v>26.471901</v>
      </c>
      <c r="AD61" s="27" t="n">
        <v>26.487108</v>
      </c>
      <c r="AE61" s="27" t="n">
        <v>26.746401</v>
      </c>
      <c r="AF61" s="27" t="n">
        <v>26.98501</v>
      </c>
      <c r="AG61" s="27" t="n">
        <v>27.152634</v>
      </c>
      <c r="AH61" s="27" t="n">
        <v>27.305868</v>
      </c>
      <c r="AI61" s="28" t="n">
        <v>0.006912</v>
      </c>
    </row>
    <row r="62" ht="15" customHeight="1" s="78">
      <c r="A62" s="23" t="inlineStr">
        <is>
          <t>PRC000:ha_ResidualFuel</t>
        </is>
      </c>
      <c r="B62" s="26" t="inlineStr">
        <is>
          <t xml:space="preserve">   Residual Fuel Oil</t>
        </is>
      </c>
      <c r="C62" s="27" t="n">
        <v>9.750306999999999</v>
      </c>
      <c r="D62" s="27" t="n">
        <v>10.19247</v>
      </c>
      <c r="E62" s="27" t="n">
        <v>10.271381</v>
      </c>
      <c r="F62" s="27" t="n">
        <v>10.173702</v>
      </c>
      <c r="G62" s="27" t="n">
        <v>9.183429</v>
      </c>
      <c r="H62" s="27" t="n">
        <v>9.554516</v>
      </c>
      <c r="I62" s="27" t="n">
        <v>9.876920999999999</v>
      </c>
      <c r="J62" s="27" t="n">
        <v>10.457724</v>
      </c>
      <c r="K62" s="27" t="n">
        <v>11.210336</v>
      </c>
      <c r="L62" s="27" t="n">
        <v>11.536976</v>
      </c>
      <c r="M62" s="27" t="n">
        <v>11.842731</v>
      </c>
      <c r="N62" s="27" t="n">
        <v>11.37082</v>
      </c>
      <c r="O62" s="27" t="n">
        <v>11.605115</v>
      </c>
      <c r="P62" s="27" t="n">
        <v>11.676685</v>
      </c>
      <c r="Q62" s="27" t="n">
        <v>11.933399</v>
      </c>
      <c r="R62" s="27" t="n">
        <v>12.064242</v>
      </c>
      <c r="S62" s="27" t="n">
        <v>12.69766</v>
      </c>
      <c r="T62" s="27" t="n">
        <v>13.116432</v>
      </c>
      <c r="U62" s="27" t="n">
        <v>13.224297</v>
      </c>
      <c r="V62" s="27" t="n">
        <v>13.736769</v>
      </c>
      <c r="W62" s="27" t="n">
        <v>13.914393</v>
      </c>
      <c r="X62" s="27" t="n">
        <v>14.113455</v>
      </c>
      <c r="Y62" s="27" t="n">
        <v>14.229108</v>
      </c>
      <c r="Z62" s="27" t="n">
        <v>14.283981</v>
      </c>
      <c r="AA62" s="27" t="n">
        <v>14.843826</v>
      </c>
      <c r="AB62" s="27" t="n">
        <v>15.073577</v>
      </c>
      <c r="AC62" s="27" t="n">
        <v>15.086976</v>
      </c>
      <c r="AD62" s="27" t="n">
        <v>15.677839</v>
      </c>
      <c r="AE62" s="27" t="n">
        <v>15.942997</v>
      </c>
      <c r="AF62" s="27" t="n">
        <v>16.14673</v>
      </c>
      <c r="AG62" s="27" t="n">
        <v>16.344221</v>
      </c>
      <c r="AH62" s="27" t="n">
        <v>15.920506</v>
      </c>
      <c r="AI62" s="28" t="n">
        <v>0.015942</v>
      </c>
    </row>
    <row r="63" ht="15" customHeight="1" s="78">
      <c r="A63" s="23" t="inlineStr">
        <is>
          <t>PRC000:ha_NaturalGas</t>
        </is>
      </c>
      <c r="B63" s="26" t="inlineStr">
        <is>
          <t xml:space="preserve">   Natural Gas</t>
        </is>
      </c>
      <c r="C63" s="27" t="n">
        <v>5.031696</v>
      </c>
      <c r="D63" s="27" t="n">
        <v>4.760718</v>
      </c>
      <c r="E63" s="27" t="n">
        <v>4.847678</v>
      </c>
      <c r="F63" s="27" t="n">
        <v>4.833207</v>
      </c>
      <c r="G63" s="27" t="n">
        <v>4.868649</v>
      </c>
      <c r="H63" s="27" t="n">
        <v>4.979748</v>
      </c>
      <c r="I63" s="27" t="n">
        <v>5.198734</v>
      </c>
      <c r="J63" s="27" t="n">
        <v>5.40272</v>
      </c>
      <c r="K63" s="27" t="n">
        <v>5.552284</v>
      </c>
      <c r="L63" s="27" t="n">
        <v>5.63208</v>
      </c>
      <c r="M63" s="27" t="n">
        <v>5.643917</v>
      </c>
      <c r="N63" s="27" t="n">
        <v>5.679059</v>
      </c>
      <c r="O63" s="27" t="n">
        <v>5.637339</v>
      </c>
      <c r="P63" s="27" t="n">
        <v>5.647746</v>
      </c>
      <c r="Q63" s="27" t="n">
        <v>5.714075</v>
      </c>
      <c r="R63" s="27" t="n">
        <v>5.742004</v>
      </c>
      <c r="S63" s="27" t="n">
        <v>5.739636</v>
      </c>
      <c r="T63" s="27" t="n">
        <v>5.729753</v>
      </c>
      <c r="U63" s="27" t="n">
        <v>5.761975</v>
      </c>
      <c r="V63" s="27" t="n">
        <v>5.780482</v>
      </c>
      <c r="W63" s="27" t="n">
        <v>5.784865</v>
      </c>
      <c r="X63" s="27" t="n">
        <v>5.781797</v>
      </c>
      <c r="Y63" s="27" t="n">
        <v>5.783163</v>
      </c>
      <c r="Z63" s="27" t="n">
        <v>5.796995</v>
      </c>
      <c r="AA63" s="27" t="n">
        <v>5.807943</v>
      </c>
      <c r="AB63" s="27" t="n">
        <v>5.825001</v>
      </c>
      <c r="AC63" s="27" t="n">
        <v>5.848293</v>
      </c>
      <c r="AD63" s="27" t="n">
        <v>5.887419</v>
      </c>
      <c r="AE63" s="27" t="n">
        <v>5.931022</v>
      </c>
      <c r="AF63" s="27" t="n">
        <v>5.951627</v>
      </c>
      <c r="AG63" s="27" t="n">
        <v>5.972738</v>
      </c>
      <c r="AH63" s="27" t="n">
        <v>6.017784</v>
      </c>
      <c r="AI63" s="28" t="n">
        <v>0.00579</v>
      </c>
    </row>
    <row r="64" ht="15" customHeight="1" s="78">
      <c r="A64" s="23" t="inlineStr">
        <is>
          <t>PRC000:ha_Metallugical</t>
        </is>
      </c>
      <c r="B64" s="26" t="inlineStr">
        <is>
          <t xml:space="preserve">   Metallurgical Coal</t>
        </is>
      </c>
      <c r="C64" s="27" t="n">
        <v>4.135304</v>
      </c>
      <c r="D64" s="27" t="n">
        <v>3.715267</v>
      </c>
      <c r="E64" s="27" t="n">
        <v>3.476051</v>
      </c>
      <c r="F64" s="27" t="n">
        <v>3.314668</v>
      </c>
      <c r="G64" s="27" t="n">
        <v>3.226584</v>
      </c>
      <c r="H64" s="27" t="n">
        <v>3.228791</v>
      </c>
      <c r="I64" s="27" t="n">
        <v>3.233289</v>
      </c>
      <c r="J64" s="27" t="n">
        <v>3.237639</v>
      </c>
      <c r="K64" s="27" t="n">
        <v>3.26661</v>
      </c>
      <c r="L64" s="27" t="n">
        <v>3.294532</v>
      </c>
      <c r="M64" s="27" t="n">
        <v>3.334714</v>
      </c>
      <c r="N64" s="27" t="n">
        <v>3.367346</v>
      </c>
      <c r="O64" s="27" t="n">
        <v>3.405218</v>
      </c>
      <c r="P64" s="27" t="n">
        <v>3.442147</v>
      </c>
      <c r="Q64" s="27" t="n">
        <v>3.475353</v>
      </c>
      <c r="R64" s="27" t="n">
        <v>3.513103</v>
      </c>
      <c r="S64" s="27" t="n">
        <v>3.546413</v>
      </c>
      <c r="T64" s="27" t="n">
        <v>3.577275</v>
      </c>
      <c r="U64" s="27" t="n">
        <v>3.610275</v>
      </c>
      <c r="V64" s="27" t="n">
        <v>3.640216</v>
      </c>
      <c r="W64" s="27" t="n">
        <v>3.675331</v>
      </c>
      <c r="X64" s="27" t="n">
        <v>3.706488</v>
      </c>
      <c r="Y64" s="27" t="n">
        <v>3.746972</v>
      </c>
      <c r="Z64" s="27" t="n">
        <v>3.783088</v>
      </c>
      <c r="AA64" s="27" t="n">
        <v>3.822762</v>
      </c>
      <c r="AB64" s="27" t="n">
        <v>3.857581</v>
      </c>
      <c r="AC64" s="27" t="n">
        <v>3.895384</v>
      </c>
      <c r="AD64" s="27" t="n">
        <v>3.93132</v>
      </c>
      <c r="AE64" s="27" t="n">
        <v>3.97163</v>
      </c>
      <c r="AF64" s="27" t="n">
        <v>4.008956</v>
      </c>
      <c r="AG64" s="27" t="n">
        <v>4.049924</v>
      </c>
      <c r="AH64" s="27" t="n">
        <v>4.087855</v>
      </c>
      <c r="AI64" s="28" t="n">
        <v>-0.000372</v>
      </c>
    </row>
    <row r="65" ht="15" customHeight="1" s="78">
      <c r="A65" s="23" t="inlineStr">
        <is>
          <t>PRC000:ha_Coal</t>
        </is>
      </c>
      <c r="B65" s="26" t="inlineStr">
        <is>
          <t xml:space="preserve">   Other Coal</t>
        </is>
      </c>
      <c r="C65" s="27" t="n">
        <v>2.081845</v>
      </c>
      <c r="D65" s="27" t="n">
        <v>2.091125</v>
      </c>
      <c r="E65" s="27" t="n">
        <v>2.065455</v>
      </c>
      <c r="F65" s="27" t="n">
        <v>2.041764</v>
      </c>
      <c r="G65" s="27" t="n">
        <v>2.025612</v>
      </c>
      <c r="H65" s="27" t="n">
        <v>2.021754</v>
      </c>
      <c r="I65" s="27" t="n">
        <v>2.010812</v>
      </c>
      <c r="J65" s="27" t="n">
        <v>2.016129</v>
      </c>
      <c r="K65" s="27" t="n">
        <v>2.030577</v>
      </c>
      <c r="L65" s="27" t="n">
        <v>2.014867</v>
      </c>
      <c r="M65" s="27" t="n">
        <v>2.017033</v>
      </c>
      <c r="N65" s="27" t="n">
        <v>2.015833</v>
      </c>
      <c r="O65" s="27" t="n">
        <v>2.014559</v>
      </c>
      <c r="P65" s="27" t="n">
        <v>2.011771</v>
      </c>
      <c r="Q65" s="27" t="n">
        <v>2.017367</v>
      </c>
      <c r="R65" s="27" t="n">
        <v>2.018418</v>
      </c>
      <c r="S65" s="27" t="n">
        <v>2.013567</v>
      </c>
      <c r="T65" s="27" t="n">
        <v>2.014307</v>
      </c>
      <c r="U65" s="27" t="n">
        <v>2.019749</v>
      </c>
      <c r="V65" s="27" t="n">
        <v>2.017883</v>
      </c>
      <c r="W65" s="27" t="n">
        <v>2.017494</v>
      </c>
      <c r="X65" s="27" t="n">
        <v>2.01182</v>
      </c>
      <c r="Y65" s="27" t="n">
        <v>2.012718</v>
      </c>
      <c r="Z65" s="27" t="n">
        <v>2.015642</v>
      </c>
      <c r="AA65" s="27" t="n">
        <v>2.018003</v>
      </c>
      <c r="AB65" s="27" t="n">
        <v>2.018809</v>
      </c>
      <c r="AC65" s="27" t="n">
        <v>2.022332</v>
      </c>
      <c r="AD65" s="27" t="n">
        <v>2.01997</v>
      </c>
      <c r="AE65" s="27" t="n">
        <v>2.022497</v>
      </c>
      <c r="AF65" s="27" t="n">
        <v>2.022578</v>
      </c>
      <c r="AG65" s="27" t="n">
        <v>2.021513</v>
      </c>
      <c r="AH65" s="27" t="n">
        <v>2.021565</v>
      </c>
      <c r="AI65" s="28" t="n">
        <v>-0.000947</v>
      </c>
    </row>
    <row r="66" ht="15" customHeight="1" s="78">
      <c r="A66" s="23" t="inlineStr">
        <is>
          <t>PRC000:ha_CoaltoLiquids</t>
        </is>
      </c>
      <c r="B66" s="26" t="inlineStr">
        <is>
          <t xml:space="preserve">   Coal to Liquids</t>
        </is>
      </c>
      <c r="C66" s="28" t="inlineStr">
        <is>
          <t>- -</t>
        </is>
      </c>
      <c r="D66" s="28" t="inlineStr">
        <is>
          <t>- -</t>
        </is>
      </c>
      <c r="E66" s="28" t="inlineStr">
        <is>
          <t>- -</t>
        </is>
      </c>
      <c r="F66" s="28" t="inlineStr">
        <is>
          <t>- -</t>
        </is>
      </c>
      <c r="G66" s="28" t="inlineStr">
        <is>
          <t>- -</t>
        </is>
      </c>
      <c r="H66" s="28" t="inlineStr">
        <is>
          <t>- -</t>
        </is>
      </c>
      <c r="I66" s="28" t="inlineStr">
        <is>
          <t>- -</t>
        </is>
      </c>
      <c r="J66" s="28" t="inlineStr">
        <is>
          <t>- -</t>
        </is>
      </c>
      <c r="K66" s="28" t="inlineStr">
        <is>
          <t>- -</t>
        </is>
      </c>
      <c r="L66" s="28" t="inlineStr">
        <is>
          <t>- -</t>
        </is>
      </c>
      <c r="M66" s="28" t="inlineStr">
        <is>
          <t>- -</t>
        </is>
      </c>
      <c r="N66" s="28" t="inlineStr">
        <is>
          <t>- -</t>
        </is>
      </c>
      <c r="O66" s="28" t="inlineStr">
        <is>
          <t>- -</t>
        </is>
      </c>
      <c r="P66" s="28" t="inlineStr">
        <is>
          <t>- -</t>
        </is>
      </c>
      <c r="Q66" s="28" t="inlineStr">
        <is>
          <t>- -</t>
        </is>
      </c>
      <c r="R66" s="28" t="inlineStr">
        <is>
          <t>- -</t>
        </is>
      </c>
      <c r="S66" s="28" t="inlineStr">
        <is>
          <t>- -</t>
        </is>
      </c>
      <c r="T66" s="28" t="inlineStr">
        <is>
          <t>- -</t>
        </is>
      </c>
      <c r="U66" s="28" t="inlineStr">
        <is>
          <t>- -</t>
        </is>
      </c>
      <c r="V66" s="28" t="inlineStr">
        <is>
          <t>- -</t>
        </is>
      </c>
      <c r="W66" s="28" t="inlineStr">
        <is>
          <t>- -</t>
        </is>
      </c>
      <c r="X66" s="28" t="inlineStr">
        <is>
          <t>- -</t>
        </is>
      </c>
      <c r="Y66" s="28" t="inlineStr">
        <is>
          <t>- -</t>
        </is>
      </c>
      <c r="Z66" s="28" t="inlineStr">
        <is>
          <t>- -</t>
        </is>
      </c>
      <c r="AA66" s="28" t="inlineStr">
        <is>
          <t>- -</t>
        </is>
      </c>
      <c r="AB66" s="28" t="inlineStr">
        <is>
          <t>- -</t>
        </is>
      </c>
      <c r="AC66" s="28" t="inlineStr">
        <is>
          <t>- -</t>
        </is>
      </c>
      <c r="AD66" s="28" t="inlineStr">
        <is>
          <t>- -</t>
        </is>
      </c>
      <c r="AE66" s="28" t="inlineStr">
        <is>
          <t>- -</t>
        </is>
      </c>
      <c r="AF66" s="28" t="inlineStr">
        <is>
          <t>- -</t>
        </is>
      </c>
      <c r="AG66" s="28" t="inlineStr">
        <is>
          <t>- -</t>
        </is>
      </c>
      <c r="AH66" s="28" t="inlineStr">
        <is>
          <t>- -</t>
        </is>
      </c>
      <c r="AI66" s="28" t="inlineStr">
        <is>
          <t>- -</t>
        </is>
      </c>
    </row>
    <row r="67" ht="15" customHeight="1" s="78">
      <c r="A67" s="23" t="inlineStr">
        <is>
          <t>PRC000:ha_Electricity</t>
        </is>
      </c>
      <c r="B67" s="26" t="inlineStr">
        <is>
          <t xml:space="preserve">   Electricity</t>
        </is>
      </c>
      <c r="C67" s="27" t="n">
        <v>30.454449</v>
      </c>
      <c r="D67" s="27" t="n">
        <v>29.931808</v>
      </c>
      <c r="E67" s="27" t="n">
        <v>29.732624</v>
      </c>
      <c r="F67" s="27" t="n">
        <v>29.657566</v>
      </c>
      <c r="G67" s="27" t="n">
        <v>29.663189</v>
      </c>
      <c r="H67" s="27" t="n">
        <v>29.849365</v>
      </c>
      <c r="I67" s="27" t="n">
        <v>30.250845</v>
      </c>
      <c r="J67" s="27" t="n">
        <v>30.593702</v>
      </c>
      <c r="K67" s="27" t="n">
        <v>30.753353</v>
      </c>
      <c r="L67" s="27" t="n">
        <v>30.63155</v>
      </c>
      <c r="M67" s="27" t="n">
        <v>30.452465</v>
      </c>
      <c r="N67" s="27" t="n">
        <v>30.394573</v>
      </c>
      <c r="O67" s="27" t="n">
        <v>30.270491</v>
      </c>
      <c r="P67" s="27" t="n">
        <v>30.131779</v>
      </c>
      <c r="Q67" s="27" t="n">
        <v>30.234314</v>
      </c>
      <c r="R67" s="27" t="n">
        <v>30.257355</v>
      </c>
      <c r="S67" s="27" t="n">
        <v>30.084644</v>
      </c>
      <c r="T67" s="27" t="n">
        <v>29.993071</v>
      </c>
      <c r="U67" s="27" t="n">
        <v>29.893633</v>
      </c>
      <c r="V67" s="27" t="n">
        <v>29.942001</v>
      </c>
      <c r="W67" s="27" t="n">
        <v>29.852777</v>
      </c>
      <c r="X67" s="27" t="n">
        <v>29.694433</v>
      </c>
      <c r="Y67" s="27" t="n">
        <v>29.642439</v>
      </c>
      <c r="Z67" s="27" t="n">
        <v>29.567022</v>
      </c>
      <c r="AA67" s="27" t="n">
        <v>29.472883</v>
      </c>
      <c r="AB67" s="27" t="n">
        <v>29.460825</v>
      </c>
      <c r="AC67" s="27" t="n">
        <v>29.398705</v>
      </c>
      <c r="AD67" s="27" t="n">
        <v>29.313385</v>
      </c>
      <c r="AE67" s="27" t="n">
        <v>29.3195</v>
      </c>
      <c r="AF67" s="27" t="n">
        <v>29.242496</v>
      </c>
      <c r="AG67" s="27" t="n">
        <v>29.110025</v>
      </c>
      <c r="AH67" s="27" t="n">
        <v>29.024153</v>
      </c>
      <c r="AI67" s="28" t="n">
        <v>-0.001551</v>
      </c>
    </row>
    <row r="68" ht="15.75" customHeight="1" s="78"/>
    <row r="69" ht="15" customHeight="1" s="78">
      <c r="B69" s="25" t="inlineStr">
        <is>
          <t>Non-Renewable Energy Expenditures by Sector</t>
        </is>
      </c>
    </row>
    <row r="70" ht="15" customHeight="1" s="78">
      <c r="B70" s="25" t="inlineStr">
        <is>
          <t>(billion 2019 dollars)</t>
        </is>
      </c>
    </row>
    <row r="71" ht="15" customHeight="1" s="78">
      <c r="A71" s="23" t="inlineStr">
        <is>
          <t>PRC000:ia_Residential</t>
        </is>
      </c>
      <c r="B71" s="26" t="inlineStr">
        <is>
          <t xml:space="preserve"> Residential</t>
        </is>
      </c>
      <c r="C71" s="29" t="n">
        <v>254.57782</v>
      </c>
      <c r="D71" s="29" t="n">
        <v>244.99707</v>
      </c>
      <c r="E71" s="29" t="n">
        <v>249.240814</v>
      </c>
      <c r="F71" s="29" t="n">
        <v>249.161713</v>
      </c>
      <c r="G71" s="29" t="n">
        <v>249.647751</v>
      </c>
      <c r="H71" s="29" t="n">
        <v>251.505005</v>
      </c>
      <c r="I71" s="29" t="n">
        <v>254.461716</v>
      </c>
      <c r="J71" s="29" t="n">
        <v>257.765167</v>
      </c>
      <c r="K71" s="29" t="n">
        <v>259.825745</v>
      </c>
      <c r="L71" s="29" t="n">
        <v>260.559814</v>
      </c>
      <c r="M71" s="29" t="n">
        <v>260.90564</v>
      </c>
      <c r="N71" s="29" t="n">
        <v>262.729919</v>
      </c>
      <c r="O71" s="29" t="n">
        <v>262.996033</v>
      </c>
      <c r="P71" s="29" t="n">
        <v>263.69931</v>
      </c>
      <c r="Q71" s="29" t="n">
        <v>266.159698</v>
      </c>
      <c r="R71" s="29" t="n">
        <v>268.106476</v>
      </c>
      <c r="S71" s="29" t="n">
        <v>268.8479</v>
      </c>
      <c r="T71" s="29" t="n">
        <v>270.045654</v>
      </c>
      <c r="U71" s="29" t="n">
        <v>271.527771</v>
      </c>
      <c r="V71" s="29" t="n">
        <v>273.669128</v>
      </c>
      <c r="W71" s="29" t="n">
        <v>274.980682</v>
      </c>
      <c r="X71" s="29" t="n">
        <v>275.868103</v>
      </c>
      <c r="Y71" s="29" t="n">
        <v>277.469635</v>
      </c>
      <c r="Z71" s="29" t="n">
        <v>278.905304</v>
      </c>
      <c r="AA71" s="29" t="n">
        <v>280.38678</v>
      </c>
      <c r="AB71" s="29" t="n">
        <v>282.309509</v>
      </c>
      <c r="AC71" s="29" t="n">
        <v>284.186066</v>
      </c>
      <c r="AD71" s="29" t="n">
        <v>285.848785</v>
      </c>
      <c r="AE71" s="29" t="n">
        <v>288.189606</v>
      </c>
      <c r="AF71" s="29" t="n">
        <v>289.915802</v>
      </c>
      <c r="AG71" s="29" t="n">
        <v>291.345062</v>
      </c>
      <c r="AH71" s="29" t="n">
        <v>292.96405</v>
      </c>
      <c r="AI71" s="28" t="n">
        <v>0.004541</v>
      </c>
    </row>
    <row r="72" ht="15" customHeight="1" s="78">
      <c r="A72" s="23" t="inlineStr">
        <is>
          <t>PRC000:ia_Commercial</t>
        </is>
      </c>
      <c r="B72" s="26" t="inlineStr">
        <is>
          <t xml:space="preserve"> Commercial</t>
        </is>
      </c>
      <c r="C72" s="29" t="n">
        <v>188.964478</v>
      </c>
      <c r="D72" s="29" t="n">
        <v>184.004272</v>
      </c>
      <c r="E72" s="29" t="n">
        <v>186.101746</v>
      </c>
      <c r="F72" s="29" t="n">
        <v>187.333588</v>
      </c>
      <c r="G72" s="29" t="n">
        <v>187.99173</v>
      </c>
      <c r="H72" s="29" t="n">
        <v>189.820374</v>
      </c>
      <c r="I72" s="29" t="n">
        <v>193.238831</v>
      </c>
      <c r="J72" s="29" t="n">
        <v>196.030121</v>
      </c>
      <c r="K72" s="29" t="n">
        <v>197.718735</v>
      </c>
      <c r="L72" s="29" t="n">
        <v>197.957474</v>
      </c>
      <c r="M72" s="29" t="n">
        <v>197.930664</v>
      </c>
      <c r="N72" s="29" t="n">
        <v>199.436111</v>
      </c>
      <c r="O72" s="29" t="n">
        <v>199.504547</v>
      </c>
      <c r="P72" s="29" t="n">
        <v>199.600494</v>
      </c>
      <c r="Q72" s="29" t="n">
        <v>201.77681</v>
      </c>
      <c r="R72" s="29" t="n">
        <v>203.145355</v>
      </c>
      <c r="S72" s="29" t="n">
        <v>203.429169</v>
      </c>
      <c r="T72" s="29" t="n">
        <v>204.180557</v>
      </c>
      <c r="U72" s="29" t="n">
        <v>205.048645</v>
      </c>
      <c r="V72" s="29" t="n">
        <v>206.94574</v>
      </c>
      <c r="W72" s="29" t="n">
        <v>208.021912</v>
      </c>
      <c r="X72" s="29" t="n">
        <v>208.295288</v>
      </c>
      <c r="Y72" s="29" t="n">
        <v>209.649078</v>
      </c>
      <c r="Z72" s="29" t="n">
        <v>211.129715</v>
      </c>
      <c r="AA72" s="29" t="n">
        <v>212.202148</v>
      </c>
      <c r="AB72" s="29" t="n">
        <v>214.002411</v>
      </c>
      <c r="AC72" s="29" t="n">
        <v>215.723541</v>
      </c>
      <c r="AD72" s="29" t="n">
        <v>217.155884</v>
      </c>
      <c r="AE72" s="29" t="n">
        <v>219.672333</v>
      </c>
      <c r="AF72" s="29" t="n">
        <v>221.520859</v>
      </c>
      <c r="AG72" s="29" t="n">
        <v>223.213837</v>
      </c>
      <c r="AH72" s="29" t="n">
        <v>225.257767</v>
      </c>
      <c r="AI72" s="28" t="n">
        <v>0.005683</v>
      </c>
    </row>
    <row r="73" ht="15" customHeight="1" s="78">
      <c r="A73" s="23" t="inlineStr">
        <is>
          <t>PRC000:ia_Industrial</t>
        </is>
      </c>
      <c r="B73" s="26" t="inlineStr">
        <is>
          <t xml:space="preserve"> Industrial 1/</t>
        </is>
      </c>
      <c r="C73" s="29" t="n">
        <v>185.422699</v>
      </c>
      <c r="D73" s="29" t="n">
        <v>178.381912</v>
      </c>
      <c r="E73" s="29" t="n">
        <v>182.648346</v>
      </c>
      <c r="F73" s="29" t="n">
        <v>189.650345</v>
      </c>
      <c r="G73" s="29" t="n">
        <v>194.596268</v>
      </c>
      <c r="H73" s="29" t="n">
        <v>201.136414</v>
      </c>
      <c r="I73" s="29" t="n">
        <v>209.503708</v>
      </c>
      <c r="J73" s="29" t="n">
        <v>218.953568</v>
      </c>
      <c r="K73" s="29" t="n">
        <v>224.503983</v>
      </c>
      <c r="L73" s="29" t="n">
        <v>229.356842</v>
      </c>
      <c r="M73" s="29" t="n">
        <v>233.07663</v>
      </c>
      <c r="N73" s="29" t="n">
        <v>235.328064</v>
      </c>
      <c r="O73" s="29" t="n">
        <v>237.866608</v>
      </c>
      <c r="P73" s="29" t="n">
        <v>241.100082</v>
      </c>
      <c r="Q73" s="29" t="n">
        <v>246.348206</v>
      </c>
      <c r="R73" s="29" t="n">
        <v>251.276855</v>
      </c>
      <c r="S73" s="29" t="n">
        <v>255.499405</v>
      </c>
      <c r="T73" s="29" t="n">
        <v>259.636749</v>
      </c>
      <c r="U73" s="29" t="n">
        <v>264.097748</v>
      </c>
      <c r="V73" s="29" t="n">
        <v>268.846466</v>
      </c>
      <c r="W73" s="29" t="n">
        <v>272.751099</v>
      </c>
      <c r="X73" s="29" t="n">
        <v>276.637482</v>
      </c>
      <c r="Y73" s="29" t="n">
        <v>281.242981</v>
      </c>
      <c r="Z73" s="29" t="n">
        <v>287.342285</v>
      </c>
      <c r="AA73" s="29" t="n">
        <v>292.056396</v>
      </c>
      <c r="AB73" s="29" t="n">
        <v>297.194397</v>
      </c>
      <c r="AC73" s="29" t="n">
        <v>302.942535</v>
      </c>
      <c r="AD73" s="29" t="n">
        <v>307.614227</v>
      </c>
      <c r="AE73" s="29" t="n">
        <v>314.418854</v>
      </c>
      <c r="AF73" s="29" t="n">
        <v>320.706482</v>
      </c>
      <c r="AG73" s="29" t="n">
        <v>326.672363</v>
      </c>
      <c r="AH73" s="29" t="n">
        <v>331.651184</v>
      </c>
      <c r="AI73" s="28" t="n">
        <v>0.018933</v>
      </c>
    </row>
    <row r="74" ht="15" customHeight="1" s="78">
      <c r="A74" s="23" t="inlineStr">
        <is>
          <t>PRC000:ia_Transportatio</t>
        </is>
      </c>
      <c r="B74" s="26" t="inlineStr">
        <is>
          <t xml:space="preserve"> Transportation</t>
        </is>
      </c>
      <c r="C74" s="29" t="n">
        <v>573.6005249999999</v>
      </c>
      <c r="D74" s="29" t="n">
        <v>568.383484</v>
      </c>
      <c r="E74" s="29" t="n">
        <v>565.542175</v>
      </c>
      <c r="F74" s="29" t="n">
        <v>562.869568</v>
      </c>
      <c r="G74" s="29" t="n">
        <v>554.984497</v>
      </c>
      <c r="H74" s="29" t="n">
        <v>547.631592</v>
      </c>
      <c r="I74" s="29" t="n">
        <v>545.6365970000001</v>
      </c>
      <c r="J74" s="29" t="n">
        <v>547.968384</v>
      </c>
      <c r="K74" s="29" t="n">
        <v>547.8745730000001</v>
      </c>
      <c r="L74" s="29" t="n">
        <v>549.478516</v>
      </c>
      <c r="M74" s="29" t="n">
        <v>551.975342</v>
      </c>
      <c r="N74" s="29" t="n">
        <v>561.890137</v>
      </c>
      <c r="O74" s="29" t="n">
        <v>564.453613</v>
      </c>
      <c r="P74" s="29" t="n">
        <v>566.169434</v>
      </c>
      <c r="Q74" s="29" t="n">
        <v>573.639648</v>
      </c>
      <c r="R74" s="29" t="n">
        <v>579.270203</v>
      </c>
      <c r="S74" s="29" t="n">
        <v>583.330078</v>
      </c>
      <c r="T74" s="29" t="n">
        <v>588.453491</v>
      </c>
      <c r="U74" s="29" t="n">
        <v>590.227783</v>
      </c>
      <c r="V74" s="29" t="n">
        <v>595.514709</v>
      </c>
      <c r="W74" s="29" t="n">
        <v>602.199829</v>
      </c>
      <c r="X74" s="29" t="n">
        <v>604.504456</v>
      </c>
      <c r="Y74" s="29" t="n">
        <v>610.053345</v>
      </c>
      <c r="Z74" s="29" t="n">
        <v>620.822815</v>
      </c>
      <c r="AA74" s="29" t="n">
        <v>627.8268430000001</v>
      </c>
      <c r="AB74" s="29" t="n">
        <v>635.345154</v>
      </c>
      <c r="AC74" s="29" t="n">
        <v>646.750671</v>
      </c>
      <c r="AD74" s="29" t="n">
        <v>651.491699</v>
      </c>
      <c r="AE74" s="29" t="n">
        <v>664.919739</v>
      </c>
      <c r="AF74" s="29" t="n">
        <v>675.779907</v>
      </c>
      <c r="AG74" s="29" t="n">
        <v>684.9250489999999</v>
      </c>
      <c r="AH74" s="29" t="n">
        <v>692.677246</v>
      </c>
      <c r="AI74" s="28" t="n">
        <v>0.006103</v>
      </c>
    </row>
    <row r="75" ht="15" customHeight="1" s="78">
      <c r="A75" s="23" t="inlineStr">
        <is>
          <t>PRC000:ia_TotalNon-Rene</t>
        </is>
      </c>
      <c r="B75" s="26" t="inlineStr">
        <is>
          <t xml:space="preserve">   Total Non-Renewable Expenditures</t>
        </is>
      </c>
      <c r="C75" s="29" t="n">
        <v>1202.56543</v>
      </c>
      <c r="D75" s="29" t="n">
        <v>1175.766724</v>
      </c>
      <c r="E75" s="29" t="n">
        <v>1183.533081</v>
      </c>
      <c r="F75" s="29" t="n">
        <v>1189.015137</v>
      </c>
      <c r="G75" s="29" t="n">
        <v>1187.220215</v>
      </c>
      <c r="H75" s="29" t="n">
        <v>1190.093384</v>
      </c>
      <c r="I75" s="29" t="n">
        <v>1202.84082</v>
      </c>
      <c r="J75" s="29" t="n">
        <v>1220.717285</v>
      </c>
      <c r="K75" s="29" t="n">
        <v>1229.923096</v>
      </c>
      <c r="L75" s="29" t="n">
        <v>1237.352661</v>
      </c>
      <c r="M75" s="29" t="n">
        <v>1243.888306</v>
      </c>
      <c r="N75" s="29" t="n">
        <v>1259.384277</v>
      </c>
      <c r="O75" s="29" t="n">
        <v>1264.820801</v>
      </c>
      <c r="P75" s="29" t="n">
        <v>1270.569336</v>
      </c>
      <c r="Q75" s="29" t="n">
        <v>1287.924316</v>
      </c>
      <c r="R75" s="29" t="n">
        <v>1301.798828</v>
      </c>
      <c r="S75" s="29" t="n">
        <v>1311.106567</v>
      </c>
      <c r="T75" s="29" t="n">
        <v>1322.316406</v>
      </c>
      <c r="U75" s="29" t="n">
        <v>1330.901978</v>
      </c>
      <c r="V75" s="29" t="n">
        <v>1344.976074</v>
      </c>
      <c r="W75" s="29" t="n">
        <v>1357.953491</v>
      </c>
      <c r="X75" s="29" t="n">
        <v>1365.30542</v>
      </c>
      <c r="Y75" s="29" t="n">
        <v>1378.415039</v>
      </c>
      <c r="Z75" s="29" t="n">
        <v>1398.200195</v>
      </c>
      <c r="AA75" s="29" t="n">
        <v>1412.472168</v>
      </c>
      <c r="AB75" s="29" t="n">
        <v>1428.851562</v>
      </c>
      <c r="AC75" s="29" t="n">
        <v>1449.602783</v>
      </c>
      <c r="AD75" s="29" t="n">
        <v>1462.110596</v>
      </c>
      <c r="AE75" s="29" t="n">
        <v>1487.200439</v>
      </c>
      <c r="AF75" s="29" t="n">
        <v>1507.923096</v>
      </c>
      <c r="AG75" s="29" t="n">
        <v>1526.15625</v>
      </c>
      <c r="AH75" s="29" t="n">
        <v>1542.550293</v>
      </c>
      <c r="AI75" s="28" t="n">
        <v>0.008064</v>
      </c>
    </row>
    <row r="76" ht="15" customHeight="1" s="78">
      <c r="A76" s="23" t="inlineStr">
        <is>
          <t>PRC000:ja_Transportatio</t>
        </is>
      </c>
      <c r="B76" s="26" t="inlineStr">
        <is>
          <t xml:space="preserve"> Transportation Renewable Expenditures</t>
        </is>
      </c>
      <c r="C76" s="29" t="n">
        <v>0.366889</v>
      </c>
      <c r="D76" s="29" t="n">
        <v>0.467567</v>
      </c>
      <c r="E76" s="29" t="n">
        <v>0.614414</v>
      </c>
      <c r="F76" s="29" t="n">
        <v>0.696275</v>
      </c>
      <c r="G76" s="29" t="n">
        <v>0.664171</v>
      </c>
      <c r="H76" s="29" t="n">
        <v>0.648473</v>
      </c>
      <c r="I76" s="29" t="n">
        <v>0.678436</v>
      </c>
      <c r="J76" s="29" t="n">
        <v>0.685883</v>
      </c>
      <c r="K76" s="29" t="n">
        <v>0.678418</v>
      </c>
      <c r="L76" s="29" t="n">
        <v>0.654152</v>
      </c>
      <c r="M76" s="29" t="n">
        <v>0.644678</v>
      </c>
      <c r="N76" s="29" t="n">
        <v>0.747304</v>
      </c>
      <c r="O76" s="29" t="n">
        <v>0.714337</v>
      </c>
      <c r="P76" s="29" t="n">
        <v>0.707929</v>
      </c>
      <c r="Q76" s="29" t="n">
        <v>0.70504</v>
      </c>
      <c r="R76" s="29" t="n">
        <v>0.679125</v>
      </c>
      <c r="S76" s="29" t="n">
        <v>0.638635</v>
      </c>
      <c r="T76" s="29" t="n">
        <v>0.650875</v>
      </c>
      <c r="U76" s="29" t="n">
        <v>0.647421</v>
      </c>
      <c r="V76" s="29" t="n">
        <v>0.617771</v>
      </c>
      <c r="W76" s="29" t="n">
        <v>0.573572</v>
      </c>
      <c r="X76" s="29" t="n">
        <v>0.536313</v>
      </c>
      <c r="Y76" s="29" t="n">
        <v>0.5338000000000001</v>
      </c>
      <c r="Z76" s="29" t="n">
        <v>0.494257</v>
      </c>
      <c r="AA76" s="29" t="n">
        <v>0.485867</v>
      </c>
      <c r="AB76" s="29" t="n">
        <v>0.477412</v>
      </c>
      <c r="AC76" s="29" t="n">
        <v>0.475</v>
      </c>
      <c r="AD76" s="29" t="n">
        <v>0.458755</v>
      </c>
      <c r="AE76" s="29" t="n">
        <v>0.352987</v>
      </c>
      <c r="AF76" s="29" t="n">
        <v>0.343122</v>
      </c>
      <c r="AG76" s="29" t="n">
        <v>0.418635</v>
      </c>
      <c r="AH76" s="29" t="n">
        <v>0.419224</v>
      </c>
      <c r="AI76" s="28" t="n">
        <v>0.004311</v>
      </c>
    </row>
    <row r="77" ht="15" customHeight="1" s="78">
      <c r="A77" s="23" t="inlineStr">
        <is>
          <t>PRC000:ja_TotalExpendit</t>
        </is>
      </c>
      <c r="B77" s="25" t="inlineStr">
        <is>
          <t xml:space="preserve">   Total Expenditures</t>
        </is>
      </c>
      <c r="C77" s="30" t="n">
        <v>1202.932373</v>
      </c>
      <c r="D77" s="30" t="n">
        <v>1176.234253</v>
      </c>
      <c r="E77" s="30" t="n">
        <v>1184.147461</v>
      </c>
      <c r="F77" s="30" t="n">
        <v>1189.711426</v>
      </c>
      <c r="G77" s="30" t="n">
        <v>1187.884399</v>
      </c>
      <c r="H77" s="30" t="n">
        <v>1190.741821</v>
      </c>
      <c r="I77" s="30" t="n">
        <v>1203.519287</v>
      </c>
      <c r="J77" s="30" t="n">
        <v>1221.403198</v>
      </c>
      <c r="K77" s="30" t="n">
        <v>1230.601562</v>
      </c>
      <c r="L77" s="30" t="n">
        <v>1238.006836</v>
      </c>
      <c r="M77" s="30" t="n">
        <v>1244.532959</v>
      </c>
      <c r="N77" s="30" t="n">
        <v>1260.131592</v>
      </c>
      <c r="O77" s="30" t="n">
        <v>1265.535156</v>
      </c>
      <c r="P77" s="30" t="n">
        <v>1271.277222</v>
      </c>
      <c r="Q77" s="30" t="n">
        <v>1288.629395</v>
      </c>
      <c r="R77" s="30" t="n">
        <v>1302.477905</v>
      </c>
      <c r="S77" s="30" t="n">
        <v>1311.745239</v>
      </c>
      <c r="T77" s="30" t="n">
        <v>1322.967285</v>
      </c>
      <c r="U77" s="30" t="n">
        <v>1331.549438</v>
      </c>
      <c r="V77" s="30" t="n">
        <v>1345.593872</v>
      </c>
      <c r="W77" s="30" t="n">
        <v>1358.5271</v>
      </c>
      <c r="X77" s="30" t="n">
        <v>1365.841675</v>
      </c>
      <c r="Y77" s="30" t="n">
        <v>1378.948853</v>
      </c>
      <c r="Z77" s="30" t="n">
        <v>1398.694458</v>
      </c>
      <c r="AA77" s="30" t="n">
        <v>1412.958008</v>
      </c>
      <c r="AB77" s="30" t="n">
        <v>1429.328979</v>
      </c>
      <c r="AC77" s="30" t="n">
        <v>1450.077759</v>
      </c>
      <c r="AD77" s="30" t="n">
        <v>1462.569336</v>
      </c>
      <c r="AE77" s="30" t="n">
        <v>1487.553467</v>
      </c>
      <c r="AF77" s="30" t="n">
        <v>1508.266235</v>
      </c>
      <c r="AG77" s="30" t="n">
        <v>1526.574829</v>
      </c>
      <c r="AH77" s="30" t="n">
        <v>1542.969482</v>
      </c>
      <c r="AI77" s="31" t="n">
        <v>0.008063000000000001</v>
      </c>
    </row>
    <row r="78" ht="15.75" customHeight="1" s="78"/>
    <row r="79" ht="15.75" customHeight="1" s="78"/>
    <row r="80" ht="15" customHeight="1" s="78">
      <c r="B80" s="25" t="inlineStr">
        <is>
          <t>Prices in Nominal Dollars</t>
        </is>
      </c>
    </row>
    <row r="81" ht="15" customHeight="1" s="78">
      <c r="B81" s="25" t="inlineStr">
        <is>
          <t xml:space="preserve"> Residential</t>
        </is>
      </c>
    </row>
    <row r="82" ht="15" customHeight="1" s="78">
      <c r="A82" s="23" t="inlineStr">
        <is>
          <t>PRC000:nom_R_LiquefiedP</t>
        </is>
      </c>
      <c r="B82" s="26" t="inlineStr">
        <is>
          <t xml:space="preserve">   Propane</t>
        </is>
      </c>
      <c r="C82" s="27" t="n">
        <v>21.367119</v>
      </c>
      <c r="D82" s="27" t="n">
        <v>21.618206</v>
      </c>
      <c r="E82" s="27" t="n">
        <v>22.531422</v>
      </c>
      <c r="F82" s="27" t="n">
        <v>23.864519</v>
      </c>
      <c r="G82" s="27" t="n">
        <v>25.217535</v>
      </c>
      <c r="H82" s="27" t="n">
        <v>26.659937</v>
      </c>
      <c r="I82" s="27" t="n">
        <v>28.390568</v>
      </c>
      <c r="J82" s="27" t="n">
        <v>30.307848</v>
      </c>
      <c r="K82" s="27" t="n">
        <v>32.058723</v>
      </c>
      <c r="L82" s="27" t="n">
        <v>33.636082</v>
      </c>
      <c r="M82" s="27" t="n">
        <v>35.016575</v>
      </c>
      <c r="N82" s="27" t="n">
        <v>36.341755</v>
      </c>
      <c r="O82" s="27" t="n">
        <v>37.365486</v>
      </c>
      <c r="P82" s="27" t="n">
        <v>38.410633</v>
      </c>
      <c r="Q82" s="27" t="n">
        <v>39.705917</v>
      </c>
      <c r="R82" s="27" t="n">
        <v>41.038353</v>
      </c>
      <c r="S82" s="27" t="n">
        <v>42.45998</v>
      </c>
      <c r="T82" s="27" t="n">
        <v>44.001659</v>
      </c>
      <c r="U82" s="27" t="n">
        <v>45.660637</v>
      </c>
      <c r="V82" s="27" t="n">
        <v>47.389061</v>
      </c>
      <c r="W82" s="27" t="n">
        <v>49.15134</v>
      </c>
      <c r="X82" s="27" t="n">
        <v>50.913963</v>
      </c>
      <c r="Y82" s="27" t="n">
        <v>52.704903</v>
      </c>
      <c r="Z82" s="27" t="n">
        <v>54.716995</v>
      </c>
      <c r="AA82" s="27" t="n">
        <v>56.737774</v>
      </c>
      <c r="AB82" s="27" t="n">
        <v>58.823372</v>
      </c>
      <c r="AC82" s="27" t="n">
        <v>60.987629</v>
      </c>
      <c r="AD82" s="27" t="n">
        <v>63.209362</v>
      </c>
      <c r="AE82" s="27" t="n">
        <v>65.64007599999999</v>
      </c>
      <c r="AF82" s="27" t="n">
        <v>68.240692</v>
      </c>
      <c r="AG82" s="27" t="n">
        <v>70.851845</v>
      </c>
      <c r="AH82" s="27" t="n">
        <v>73.47060399999999</v>
      </c>
      <c r="AI82" s="28" t="n">
        <v>0.040644</v>
      </c>
    </row>
    <row r="83" ht="15" customHeight="1" s="78">
      <c r="A83" s="23" t="inlineStr">
        <is>
          <t>PRC000:nom_R_Distillate</t>
        </is>
      </c>
      <c r="B83" s="26" t="inlineStr">
        <is>
          <t xml:space="preserve">   Distillate Fuel Oil</t>
        </is>
      </c>
      <c r="C83" s="27" t="n">
        <v>21.885006</v>
      </c>
      <c r="D83" s="27" t="n">
        <v>21.816368</v>
      </c>
      <c r="E83" s="27" t="n">
        <v>22.706295</v>
      </c>
      <c r="F83" s="27" t="n">
        <v>23.891071</v>
      </c>
      <c r="G83" s="27" t="n">
        <v>24.914602</v>
      </c>
      <c r="H83" s="27" t="n">
        <v>26.236921</v>
      </c>
      <c r="I83" s="27" t="n">
        <v>27.333422</v>
      </c>
      <c r="J83" s="27" t="n">
        <v>28.404146</v>
      </c>
      <c r="K83" s="27" t="n">
        <v>29.12006</v>
      </c>
      <c r="L83" s="27" t="n">
        <v>30.240423</v>
      </c>
      <c r="M83" s="27" t="n">
        <v>31.213966</v>
      </c>
      <c r="N83" s="27" t="n">
        <v>32.091206</v>
      </c>
      <c r="O83" s="27" t="n">
        <v>33.175022</v>
      </c>
      <c r="P83" s="27" t="n">
        <v>34.137524</v>
      </c>
      <c r="Q83" s="27" t="n">
        <v>35.347324</v>
      </c>
      <c r="R83" s="27" t="n">
        <v>36.414562</v>
      </c>
      <c r="S83" s="27" t="n">
        <v>37.517334</v>
      </c>
      <c r="T83" s="27" t="n">
        <v>38.703312</v>
      </c>
      <c r="U83" s="27" t="n">
        <v>39.791508</v>
      </c>
      <c r="V83" s="27" t="n">
        <v>41.006065</v>
      </c>
      <c r="W83" s="27" t="n">
        <v>42.280018</v>
      </c>
      <c r="X83" s="27" t="n">
        <v>43.240593</v>
      </c>
      <c r="Y83" s="27" t="n">
        <v>44.532555</v>
      </c>
      <c r="Z83" s="27" t="n">
        <v>46.173733</v>
      </c>
      <c r="AA83" s="27" t="n">
        <v>47.519791</v>
      </c>
      <c r="AB83" s="27" t="n">
        <v>48.976398</v>
      </c>
      <c r="AC83" s="27" t="n">
        <v>50.777573</v>
      </c>
      <c r="AD83" s="27" t="n">
        <v>52.066551</v>
      </c>
      <c r="AE83" s="27" t="n">
        <v>53.802559</v>
      </c>
      <c r="AF83" s="27" t="n">
        <v>55.653099</v>
      </c>
      <c r="AG83" s="27" t="n">
        <v>57.388893</v>
      </c>
      <c r="AH83" s="27" t="n">
        <v>59.067146</v>
      </c>
      <c r="AI83" s="28" t="n">
        <v>0.032547</v>
      </c>
    </row>
    <row r="84" ht="15" customHeight="1" s="78">
      <c r="A84" s="23" t="inlineStr">
        <is>
          <t>PRC000:nom_R_NaturalGas</t>
        </is>
      </c>
      <c r="B84" s="26" t="inlineStr">
        <is>
          <t xml:space="preserve">   Natural Gas</t>
        </is>
      </c>
      <c r="C84" s="27" t="n">
        <v>10.40076</v>
      </c>
      <c r="D84" s="27" t="n">
        <v>10.257607</v>
      </c>
      <c r="E84" s="27" t="n">
        <v>10.642925</v>
      </c>
      <c r="F84" s="27" t="n">
        <v>10.828965</v>
      </c>
      <c r="G84" s="27" t="n">
        <v>11.050292</v>
      </c>
      <c r="H84" s="27" t="n">
        <v>11.337504</v>
      </c>
      <c r="I84" s="27" t="n">
        <v>11.745838</v>
      </c>
      <c r="J84" s="27" t="n">
        <v>12.241884</v>
      </c>
      <c r="K84" s="27" t="n">
        <v>12.734653</v>
      </c>
      <c r="L84" s="27" t="n">
        <v>13.173722</v>
      </c>
      <c r="M84" s="27" t="n">
        <v>13.559743</v>
      </c>
      <c r="N84" s="27" t="n">
        <v>14.225189</v>
      </c>
      <c r="O84" s="27" t="n">
        <v>14.547372</v>
      </c>
      <c r="P84" s="27" t="n">
        <v>14.931061</v>
      </c>
      <c r="Q84" s="27" t="n">
        <v>15.454808</v>
      </c>
      <c r="R84" s="27" t="n">
        <v>15.903148</v>
      </c>
      <c r="S84" s="27" t="n">
        <v>16.299015</v>
      </c>
      <c r="T84" s="27" t="n">
        <v>16.668936</v>
      </c>
      <c r="U84" s="27" t="n">
        <v>17.149611</v>
      </c>
      <c r="V84" s="27" t="n">
        <v>17.616117</v>
      </c>
      <c r="W84" s="27" t="n">
        <v>18.072695</v>
      </c>
      <c r="X84" s="27" t="n">
        <v>18.521627</v>
      </c>
      <c r="Y84" s="27" t="n">
        <v>19.015348</v>
      </c>
      <c r="Z84" s="27" t="n">
        <v>19.519623</v>
      </c>
      <c r="AA84" s="27" t="n">
        <v>20.034767</v>
      </c>
      <c r="AB84" s="27" t="n">
        <v>20.557695</v>
      </c>
      <c r="AC84" s="27" t="n">
        <v>21.151814</v>
      </c>
      <c r="AD84" s="27" t="n">
        <v>21.759796</v>
      </c>
      <c r="AE84" s="27" t="n">
        <v>22.429321</v>
      </c>
      <c r="AF84" s="27" t="n">
        <v>23.069717</v>
      </c>
      <c r="AG84" s="27" t="n">
        <v>23.782661</v>
      </c>
      <c r="AH84" s="27" t="n">
        <v>24.487997</v>
      </c>
      <c r="AI84" s="28" t="n">
        <v>0.028008</v>
      </c>
    </row>
    <row r="85" ht="15" customHeight="1" s="78">
      <c r="A85" s="23" t="inlineStr">
        <is>
          <t>PRC000:nom_R_Electricit</t>
        </is>
      </c>
      <c r="B85" s="26" t="inlineStr">
        <is>
          <t xml:space="preserve">   Electricity</t>
        </is>
      </c>
      <c r="C85" s="27" t="n">
        <v>36.809517</v>
      </c>
      <c r="D85" s="27" t="n">
        <v>37.214504</v>
      </c>
      <c r="E85" s="27" t="n">
        <v>38.336514</v>
      </c>
      <c r="F85" s="27" t="n">
        <v>39.341347</v>
      </c>
      <c r="G85" s="27" t="n">
        <v>40.528248</v>
      </c>
      <c r="H85" s="27" t="n">
        <v>41.884659</v>
      </c>
      <c r="I85" s="27" t="n">
        <v>43.447845</v>
      </c>
      <c r="J85" s="27" t="n">
        <v>45.039616</v>
      </c>
      <c r="K85" s="27" t="n">
        <v>46.421391</v>
      </c>
      <c r="L85" s="27" t="n">
        <v>47.47781</v>
      </c>
      <c r="M85" s="27" t="n">
        <v>48.44194</v>
      </c>
      <c r="N85" s="27" t="n">
        <v>49.609001</v>
      </c>
      <c r="O85" s="27" t="n">
        <v>50.618771</v>
      </c>
      <c r="P85" s="27" t="n">
        <v>51.619141</v>
      </c>
      <c r="Q85" s="27" t="n">
        <v>52.940598</v>
      </c>
      <c r="R85" s="27" t="n">
        <v>54.167728</v>
      </c>
      <c r="S85" s="27" t="n">
        <v>55.077263</v>
      </c>
      <c r="T85" s="27" t="n">
        <v>56.133198</v>
      </c>
      <c r="U85" s="27" t="n">
        <v>57.204315</v>
      </c>
      <c r="V85" s="27" t="n">
        <v>58.539497</v>
      </c>
      <c r="W85" s="27" t="n">
        <v>59.679455</v>
      </c>
      <c r="X85" s="27" t="n">
        <v>60.745285</v>
      </c>
      <c r="Y85" s="27" t="n">
        <v>62.016693</v>
      </c>
      <c r="Z85" s="27" t="n">
        <v>63.249836</v>
      </c>
      <c r="AA85" s="27" t="n">
        <v>64.538292</v>
      </c>
      <c r="AB85" s="27" t="n">
        <v>66.01866099999999</v>
      </c>
      <c r="AC85" s="27" t="n">
        <v>67.44845599999999</v>
      </c>
      <c r="AD85" s="27" t="n">
        <v>68.838249</v>
      </c>
      <c r="AE85" s="27" t="n">
        <v>70.46070899999999</v>
      </c>
      <c r="AF85" s="27" t="n">
        <v>71.98101</v>
      </c>
      <c r="AG85" s="27" t="n">
        <v>73.38387299999999</v>
      </c>
      <c r="AH85" s="27" t="n">
        <v>74.872879</v>
      </c>
      <c r="AI85" s="28" t="n">
        <v>0.023169</v>
      </c>
    </row>
    <row r="86" ht="15.75" customHeight="1" s="78"/>
    <row r="87" ht="15" customHeight="1" s="78">
      <c r="B87" s="25" t="inlineStr">
        <is>
          <t xml:space="preserve"> Commercial</t>
        </is>
      </c>
    </row>
    <row r="88" ht="15" customHeight="1" s="78">
      <c r="A88" s="23" t="inlineStr">
        <is>
          <t>PRC000:nom_C_LiquefiedG</t>
        </is>
      </c>
      <c r="B88" s="26" t="inlineStr">
        <is>
          <t xml:space="preserve">   Propane</t>
        </is>
      </c>
      <c r="C88" s="27" t="n">
        <v>17.532707</v>
      </c>
      <c r="D88" s="27" t="n">
        <v>16.863247</v>
      </c>
      <c r="E88" s="27" t="n">
        <v>17.735521</v>
      </c>
      <c r="F88" s="27" t="n">
        <v>18.98185</v>
      </c>
      <c r="G88" s="27" t="n">
        <v>20.008646</v>
      </c>
      <c r="H88" s="27" t="n">
        <v>21.09004</v>
      </c>
      <c r="I88" s="27" t="n">
        <v>22.465775</v>
      </c>
      <c r="J88" s="27" t="n">
        <v>23.896713</v>
      </c>
      <c r="K88" s="27" t="n">
        <v>24.966574</v>
      </c>
      <c r="L88" s="27" t="n">
        <v>25.873932</v>
      </c>
      <c r="M88" s="27" t="n">
        <v>26.641708</v>
      </c>
      <c r="N88" s="27" t="n">
        <v>27.45067</v>
      </c>
      <c r="O88" s="27" t="n">
        <v>28.08338</v>
      </c>
      <c r="P88" s="27" t="n">
        <v>28.818703</v>
      </c>
      <c r="Q88" s="27" t="n">
        <v>29.863491</v>
      </c>
      <c r="R88" s="27" t="n">
        <v>30.863138</v>
      </c>
      <c r="S88" s="27" t="n">
        <v>31.907017</v>
      </c>
      <c r="T88" s="27" t="n">
        <v>33.038345</v>
      </c>
      <c r="U88" s="27" t="n">
        <v>34.244061</v>
      </c>
      <c r="V88" s="27" t="n">
        <v>35.464264</v>
      </c>
      <c r="W88" s="27" t="n">
        <v>36.680355</v>
      </c>
      <c r="X88" s="27" t="n">
        <v>37.871372</v>
      </c>
      <c r="Y88" s="27" t="n">
        <v>39.084557</v>
      </c>
      <c r="Z88" s="27" t="n">
        <v>40.556793</v>
      </c>
      <c r="AA88" s="27" t="n">
        <v>41.938141</v>
      </c>
      <c r="AB88" s="27" t="n">
        <v>43.365128</v>
      </c>
      <c r="AC88" s="27" t="n">
        <v>44.85141</v>
      </c>
      <c r="AD88" s="27" t="n">
        <v>46.370384</v>
      </c>
      <c r="AE88" s="27" t="n">
        <v>48.100456</v>
      </c>
      <c r="AF88" s="27" t="n">
        <v>49.929462</v>
      </c>
      <c r="AG88" s="27" t="n">
        <v>51.677616</v>
      </c>
      <c r="AH88" s="27" t="n">
        <v>53.429253</v>
      </c>
      <c r="AI88" s="28" t="n">
        <v>0.036599</v>
      </c>
    </row>
    <row r="89" ht="15" customHeight="1" s="78">
      <c r="A89" s="23" t="inlineStr">
        <is>
          <t>PRC000:nom_C_Distillate</t>
        </is>
      </c>
      <c r="B89" s="26" t="inlineStr">
        <is>
          <t xml:space="preserve">   Distillate Fuel Oil</t>
        </is>
      </c>
      <c r="C89" s="27" t="n">
        <v>21.969456</v>
      </c>
      <c r="D89" s="27" t="n">
        <v>21.898117</v>
      </c>
      <c r="E89" s="27" t="n">
        <v>21.762962</v>
      </c>
      <c r="F89" s="27" t="n">
        <v>21.861473</v>
      </c>
      <c r="G89" s="27" t="n">
        <v>21.752172</v>
      </c>
      <c r="H89" s="27" t="n">
        <v>21.885168</v>
      </c>
      <c r="I89" s="27" t="n">
        <v>21.721699</v>
      </c>
      <c r="J89" s="27" t="n">
        <v>22.679213</v>
      </c>
      <c r="K89" s="27" t="n">
        <v>23.264986</v>
      </c>
      <c r="L89" s="27" t="n">
        <v>24.249495</v>
      </c>
      <c r="M89" s="27" t="n">
        <v>25.085144</v>
      </c>
      <c r="N89" s="27" t="n">
        <v>26.215414</v>
      </c>
      <c r="O89" s="27" t="n">
        <v>27.167328</v>
      </c>
      <c r="P89" s="27" t="n">
        <v>27.998455</v>
      </c>
      <c r="Q89" s="27" t="n">
        <v>29.162941</v>
      </c>
      <c r="R89" s="27" t="n">
        <v>30.093756</v>
      </c>
      <c r="S89" s="27" t="n">
        <v>31.074348</v>
      </c>
      <c r="T89" s="27" t="n">
        <v>32.13163</v>
      </c>
      <c r="U89" s="27" t="n">
        <v>33.077209</v>
      </c>
      <c r="V89" s="27" t="n">
        <v>34.14674</v>
      </c>
      <c r="W89" s="27" t="n">
        <v>35.279793</v>
      </c>
      <c r="X89" s="27" t="n">
        <v>36.092056</v>
      </c>
      <c r="Y89" s="27" t="n">
        <v>37.230537</v>
      </c>
      <c r="Z89" s="27" t="n">
        <v>38.717289</v>
      </c>
      <c r="AA89" s="27" t="n">
        <v>39.90731</v>
      </c>
      <c r="AB89" s="27" t="n">
        <v>41.185139</v>
      </c>
      <c r="AC89" s="27" t="n">
        <v>42.833702</v>
      </c>
      <c r="AD89" s="27" t="n">
        <v>43.93079</v>
      </c>
      <c r="AE89" s="27" t="n">
        <v>45.518089</v>
      </c>
      <c r="AF89" s="27" t="n">
        <v>47.162025</v>
      </c>
      <c r="AG89" s="27" t="n">
        <v>48.704704</v>
      </c>
      <c r="AH89" s="27" t="n">
        <v>50.202343</v>
      </c>
      <c r="AI89" s="28" t="n">
        <v>0.027017</v>
      </c>
    </row>
    <row r="90" ht="15" customHeight="1" s="78">
      <c r="A90" s="23" t="inlineStr">
        <is>
          <t>PRC000:nom_C_ResidualFu</t>
        </is>
      </c>
      <c r="B90" s="26" t="inlineStr">
        <is>
          <t xml:space="preserve">   Residual Fuel Oil</t>
        </is>
      </c>
      <c r="C90" s="27" t="n">
        <v>6.359512</v>
      </c>
      <c r="D90" s="27" t="n">
        <v>3.708078</v>
      </c>
      <c r="E90" s="27" t="n">
        <v>5.339539</v>
      </c>
      <c r="F90" s="27" t="n">
        <v>6.773304</v>
      </c>
      <c r="G90" s="27" t="n">
        <v>8.232192</v>
      </c>
      <c r="H90" s="27" t="n">
        <v>9.86309</v>
      </c>
      <c r="I90" s="27" t="n">
        <v>11.638453</v>
      </c>
      <c r="J90" s="27" t="n">
        <v>11.905842</v>
      </c>
      <c r="K90" s="27" t="n">
        <v>12.636255</v>
      </c>
      <c r="L90" s="27" t="n">
        <v>12.850498</v>
      </c>
      <c r="M90" s="27" t="n">
        <v>13.718299</v>
      </c>
      <c r="N90" s="27" t="n">
        <v>14.23298</v>
      </c>
      <c r="O90" s="27" t="n">
        <v>14.977437</v>
      </c>
      <c r="P90" s="27" t="n">
        <v>15.450844</v>
      </c>
      <c r="Q90" s="27" t="n">
        <v>16.144083</v>
      </c>
      <c r="R90" s="27" t="n">
        <v>16.63645</v>
      </c>
      <c r="S90" s="27" t="n">
        <v>17.354462</v>
      </c>
      <c r="T90" s="27" t="n">
        <v>18.064016</v>
      </c>
      <c r="U90" s="27" t="n">
        <v>18.6703</v>
      </c>
      <c r="V90" s="27" t="n">
        <v>19.381407</v>
      </c>
      <c r="W90" s="27" t="n">
        <v>20.279617</v>
      </c>
      <c r="X90" s="27" t="n">
        <v>21.261656</v>
      </c>
      <c r="Y90" s="27" t="n">
        <v>22.258812</v>
      </c>
      <c r="Z90" s="27" t="n">
        <v>23.119781</v>
      </c>
      <c r="AA90" s="27" t="n">
        <v>24.023529</v>
      </c>
      <c r="AB90" s="27" t="n">
        <v>24.851534</v>
      </c>
      <c r="AC90" s="27" t="n">
        <v>25.587856</v>
      </c>
      <c r="AD90" s="27" t="n">
        <v>26.82019</v>
      </c>
      <c r="AE90" s="27" t="n">
        <v>27.543695</v>
      </c>
      <c r="AF90" s="27" t="n">
        <v>28.537485</v>
      </c>
      <c r="AG90" s="27" t="n">
        <v>29.656677</v>
      </c>
      <c r="AH90" s="27" t="n">
        <v>31.069139</v>
      </c>
      <c r="AI90" s="28" t="n">
        <v>0.052502</v>
      </c>
    </row>
    <row r="91" ht="15" customHeight="1" s="78">
      <c r="A91" s="23" t="inlineStr">
        <is>
          <t>PRC000:nom_C_NaturalGas</t>
        </is>
      </c>
      <c r="B91" s="26" t="inlineStr">
        <is>
          <t xml:space="preserve">   Natural Gas</t>
        </is>
      </c>
      <c r="C91" s="27" t="n">
        <v>7.515265</v>
      </c>
      <c r="D91" s="27" t="n">
        <v>7.330574</v>
      </c>
      <c r="E91" s="27" t="n">
        <v>7.664884</v>
      </c>
      <c r="F91" s="27" t="n">
        <v>7.878531</v>
      </c>
      <c r="G91" s="27" t="n">
        <v>8.128128999999999</v>
      </c>
      <c r="H91" s="27" t="n">
        <v>8.452992999999999</v>
      </c>
      <c r="I91" s="27" t="n">
        <v>8.898894</v>
      </c>
      <c r="J91" s="27" t="n">
        <v>9.279066</v>
      </c>
      <c r="K91" s="27" t="n">
        <v>9.6523</v>
      </c>
      <c r="L91" s="27" t="n">
        <v>9.971254999999999</v>
      </c>
      <c r="M91" s="27" t="n">
        <v>10.240329</v>
      </c>
      <c r="N91" s="27" t="n">
        <v>10.697969</v>
      </c>
      <c r="O91" s="27" t="n">
        <v>10.895046</v>
      </c>
      <c r="P91" s="27" t="n">
        <v>11.16188</v>
      </c>
      <c r="Q91" s="27" t="n">
        <v>11.553995</v>
      </c>
      <c r="R91" s="27" t="n">
        <v>11.883238</v>
      </c>
      <c r="S91" s="27" t="n">
        <v>12.160325</v>
      </c>
      <c r="T91" s="27" t="n">
        <v>12.411177</v>
      </c>
      <c r="U91" s="27" t="n">
        <v>12.765247</v>
      </c>
      <c r="V91" s="27" t="n">
        <v>13.104399</v>
      </c>
      <c r="W91" s="27" t="n">
        <v>13.43209</v>
      </c>
      <c r="X91" s="27" t="n">
        <v>13.752543</v>
      </c>
      <c r="Y91" s="27" t="n">
        <v>14.112351</v>
      </c>
      <c r="Z91" s="27" t="n">
        <v>14.479293</v>
      </c>
      <c r="AA91" s="27" t="n">
        <v>14.852727</v>
      </c>
      <c r="AB91" s="27" t="n">
        <v>15.228446</v>
      </c>
      <c r="AC91" s="27" t="n">
        <v>15.668464</v>
      </c>
      <c r="AD91" s="27" t="n">
        <v>16.118177</v>
      </c>
      <c r="AE91" s="27" t="n">
        <v>16.621334</v>
      </c>
      <c r="AF91" s="27" t="n">
        <v>17.089733</v>
      </c>
      <c r="AG91" s="27" t="n">
        <v>17.621754</v>
      </c>
      <c r="AH91" s="27" t="n">
        <v>18.14599</v>
      </c>
      <c r="AI91" s="28" t="n">
        <v>0.028844</v>
      </c>
    </row>
    <row r="92" ht="15" customHeight="1" s="78">
      <c r="A92" s="23" t="inlineStr">
        <is>
          <t>PRC000:nom_C_Electricit</t>
        </is>
      </c>
      <c r="B92" s="26" t="inlineStr">
        <is>
          <t xml:space="preserve">   Electricity</t>
        </is>
      </c>
      <c r="C92" s="27" t="n">
        <v>30.830906</v>
      </c>
      <c r="D92" s="27" t="n">
        <v>30.961279</v>
      </c>
      <c r="E92" s="27" t="n">
        <v>31.407562</v>
      </c>
      <c r="F92" s="27" t="n">
        <v>32.135868</v>
      </c>
      <c r="G92" s="27" t="n">
        <v>32.890987</v>
      </c>
      <c r="H92" s="27" t="n">
        <v>33.825272</v>
      </c>
      <c r="I92" s="27" t="n">
        <v>35.09354</v>
      </c>
      <c r="J92" s="27" t="n">
        <v>36.345863</v>
      </c>
      <c r="K92" s="27" t="n">
        <v>37.383957</v>
      </c>
      <c r="L92" s="27" t="n">
        <v>38.043381</v>
      </c>
      <c r="M92" s="27" t="n">
        <v>38.620903</v>
      </c>
      <c r="N92" s="27" t="n">
        <v>39.447533</v>
      </c>
      <c r="O92" s="27" t="n">
        <v>40.099247</v>
      </c>
      <c r="P92" s="27" t="n">
        <v>40.651939</v>
      </c>
      <c r="Q92" s="27" t="n">
        <v>41.671246</v>
      </c>
      <c r="R92" s="27" t="n">
        <v>42.544781</v>
      </c>
      <c r="S92" s="27" t="n">
        <v>43.13353</v>
      </c>
      <c r="T92" s="27" t="n">
        <v>43.881104</v>
      </c>
      <c r="U92" s="27" t="n">
        <v>44.620193</v>
      </c>
      <c r="V92" s="27" t="n">
        <v>45.691307</v>
      </c>
      <c r="W92" s="27" t="n">
        <v>46.51318</v>
      </c>
      <c r="X92" s="27" t="n">
        <v>47.195438</v>
      </c>
      <c r="Y92" s="27" t="n">
        <v>48.15844</v>
      </c>
      <c r="Z92" s="27" t="n">
        <v>49.128414</v>
      </c>
      <c r="AA92" s="27" t="n">
        <v>49.990021</v>
      </c>
      <c r="AB92" s="27" t="n">
        <v>51.11338</v>
      </c>
      <c r="AC92" s="27" t="n">
        <v>52.145409</v>
      </c>
      <c r="AD92" s="27" t="n">
        <v>53.140747</v>
      </c>
      <c r="AE92" s="27" t="n">
        <v>54.412182</v>
      </c>
      <c r="AF92" s="27" t="n">
        <v>55.5271</v>
      </c>
      <c r="AG92" s="27" t="n">
        <v>56.556358</v>
      </c>
      <c r="AH92" s="27" t="n">
        <v>57.704372</v>
      </c>
      <c r="AI92" s="28" t="n">
        <v>0.020426</v>
      </c>
    </row>
    <row r="93" ht="15.75" customHeight="1" s="78"/>
    <row r="94" ht="15" customHeight="1" s="78">
      <c r="B94" s="25" t="inlineStr">
        <is>
          <t xml:space="preserve"> Industrial 1/</t>
        </is>
      </c>
    </row>
    <row r="95" ht="15" customHeight="1" s="78">
      <c r="A95" s="23" t="inlineStr">
        <is>
          <t>PRC000:nom_I_LiquefiedP</t>
        </is>
      </c>
      <c r="B95" s="26" t="inlineStr">
        <is>
          <t xml:space="preserve">   Propane</t>
        </is>
      </c>
      <c r="C95" s="27" t="n">
        <v>12.658596</v>
      </c>
      <c r="D95" s="27" t="n">
        <v>11.83955</v>
      </c>
      <c r="E95" s="27" t="n">
        <v>12.722672</v>
      </c>
      <c r="F95" s="27" t="n">
        <v>13.87671</v>
      </c>
      <c r="G95" s="27" t="n">
        <v>14.74191</v>
      </c>
      <c r="H95" s="27" t="n">
        <v>15.692279</v>
      </c>
      <c r="I95" s="27" t="n">
        <v>16.96826</v>
      </c>
      <c r="J95" s="27" t="n">
        <v>18.276751</v>
      </c>
      <c r="K95" s="27" t="n">
        <v>19.16684</v>
      </c>
      <c r="L95" s="27" t="n">
        <v>19.908007</v>
      </c>
      <c r="M95" s="27" t="n">
        <v>20.511856</v>
      </c>
      <c r="N95" s="27" t="n">
        <v>20.884039</v>
      </c>
      <c r="O95" s="27" t="n">
        <v>21.375778</v>
      </c>
      <c r="P95" s="27" t="n">
        <v>21.978901</v>
      </c>
      <c r="Q95" s="27" t="n">
        <v>22.875311</v>
      </c>
      <c r="R95" s="27" t="n">
        <v>23.736427</v>
      </c>
      <c r="S95" s="27" t="n">
        <v>24.640102</v>
      </c>
      <c r="T95" s="27" t="n">
        <v>25.634493</v>
      </c>
      <c r="U95" s="27" t="n">
        <v>26.701134</v>
      </c>
      <c r="V95" s="27" t="n">
        <v>27.771601</v>
      </c>
      <c r="W95" s="27" t="n">
        <v>28.832088</v>
      </c>
      <c r="X95" s="27" t="n">
        <v>29.860205</v>
      </c>
      <c r="Y95" s="27" t="n">
        <v>30.908772</v>
      </c>
      <c r="Z95" s="27" t="n">
        <v>32.25526</v>
      </c>
      <c r="AA95" s="27" t="n">
        <v>33.462578</v>
      </c>
      <c r="AB95" s="27" t="n">
        <v>34.720833</v>
      </c>
      <c r="AC95" s="27" t="n">
        <v>36.03735</v>
      </c>
      <c r="AD95" s="27" t="n">
        <v>37.380451</v>
      </c>
      <c r="AE95" s="27" t="n">
        <v>38.960884</v>
      </c>
      <c r="AF95" s="27" t="n">
        <v>40.625114</v>
      </c>
      <c r="AG95" s="27" t="n">
        <v>42.169914</v>
      </c>
      <c r="AH95" s="27" t="n">
        <v>43.727543</v>
      </c>
      <c r="AI95" s="28" t="n">
        <v>0.040799</v>
      </c>
    </row>
    <row r="96" ht="15" customHeight="1" s="78">
      <c r="A96" s="23" t="inlineStr">
        <is>
          <t>PRC000:nom_I_Distillate</t>
        </is>
      </c>
      <c r="B96" s="26" t="inlineStr">
        <is>
          <t xml:space="preserve">   Distillate Fuel Oil</t>
        </is>
      </c>
      <c r="C96" s="27" t="n">
        <v>21.893784</v>
      </c>
      <c r="D96" s="27" t="n">
        <v>21.820929</v>
      </c>
      <c r="E96" s="27" t="n">
        <v>21.709761</v>
      </c>
      <c r="F96" s="27" t="n">
        <v>21.826406</v>
      </c>
      <c r="G96" s="27" t="n">
        <v>21.738804</v>
      </c>
      <c r="H96" s="27" t="n">
        <v>21.891291</v>
      </c>
      <c r="I96" s="27" t="n">
        <v>21.730349</v>
      </c>
      <c r="J96" s="27" t="n">
        <v>22.71274</v>
      </c>
      <c r="K96" s="27" t="n">
        <v>23.31605</v>
      </c>
      <c r="L96" s="27" t="n">
        <v>24.306074</v>
      </c>
      <c r="M96" s="27" t="n">
        <v>25.156712</v>
      </c>
      <c r="N96" s="27" t="n">
        <v>25.904556</v>
      </c>
      <c r="O96" s="27" t="n">
        <v>26.858759</v>
      </c>
      <c r="P96" s="27" t="n">
        <v>27.692871</v>
      </c>
      <c r="Q96" s="27" t="n">
        <v>28.80135</v>
      </c>
      <c r="R96" s="27" t="n">
        <v>29.72611</v>
      </c>
      <c r="S96" s="27" t="n">
        <v>30.709805</v>
      </c>
      <c r="T96" s="27" t="n">
        <v>31.76099</v>
      </c>
      <c r="U96" s="27" t="n">
        <v>32.706146</v>
      </c>
      <c r="V96" s="27" t="n">
        <v>33.768833</v>
      </c>
      <c r="W96" s="27" t="n">
        <v>34.895512</v>
      </c>
      <c r="X96" s="27" t="n">
        <v>35.704792</v>
      </c>
      <c r="Y96" s="27" t="n">
        <v>36.834106</v>
      </c>
      <c r="Z96" s="27" t="n">
        <v>38.320728</v>
      </c>
      <c r="AA96" s="27" t="n">
        <v>39.501194</v>
      </c>
      <c r="AB96" s="27" t="n">
        <v>40.783012</v>
      </c>
      <c r="AC96" s="27" t="n">
        <v>42.438232</v>
      </c>
      <c r="AD96" s="27" t="n">
        <v>43.508476</v>
      </c>
      <c r="AE96" s="27" t="n">
        <v>45.091305</v>
      </c>
      <c r="AF96" s="27" t="n">
        <v>46.700859</v>
      </c>
      <c r="AG96" s="27" t="n">
        <v>48.227802</v>
      </c>
      <c r="AH96" s="27" t="n">
        <v>49.738029</v>
      </c>
      <c r="AI96" s="28" t="n">
        <v>0.026823</v>
      </c>
    </row>
    <row r="97" ht="15" customHeight="1" s="78">
      <c r="A97" s="23" t="inlineStr">
        <is>
          <t>PRC000:nom_I_ResidualFu</t>
        </is>
      </c>
      <c r="B97" s="26" t="inlineStr">
        <is>
          <t xml:space="preserve">   Residual Fuel Oil</t>
        </is>
      </c>
      <c r="C97" s="27" t="n">
        <v>6.483411</v>
      </c>
      <c r="D97" s="27" t="n">
        <v>3.70631</v>
      </c>
      <c r="E97" s="27" t="n">
        <v>5.528891</v>
      </c>
      <c r="F97" s="27" t="n">
        <v>7.50783</v>
      </c>
      <c r="G97" s="27" t="n">
        <v>9.43463</v>
      </c>
      <c r="H97" s="27" t="n">
        <v>11.631841</v>
      </c>
      <c r="I97" s="27" t="n">
        <v>13.856524</v>
      </c>
      <c r="J97" s="27" t="n">
        <v>14.144296</v>
      </c>
      <c r="K97" s="27" t="n">
        <v>15.035812</v>
      </c>
      <c r="L97" s="27" t="n">
        <v>15.200252</v>
      </c>
      <c r="M97" s="27" t="n">
        <v>16.136724</v>
      </c>
      <c r="N97" s="27" t="n">
        <v>16.77257</v>
      </c>
      <c r="O97" s="27" t="n">
        <v>17.606222</v>
      </c>
      <c r="P97" s="27" t="n">
        <v>18.104807</v>
      </c>
      <c r="Q97" s="27" t="n">
        <v>18.832867</v>
      </c>
      <c r="R97" s="27" t="n">
        <v>19.342678</v>
      </c>
      <c r="S97" s="27" t="n">
        <v>20.116554</v>
      </c>
      <c r="T97" s="27" t="n">
        <v>20.893837</v>
      </c>
      <c r="U97" s="27" t="n">
        <v>21.660503</v>
      </c>
      <c r="V97" s="27" t="n">
        <v>22.441401</v>
      </c>
      <c r="W97" s="27" t="n">
        <v>23.413763</v>
      </c>
      <c r="X97" s="27" t="n">
        <v>24.500814</v>
      </c>
      <c r="Y97" s="27" t="n">
        <v>25.543066</v>
      </c>
      <c r="Z97" s="27" t="n">
        <v>26.51199</v>
      </c>
      <c r="AA97" s="27" t="n">
        <v>27.477909</v>
      </c>
      <c r="AB97" s="27" t="n">
        <v>28.398264</v>
      </c>
      <c r="AC97" s="27" t="n">
        <v>29.227905</v>
      </c>
      <c r="AD97" s="27" t="n">
        <v>30.529858</v>
      </c>
      <c r="AE97" s="27" t="n">
        <v>31.356266</v>
      </c>
      <c r="AF97" s="27" t="n">
        <v>32.452339</v>
      </c>
      <c r="AG97" s="27" t="n">
        <v>33.667686</v>
      </c>
      <c r="AH97" s="27" t="n">
        <v>35.129097</v>
      </c>
      <c r="AI97" s="28" t="n">
        <v>0.056022</v>
      </c>
    </row>
    <row r="98" ht="15" customHeight="1" s="78">
      <c r="A98" s="23" t="inlineStr">
        <is>
          <t>PRC000:nom_I_NaturalGas</t>
        </is>
      </c>
      <c r="B98" s="26" t="inlineStr">
        <is>
          <t xml:space="preserve">   Natural Gas 2/</t>
        </is>
      </c>
      <c r="C98" s="27" t="n">
        <v>3.601216</v>
      </c>
      <c r="D98" s="27" t="n">
        <v>3.525634</v>
      </c>
      <c r="E98" s="27" t="n">
        <v>3.710952</v>
      </c>
      <c r="F98" s="27" t="n">
        <v>3.735183</v>
      </c>
      <c r="G98" s="27" t="n">
        <v>3.842332</v>
      </c>
      <c r="H98" s="27" t="n">
        <v>4.017489</v>
      </c>
      <c r="I98" s="27" t="n">
        <v>4.338628</v>
      </c>
      <c r="J98" s="27" t="n">
        <v>4.707205</v>
      </c>
      <c r="K98" s="27" t="n">
        <v>4.998587</v>
      </c>
      <c r="L98" s="27" t="n">
        <v>5.221118</v>
      </c>
      <c r="M98" s="27" t="n">
        <v>5.355703</v>
      </c>
      <c r="N98" s="27" t="n">
        <v>5.397535</v>
      </c>
      <c r="O98" s="27" t="n">
        <v>5.460787</v>
      </c>
      <c r="P98" s="27" t="n">
        <v>5.602723</v>
      </c>
      <c r="Q98" s="27" t="n">
        <v>5.809513</v>
      </c>
      <c r="R98" s="27" t="n">
        <v>6.000632</v>
      </c>
      <c r="S98" s="27" t="n">
        <v>6.12775</v>
      </c>
      <c r="T98" s="27" t="n">
        <v>6.248054</v>
      </c>
      <c r="U98" s="27" t="n">
        <v>6.445272</v>
      </c>
      <c r="V98" s="27" t="n">
        <v>6.626045</v>
      </c>
      <c r="W98" s="27" t="n">
        <v>6.78497</v>
      </c>
      <c r="X98" s="27" t="n">
        <v>6.940349</v>
      </c>
      <c r="Y98" s="27" t="n">
        <v>7.097431</v>
      </c>
      <c r="Z98" s="27" t="n">
        <v>7.287761</v>
      </c>
      <c r="AA98" s="27" t="n">
        <v>7.47944</v>
      </c>
      <c r="AB98" s="27" t="n">
        <v>7.677778</v>
      </c>
      <c r="AC98" s="27" t="n">
        <v>7.901271</v>
      </c>
      <c r="AD98" s="27" t="n">
        <v>8.159787</v>
      </c>
      <c r="AE98" s="27" t="n">
        <v>8.452109</v>
      </c>
      <c r="AF98" s="27" t="n">
        <v>8.723153999999999</v>
      </c>
      <c r="AG98" s="27" t="n">
        <v>8.997767</v>
      </c>
      <c r="AH98" s="27" t="n">
        <v>9.320045</v>
      </c>
      <c r="AI98" s="28" t="n">
        <v>0.031149</v>
      </c>
    </row>
    <row r="99" ht="15" customHeight="1" s="78">
      <c r="A99" s="23" t="inlineStr">
        <is>
          <t>PRC000:nom_I_Metallurgi</t>
        </is>
      </c>
      <c r="B99" s="26" t="inlineStr">
        <is>
          <t xml:space="preserve">   Metallurgical Coal</t>
        </is>
      </c>
      <c r="C99" s="27" t="n">
        <v>4.135304</v>
      </c>
      <c r="D99" s="27" t="n">
        <v>3.805897</v>
      </c>
      <c r="E99" s="27" t="n">
        <v>3.648503</v>
      </c>
      <c r="F99" s="27" t="n">
        <v>3.566339</v>
      </c>
      <c r="G99" s="27" t="n">
        <v>3.556056</v>
      </c>
      <c r="H99" s="27" t="n">
        <v>3.639683</v>
      </c>
      <c r="I99" s="27" t="n">
        <v>3.727462</v>
      </c>
      <c r="J99" s="27" t="n">
        <v>3.819953</v>
      </c>
      <c r="K99" s="27" t="n">
        <v>3.946332</v>
      </c>
      <c r="L99" s="27" t="n">
        <v>4.075605</v>
      </c>
      <c r="M99" s="27" t="n">
        <v>4.22377</v>
      </c>
      <c r="N99" s="27" t="n">
        <v>4.364556</v>
      </c>
      <c r="O99" s="27" t="n">
        <v>4.513444</v>
      </c>
      <c r="P99" s="27" t="n">
        <v>4.663561</v>
      </c>
      <c r="Q99" s="27" t="n">
        <v>4.812816</v>
      </c>
      <c r="R99" s="27" t="n">
        <v>4.970798</v>
      </c>
      <c r="S99" s="27" t="n">
        <v>5.127205</v>
      </c>
      <c r="T99" s="27" t="n">
        <v>5.285625</v>
      </c>
      <c r="U99" s="27" t="n">
        <v>5.452919</v>
      </c>
      <c r="V99" s="27" t="n">
        <v>5.621184</v>
      </c>
      <c r="W99" s="27" t="n">
        <v>5.802433</v>
      </c>
      <c r="X99" s="27" t="n">
        <v>5.982474</v>
      </c>
      <c r="Y99" s="27" t="n">
        <v>6.184881</v>
      </c>
      <c r="Z99" s="27" t="n">
        <v>6.387792</v>
      </c>
      <c r="AA99" s="27" t="n">
        <v>6.603236</v>
      </c>
      <c r="AB99" s="27" t="n">
        <v>6.818672</v>
      </c>
      <c r="AC99" s="27" t="n">
        <v>7.048176</v>
      </c>
      <c r="AD99" s="27" t="n">
        <v>7.282109</v>
      </c>
      <c r="AE99" s="27" t="n">
        <v>7.534723</v>
      </c>
      <c r="AF99" s="27" t="n">
        <v>7.793163</v>
      </c>
      <c r="AG99" s="27" t="n">
        <v>8.068458</v>
      </c>
      <c r="AH99" s="27" t="n">
        <v>8.343521000000001</v>
      </c>
      <c r="AI99" s="28" t="n">
        <v>0.022901</v>
      </c>
    </row>
    <row r="100" ht="15" customHeight="1" s="78">
      <c r="A100" s="23" t="inlineStr">
        <is>
          <t>PRC000:nom_I_SteamCoal</t>
        </is>
      </c>
      <c r="B100" s="26" t="inlineStr">
        <is>
          <t xml:space="preserve">   Other Industrial Coal</t>
        </is>
      </c>
      <c r="C100" s="27" t="n">
        <v>2.601454</v>
      </c>
      <c r="D100" s="27" t="n">
        <v>2.65938</v>
      </c>
      <c r="E100" s="27" t="n">
        <v>2.765685</v>
      </c>
      <c r="F100" s="27" t="n">
        <v>2.827134</v>
      </c>
      <c r="G100" s="27" t="n">
        <v>2.89904</v>
      </c>
      <c r="H100" s="27" t="n">
        <v>2.978438</v>
      </c>
      <c r="I100" s="27" t="n">
        <v>3.060259</v>
      </c>
      <c r="J100" s="27" t="n">
        <v>3.137951</v>
      </c>
      <c r="K100" s="27" t="n">
        <v>3.237453</v>
      </c>
      <c r="L100" s="27" t="n">
        <v>3.316332</v>
      </c>
      <c r="M100" s="27" t="n">
        <v>3.409131</v>
      </c>
      <c r="N100" s="27" t="n">
        <v>3.498648</v>
      </c>
      <c r="O100" s="27" t="n">
        <v>3.586864</v>
      </c>
      <c r="P100" s="27" t="n">
        <v>3.675384</v>
      </c>
      <c r="Q100" s="27" t="n">
        <v>3.764619</v>
      </c>
      <c r="R100" s="27" t="n">
        <v>3.854324</v>
      </c>
      <c r="S100" s="27" t="n">
        <v>3.943472</v>
      </c>
      <c r="T100" s="27" t="n">
        <v>4.040448</v>
      </c>
      <c r="U100" s="27" t="n">
        <v>4.145442</v>
      </c>
      <c r="V100" s="27" t="n">
        <v>4.24707</v>
      </c>
      <c r="W100" s="27" t="n">
        <v>4.357159</v>
      </c>
      <c r="X100" s="27" t="n">
        <v>4.464305</v>
      </c>
      <c r="Y100" s="27" t="n">
        <v>4.586662</v>
      </c>
      <c r="Z100" s="27" t="n">
        <v>4.712584</v>
      </c>
      <c r="AA100" s="27" t="n">
        <v>4.836785</v>
      </c>
      <c r="AB100" s="27" t="n">
        <v>4.962126</v>
      </c>
      <c r="AC100" s="27" t="n">
        <v>5.101105</v>
      </c>
      <c r="AD100" s="27" t="n">
        <v>5.236682</v>
      </c>
      <c r="AE100" s="27" t="n">
        <v>5.383179</v>
      </c>
      <c r="AF100" s="27" t="n">
        <v>5.534954</v>
      </c>
      <c r="AG100" s="27" t="n">
        <v>5.695818</v>
      </c>
      <c r="AH100" s="27" t="n">
        <v>5.859435</v>
      </c>
      <c r="AI100" s="28" t="n">
        <v>0.026539</v>
      </c>
    </row>
    <row r="101" ht="15" customHeight="1" s="78">
      <c r="A101" s="23" t="inlineStr">
        <is>
          <t>PRC000:nom_I_CoaltoLiqu</t>
        </is>
      </c>
      <c r="B101" s="26" t="inlineStr">
        <is>
          <t xml:space="preserve">   Coal to Liquids</t>
        </is>
      </c>
      <c r="C101" s="28" t="inlineStr">
        <is>
          <t>- -</t>
        </is>
      </c>
      <c r="D101" s="28" t="inlineStr">
        <is>
          <t>- -</t>
        </is>
      </c>
      <c r="E101" s="28" t="inlineStr">
        <is>
          <t>- -</t>
        </is>
      </c>
      <c r="F101" s="28" t="inlineStr">
        <is>
          <t>- -</t>
        </is>
      </c>
      <c r="G101" s="28" t="inlineStr">
        <is>
          <t>- -</t>
        </is>
      </c>
      <c r="H101" s="28" t="inlineStr">
        <is>
          <t>- -</t>
        </is>
      </c>
      <c r="I101" s="28" t="inlineStr">
        <is>
          <t>- -</t>
        </is>
      </c>
      <c r="J101" s="28" t="inlineStr">
        <is>
          <t>- -</t>
        </is>
      </c>
      <c r="K101" s="28" t="inlineStr">
        <is>
          <t>- -</t>
        </is>
      </c>
      <c r="L101" s="28" t="inlineStr">
        <is>
          <t>- -</t>
        </is>
      </c>
      <c r="M101" s="28" t="inlineStr">
        <is>
          <t>- -</t>
        </is>
      </c>
      <c r="N101" s="28" t="inlineStr">
        <is>
          <t>- -</t>
        </is>
      </c>
      <c r="O101" s="28" t="inlineStr">
        <is>
          <t>- -</t>
        </is>
      </c>
      <c r="P101" s="28" t="inlineStr">
        <is>
          <t>- -</t>
        </is>
      </c>
      <c r="Q101" s="28" t="inlineStr">
        <is>
          <t>- -</t>
        </is>
      </c>
      <c r="R101" s="28" t="inlineStr">
        <is>
          <t>- -</t>
        </is>
      </c>
      <c r="S101" s="28" t="inlineStr">
        <is>
          <t>- -</t>
        </is>
      </c>
      <c r="T101" s="28" t="inlineStr">
        <is>
          <t>- -</t>
        </is>
      </c>
      <c r="U101" s="28" t="inlineStr">
        <is>
          <t>- -</t>
        </is>
      </c>
      <c r="V101" s="28" t="inlineStr">
        <is>
          <t>- -</t>
        </is>
      </c>
      <c r="W101" s="28" t="inlineStr">
        <is>
          <t>- -</t>
        </is>
      </c>
      <c r="X101" s="28" t="inlineStr">
        <is>
          <t>- -</t>
        </is>
      </c>
      <c r="Y101" s="28" t="inlineStr">
        <is>
          <t>- -</t>
        </is>
      </c>
      <c r="Z101" s="28" t="inlineStr">
        <is>
          <t>- -</t>
        </is>
      </c>
      <c r="AA101" s="28" t="inlineStr">
        <is>
          <t>- -</t>
        </is>
      </c>
      <c r="AB101" s="28" t="inlineStr">
        <is>
          <t>- -</t>
        </is>
      </c>
      <c r="AC101" s="28" t="inlineStr">
        <is>
          <t>- -</t>
        </is>
      </c>
      <c r="AD101" s="28" t="inlineStr">
        <is>
          <t>- -</t>
        </is>
      </c>
      <c r="AE101" s="28" t="inlineStr">
        <is>
          <t>- -</t>
        </is>
      </c>
      <c r="AF101" s="28" t="inlineStr">
        <is>
          <t>- -</t>
        </is>
      </c>
      <c r="AG101" s="28" t="inlineStr">
        <is>
          <t>- -</t>
        </is>
      </c>
      <c r="AH101" s="28" t="inlineStr">
        <is>
          <t>- -</t>
        </is>
      </c>
      <c r="AI101" s="28" t="inlineStr">
        <is>
          <t>- -</t>
        </is>
      </c>
    </row>
    <row r="102" ht="15" customHeight="1" s="78">
      <c r="A102" s="23" t="inlineStr">
        <is>
          <t>PRC000:nom_I_Electricit</t>
        </is>
      </c>
      <c r="B102" s="26" t="inlineStr">
        <is>
          <t xml:space="preserve">   Electricity</t>
        </is>
      </c>
      <c r="C102" s="27" t="n">
        <v>20.23842</v>
      </c>
      <c r="D102" s="27" t="n">
        <v>20.245409</v>
      </c>
      <c r="E102" s="27" t="n">
        <v>20.025127</v>
      </c>
      <c r="F102" s="27" t="n">
        <v>20.476936</v>
      </c>
      <c r="G102" s="27" t="n">
        <v>20.868557</v>
      </c>
      <c r="H102" s="27" t="n">
        <v>21.419798</v>
      </c>
      <c r="I102" s="27" t="n">
        <v>22.241348</v>
      </c>
      <c r="J102" s="27" t="n">
        <v>23.021315</v>
      </c>
      <c r="K102" s="27" t="n">
        <v>23.672281</v>
      </c>
      <c r="L102" s="27" t="n">
        <v>24.137175</v>
      </c>
      <c r="M102" s="27" t="n">
        <v>24.571554</v>
      </c>
      <c r="N102" s="27" t="n">
        <v>24.966639</v>
      </c>
      <c r="O102" s="27" t="n">
        <v>25.377295</v>
      </c>
      <c r="P102" s="27" t="n">
        <v>25.817158</v>
      </c>
      <c r="Q102" s="27" t="n">
        <v>26.446489</v>
      </c>
      <c r="R102" s="27" t="n">
        <v>27.025972</v>
      </c>
      <c r="S102" s="27" t="n">
        <v>27.45232</v>
      </c>
      <c r="T102" s="27" t="n">
        <v>27.948982</v>
      </c>
      <c r="U102" s="27" t="n">
        <v>28.50024</v>
      </c>
      <c r="V102" s="27" t="n">
        <v>29.155092</v>
      </c>
      <c r="W102" s="27" t="n">
        <v>29.697931</v>
      </c>
      <c r="X102" s="27" t="n">
        <v>30.195475</v>
      </c>
      <c r="Y102" s="27" t="n">
        <v>30.788507</v>
      </c>
      <c r="Z102" s="27" t="n">
        <v>31.389227</v>
      </c>
      <c r="AA102" s="27" t="n">
        <v>32.03315</v>
      </c>
      <c r="AB102" s="27" t="n">
        <v>32.728188</v>
      </c>
      <c r="AC102" s="27" t="n">
        <v>33.421803</v>
      </c>
      <c r="AD102" s="27" t="n">
        <v>34.147125</v>
      </c>
      <c r="AE102" s="27" t="n">
        <v>35.013634</v>
      </c>
      <c r="AF102" s="27" t="n">
        <v>35.82917</v>
      </c>
      <c r="AG102" s="27" t="n">
        <v>36.641552</v>
      </c>
      <c r="AH102" s="27" t="n">
        <v>37.505711</v>
      </c>
      <c r="AI102" s="28" t="n">
        <v>0.0201</v>
      </c>
    </row>
    <row r="103" ht="15.75" customHeight="1" s="78"/>
    <row r="104" ht="15.75" customHeight="1" s="78"/>
    <row r="105" ht="15" customHeight="1" s="78">
      <c r="B105" s="25" t="inlineStr">
        <is>
          <t xml:space="preserve"> Transportation</t>
        </is>
      </c>
    </row>
    <row r="106" ht="15" customHeight="1" s="78">
      <c r="A106" s="23" t="inlineStr">
        <is>
          <t>PRC000:nom_T_LiquefiedP</t>
        </is>
      </c>
      <c r="B106" s="26" t="inlineStr">
        <is>
          <t xml:space="preserve">   Propane</t>
        </is>
      </c>
      <c r="C106" s="27" t="n">
        <v>16.634918</v>
      </c>
      <c r="D106" s="27" t="n">
        <v>15.939724</v>
      </c>
      <c r="E106" s="27" t="n">
        <v>16.81554</v>
      </c>
      <c r="F106" s="27" t="n">
        <v>17.981577</v>
      </c>
      <c r="G106" s="27" t="n">
        <v>18.902861</v>
      </c>
      <c r="H106" s="27" t="n">
        <v>19.881062</v>
      </c>
      <c r="I106" s="27" t="n">
        <v>21.13131</v>
      </c>
      <c r="J106" s="27" t="n">
        <v>22.415682</v>
      </c>
      <c r="K106" s="27" t="n">
        <v>23.355261</v>
      </c>
      <c r="L106" s="27" t="n">
        <v>24.163933</v>
      </c>
      <c r="M106" s="27" t="n">
        <v>24.855898</v>
      </c>
      <c r="N106" s="27" t="n">
        <v>26.049196</v>
      </c>
      <c r="O106" s="27" t="n">
        <v>26.648611</v>
      </c>
      <c r="P106" s="27" t="n">
        <v>27.340675</v>
      </c>
      <c r="Q106" s="27" t="n">
        <v>28.382521</v>
      </c>
      <c r="R106" s="27" t="n">
        <v>29.296782</v>
      </c>
      <c r="S106" s="27" t="n">
        <v>30.250078</v>
      </c>
      <c r="T106" s="27" t="n">
        <v>31.284847</v>
      </c>
      <c r="U106" s="27" t="n">
        <v>32.384247</v>
      </c>
      <c r="V106" s="27" t="n">
        <v>33.492001</v>
      </c>
      <c r="W106" s="27" t="n">
        <v>34.594357</v>
      </c>
      <c r="X106" s="27" t="n">
        <v>35.673637</v>
      </c>
      <c r="Y106" s="27" t="n">
        <v>36.774696</v>
      </c>
      <c r="Z106" s="27" t="n">
        <v>38.115555</v>
      </c>
      <c r="AA106" s="27" t="n">
        <v>39.359287</v>
      </c>
      <c r="AB106" s="27" t="n">
        <v>40.648556</v>
      </c>
      <c r="AC106" s="27" t="n">
        <v>41.991829</v>
      </c>
      <c r="AD106" s="27" t="n">
        <v>43.364948</v>
      </c>
      <c r="AE106" s="27" t="n">
        <v>44.930332</v>
      </c>
      <c r="AF106" s="27" t="n">
        <v>46.578308</v>
      </c>
      <c r="AG106" s="27" t="n">
        <v>48.147663</v>
      </c>
      <c r="AH106" s="27" t="n">
        <v>49.72649</v>
      </c>
      <c r="AI106" s="28" t="n">
        <v>0.035955</v>
      </c>
    </row>
    <row r="107" ht="15" customHeight="1" s="78">
      <c r="A107" s="23" t="inlineStr">
        <is>
          <t>PRC000:nom_T_Ethan(E85)</t>
        </is>
      </c>
      <c r="B107" s="26" t="inlineStr">
        <is>
          <t xml:space="preserve">   E85 3/</t>
        </is>
      </c>
      <c r="C107" s="27" t="n">
        <v>24.537947</v>
      </c>
      <c r="D107" s="27" t="n">
        <v>24.83527</v>
      </c>
      <c r="E107" s="27" t="n">
        <v>31.393368</v>
      </c>
      <c r="F107" s="27" t="n">
        <v>30.58511</v>
      </c>
      <c r="G107" s="27" t="n">
        <v>31.540339</v>
      </c>
      <c r="H107" s="27" t="n">
        <v>32.149506</v>
      </c>
      <c r="I107" s="27" t="n">
        <v>32.121197</v>
      </c>
      <c r="J107" s="27" t="n">
        <v>32.961231</v>
      </c>
      <c r="K107" s="27" t="n">
        <v>34.022007</v>
      </c>
      <c r="L107" s="27" t="n">
        <v>35.164154</v>
      </c>
      <c r="M107" s="27" t="n">
        <v>36.368839</v>
      </c>
      <c r="N107" s="27" t="n">
        <v>38.95927</v>
      </c>
      <c r="O107" s="27" t="n">
        <v>40.278027</v>
      </c>
      <c r="P107" s="27" t="n">
        <v>41.388729</v>
      </c>
      <c r="Q107" s="27" t="n">
        <v>43.218895</v>
      </c>
      <c r="R107" s="27" t="n">
        <v>44.846947</v>
      </c>
      <c r="S107" s="27" t="n">
        <v>47.385799</v>
      </c>
      <c r="T107" s="27" t="n">
        <v>48.259296</v>
      </c>
      <c r="U107" s="27" t="n">
        <v>49.593365</v>
      </c>
      <c r="V107" s="27" t="n">
        <v>52.141422</v>
      </c>
      <c r="W107" s="27" t="n">
        <v>54.896019</v>
      </c>
      <c r="X107" s="27" t="n">
        <v>57.474426</v>
      </c>
      <c r="Y107" s="27" t="n">
        <v>59.284332</v>
      </c>
      <c r="Z107" s="27" t="n">
        <v>63.285099</v>
      </c>
      <c r="AA107" s="27" t="n">
        <v>65.52742000000001</v>
      </c>
      <c r="AB107" s="27" t="n">
        <v>67.780922</v>
      </c>
      <c r="AC107" s="27" t="n">
        <v>70.151512</v>
      </c>
      <c r="AD107" s="27" t="n">
        <v>72.730042</v>
      </c>
      <c r="AE107" s="27" t="n">
        <v>80.552498</v>
      </c>
      <c r="AF107" s="27" t="n">
        <v>84.64769</v>
      </c>
      <c r="AG107" s="27" t="n">
        <v>86.845955</v>
      </c>
      <c r="AH107" s="27" t="n">
        <v>89.585838</v>
      </c>
      <c r="AI107" s="28" t="n">
        <v>0.042658</v>
      </c>
    </row>
    <row r="108" ht="15" customHeight="1" s="78">
      <c r="A108" s="23" t="inlineStr">
        <is>
          <t>PRC000:nom_T_MotorGasol</t>
        </is>
      </c>
      <c r="B108" s="26" t="inlineStr">
        <is>
          <t xml:space="preserve">   Motor Gasoline 4/</t>
        </is>
      </c>
      <c r="C108" s="27" t="n">
        <v>22.170872</v>
      </c>
      <c r="D108" s="27" t="n">
        <v>22.489981</v>
      </c>
      <c r="E108" s="27" t="n">
        <v>23.068863</v>
      </c>
      <c r="F108" s="27" t="n">
        <v>23.652714</v>
      </c>
      <c r="G108" s="27" t="n">
        <v>24.130596</v>
      </c>
      <c r="H108" s="27" t="n">
        <v>24.352112</v>
      </c>
      <c r="I108" s="27" t="n">
        <v>25.186157</v>
      </c>
      <c r="J108" s="27" t="n">
        <v>25.994221</v>
      </c>
      <c r="K108" s="27" t="n">
        <v>26.940708</v>
      </c>
      <c r="L108" s="27" t="n">
        <v>27.725628</v>
      </c>
      <c r="M108" s="27" t="n">
        <v>28.761547</v>
      </c>
      <c r="N108" s="27" t="n">
        <v>30.343296</v>
      </c>
      <c r="O108" s="27" t="n">
        <v>31.245243</v>
      </c>
      <c r="P108" s="27" t="n">
        <v>32.220367</v>
      </c>
      <c r="Q108" s="27" t="n">
        <v>33.519279</v>
      </c>
      <c r="R108" s="27" t="n">
        <v>34.796341</v>
      </c>
      <c r="S108" s="27" t="n">
        <v>35.924461</v>
      </c>
      <c r="T108" s="27" t="n">
        <v>37.153969</v>
      </c>
      <c r="U108" s="27" t="n">
        <v>38.096264</v>
      </c>
      <c r="V108" s="27" t="n">
        <v>39.375465</v>
      </c>
      <c r="W108" s="27" t="n">
        <v>40.796497</v>
      </c>
      <c r="X108" s="27" t="n">
        <v>41.857342</v>
      </c>
      <c r="Y108" s="27" t="n">
        <v>43.111374</v>
      </c>
      <c r="Z108" s="27" t="n">
        <v>44.781216</v>
      </c>
      <c r="AA108" s="27" t="n">
        <v>46.182957</v>
      </c>
      <c r="AB108" s="27" t="n">
        <v>47.629784</v>
      </c>
      <c r="AC108" s="27" t="n">
        <v>49.382824</v>
      </c>
      <c r="AD108" s="27" t="n">
        <v>50.712658</v>
      </c>
      <c r="AE108" s="27" t="n">
        <v>52.843575</v>
      </c>
      <c r="AF108" s="27" t="n">
        <v>54.772526</v>
      </c>
      <c r="AG108" s="27" t="n">
        <v>56.62244</v>
      </c>
      <c r="AH108" s="27" t="n">
        <v>58.43618</v>
      </c>
      <c r="AI108" s="28" t="n">
        <v>0.031757</v>
      </c>
    </row>
    <row r="109" ht="15" customHeight="1" s="78">
      <c r="A109" s="23" t="inlineStr">
        <is>
          <t>PRC000:nom_T_JetFuel</t>
        </is>
      </c>
      <c r="B109" s="26" t="inlineStr">
        <is>
          <t xml:space="preserve">   Jet Fuel 5/</t>
        </is>
      </c>
      <c r="C109" s="27" t="n">
        <v>14.641048</v>
      </c>
      <c r="D109" s="27" t="n">
        <v>14.801931</v>
      </c>
      <c r="E109" s="27" t="n">
        <v>15.187788</v>
      </c>
      <c r="F109" s="27" t="n">
        <v>15.792356</v>
      </c>
      <c r="G109" s="27" t="n">
        <v>16.29398</v>
      </c>
      <c r="H109" s="27" t="n">
        <v>17.114019</v>
      </c>
      <c r="I109" s="27" t="n">
        <v>17.58572</v>
      </c>
      <c r="J109" s="27" t="n">
        <v>18.536133</v>
      </c>
      <c r="K109" s="27" t="n">
        <v>19.01465</v>
      </c>
      <c r="L109" s="27" t="n">
        <v>20.058853</v>
      </c>
      <c r="M109" s="27" t="n">
        <v>20.80448</v>
      </c>
      <c r="N109" s="27" t="n">
        <v>21.599957</v>
      </c>
      <c r="O109" s="27" t="n">
        <v>22.54966</v>
      </c>
      <c r="P109" s="27" t="n">
        <v>23.286215</v>
      </c>
      <c r="Q109" s="27" t="n">
        <v>24.350843</v>
      </c>
      <c r="R109" s="27" t="n">
        <v>25.282394</v>
      </c>
      <c r="S109" s="27" t="n">
        <v>26.22341</v>
      </c>
      <c r="T109" s="27" t="n">
        <v>27.162048</v>
      </c>
      <c r="U109" s="27" t="n">
        <v>28.129923</v>
      </c>
      <c r="V109" s="27" t="n">
        <v>29.077169</v>
      </c>
      <c r="W109" s="27" t="n">
        <v>30.164875</v>
      </c>
      <c r="X109" s="27" t="n">
        <v>30.98653</v>
      </c>
      <c r="Y109" s="27" t="n">
        <v>32.105167</v>
      </c>
      <c r="Z109" s="27" t="n">
        <v>33.490929</v>
      </c>
      <c r="AA109" s="27" t="n">
        <v>34.617443</v>
      </c>
      <c r="AB109" s="27" t="n">
        <v>35.840416</v>
      </c>
      <c r="AC109" s="27" t="n">
        <v>37.454876</v>
      </c>
      <c r="AD109" s="27" t="n">
        <v>38.44138</v>
      </c>
      <c r="AE109" s="27" t="n">
        <v>40.172516</v>
      </c>
      <c r="AF109" s="27" t="n">
        <v>41.830826</v>
      </c>
      <c r="AG109" s="27" t="n">
        <v>43.364655</v>
      </c>
      <c r="AH109" s="27" t="n">
        <v>44.61483</v>
      </c>
      <c r="AI109" s="28" t="n">
        <v>0.036597</v>
      </c>
    </row>
    <row r="110" ht="15" customHeight="1" s="78">
      <c r="A110" s="23" t="inlineStr">
        <is>
          <t>PRC000:nom_T_Distillate</t>
        </is>
      </c>
      <c r="B110" s="26" t="inlineStr">
        <is>
          <t xml:space="preserve">   Diesel Fuel (distillate fuel oil) 6/</t>
        </is>
      </c>
      <c r="C110" s="27" t="n">
        <v>22.110788</v>
      </c>
      <c r="D110" s="27" t="n">
        <v>21.86459</v>
      </c>
      <c r="E110" s="27" t="n">
        <v>22.520702</v>
      </c>
      <c r="F110" s="27" t="n">
        <v>23.447042</v>
      </c>
      <c r="G110" s="27" t="n">
        <v>24.155603</v>
      </c>
      <c r="H110" s="27" t="n">
        <v>25.152311</v>
      </c>
      <c r="I110" s="27" t="n">
        <v>25.876425</v>
      </c>
      <c r="J110" s="27" t="n">
        <v>26.968355</v>
      </c>
      <c r="K110" s="27" t="n">
        <v>27.682907</v>
      </c>
      <c r="L110" s="27" t="n">
        <v>28.782223</v>
      </c>
      <c r="M110" s="27" t="n">
        <v>29.744112</v>
      </c>
      <c r="N110" s="27" t="n">
        <v>31.072458</v>
      </c>
      <c r="O110" s="27" t="n">
        <v>32.131252</v>
      </c>
      <c r="P110" s="27" t="n">
        <v>33.081982</v>
      </c>
      <c r="Q110" s="27" t="n">
        <v>34.358593</v>
      </c>
      <c r="R110" s="27" t="n">
        <v>35.388378</v>
      </c>
      <c r="S110" s="27" t="n">
        <v>36.483025</v>
      </c>
      <c r="T110" s="27" t="n">
        <v>37.664371</v>
      </c>
      <c r="U110" s="27" t="n">
        <v>38.762928</v>
      </c>
      <c r="V110" s="27" t="n">
        <v>39.965317</v>
      </c>
      <c r="W110" s="27" t="n">
        <v>41.210846</v>
      </c>
      <c r="X110" s="27" t="n">
        <v>42.134258</v>
      </c>
      <c r="Y110" s="27" t="n">
        <v>43.364655</v>
      </c>
      <c r="Z110" s="27" t="n">
        <v>45.008724</v>
      </c>
      <c r="AA110" s="27" t="n">
        <v>46.323139</v>
      </c>
      <c r="AB110" s="27" t="n">
        <v>47.77346</v>
      </c>
      <c r="AC110" s="27" t="n">
        <v>49.573795</v>
      </c>
      <c r="AD110" s="27" t="n">
        <v>50.781284</v>
      </c>
      <c r="AE110" s="27" t="n">
        <v>52.495159</v>
      </c>
      <c r="AF110" s="27" t="n">
        <v>54.246723</v>
      </c>
      <c r="AG110" s="27" t="n">
        <v>55.935318</v>
      </c>
      <c r="AH110" s="27" t="n">
        <v>57.626915</v>
      </c>
      <c r="AI110" s="28" t="n">
        <v>0.031383</v>
      </c>
    </row>
    <row r="111" ht="15" customHeight="1" s="78">
      <c r="A111" s="23" t="inlineStr">
        <is>
          <t>PRC000:nom_T_ResidualFu</t>
        </is>
      </c>
      <c r="B111" s="26" t="inlineStr">
        <is>
          <t xml:space="preserve">   Residual Fuel Oil</t>
        </is>
      </c>
      <c r="C111" s="27" t="n">
        <v>9.577926</v>
      </c>
      <c r="D111" s="27" t="n">
        <v>10.826867</v>
      </c>
      <c r="E111" s="27" t="n">
        <v>10.936658</v>
      </c>
      <c r="F111" s="27" t="n">
        <v>10.96201</v>
      </c>
      <c r="G111" s="27" t="n">
        <v>9.824539</v>
      </c>
      <c r="H111" s="27" t="n">
        <v>10.381392</v>
      </c>
      <c r="I111" s="27" t="n">
        <v>10.902651</v>
      </c>
      <c r="J111" s="27" t="n">
        <v>11.92218</v>
      </c>
      <c r="K111" s="27" t="n">
        <v>13.184854</v>
      </c>
      <c r="L111" s="27" t="n">
        <v>13.967137</v>
      </c>
      <c r="M111" s="27" t="n">
        <v>14.660953</v>
      </c>
      <c r="N111" s="27" t="n">
        <v>14.278693</v>
      </c>
      <c r="O111" s="27" t="n">
        <v>14.895534</v>
      </c>
      <c r="P111" s="27" t="n">
        <v>15.314757</v>
      </c>
      <c r="Q111" s="27" t="n">
        <v>16.008417</v>
      </c>
      <c r="R111" s="27" t="n">
        <v>16.545094</v>
      </c>
      <c r="S111" s="27" t="n">
        <v>17.915684</v>
      </c>
      <c r="T111" s="27" t="n">
        <v>18.952824</v>
      </c>
      <c r="U111" s="27" t="n">
        <v>19.516666</v>
      </c>
      <c r="V111" s="27" t="n">
        <v>20.833527</v>
      </c>
      <c r="W111" s="27" t="n">
        <v>21.553137</v>
      </c>
      <c r="X111" s="27" t="n">
        <v>22.321121</v>
      </c>
      <c r="Y111" s="27" t="n">
        <v>23.013912</v>
      </c>
      <c r="Z111" s="27" t="n">
        <v>23.585379</v>
      </c>
      <c r="AA111" s="27" t="n">
        <v>25.242838</v>
      </c>
      <c r="AB111" s="27" t="n">
        <v>26.282902</v>
      </c>
      <c r="AC111" s="27" t="n">
        <v>26.951853</v>
      </c>
      <c r="AD111" s="27" t="n">
        <v>28.760279</v>
      </c>
      <c r="AE111" s="27" t="n">
        <v>30.02165</v>
      </c>
      <c r="AF111" s="27" t="n">
        <v>31.16256</v>
      </c>
      <c r="AG111" s="27" t="n">
        <v>32.321644</v>
      </c>
      <c r="AH111" s="27" t="n">
        <v>31.963968</v>
      </c>
      <c r="AI111" s="28" t="n">
        <v>0.039641</v>
      </c>
    </row>
    <row r="112" ht="15" customHeight="1" s="78">
      <c r="A112" s="23" t="inlineStr">
        <is>
          <t>PRC000:nom_T_NaturalGas</t>
        </is>
      </c>
      <c r="B112" s="26" t="inlineStr">
        <is>
          <t xml:space="preserve">   Natural Gas 7/</t>
        </is>
      </c>
      <c r="C112" s="27" t="n">
        <v>13.698598</v>
      </c>
      <c r="D112" s="27" t="n">
        <v>13.609958</v>
      </c>
      <c r="E112" s="27" t="n">
        <v>13.28656</v>
      </c>
      <c r="F112" s="27" t="n">
        <v>13.358461</v>
      </c>
      <c r="G112" s="27" t="n">
        <v>13.695583</v>
      </c>
      <c r="H112" s="27" t="n">
        <v>13.866628</v>
      </c>
      <c r="I112" s="27" t="n">
        <v>14.191694</v>
      </c>
      <c r="J112" s="27" t="n">
        <v>14.47123</v>
      </c>
      <c r="K112" s="27" t="n">
        <v>14.670904</v>
      </c>
      <c r="L112" s="27" t="n">
        <v>14.774322</v>
      </c>
      <c r="M112" s="27" t="n">
        <v>14.786587</v>
      </c>
      <c r="N112" s="27" t="n">
        <v>15.679444</v>
      </c>
      <c r="O112" s="27" t="n">
        <v>15.67318</v>
      </c>
      <c r="P112" s="27" t="n">
        <v>15.790754</v>
      </c>
      <c r="Q112" s="27" t="n">
        <v>16.13611</v>
      </c>
      <c r="R112" s="27" t="n">
        <v>16.360399</v>
      </c>
      <c r="S112" s="27" t="n">
        <v>16.561295</v>
      </c>
      <c r="T112" s="27" t="n">
        <v>16.794565</v>
      </c>
      <c r="U112" s="27" t="n">
        <v>17.135159</v>
      </c>
      <c r="V112" s="27" t="n">
        <v>17.465788</v>
      </c>
      <c r="W112" s="27" t="n">
        <v>17.792345</v>
      </c>
      <c r="X112" s="27" t="n">
        <v>18.113161</v>
      </c>
      <c r="Y112" s="27" t="n">
        <v>18.444412</v>
      </c>
      <c r="Z112" s="27" t="n">
        <v>18.844269</v>
      </c>
      <c r="AA112" s="27" t="n">
        <v>19.247549</v>
      </c>
      <c r="AB112" s="27" t="n">
        <v>19.680775</v>
      </c>
      <c r="AC112" s="27" t="n">
        <v>20.133883</v>
      </c>
      <c r="AD112" s="27" t="n">
        <v>20.658138</v>
      </c>
      <c r="AE112" s="27" t="n">
        <v>21.229891</v>
      </c>
      <c r="AF112" s="27" t="n">
        <v>21.791283</v>
      </c>
      <c r="AG112" s="27" t="n">
        <v>22.376007</v>
      </c>
      <c r="AH112" s="27" t="n">
        <v>23.017862</v>
      </c>
      <c r="AI112" s="28" t="n">
        <v>0.016882</v>
      </c>
    </row>
    <row r="113" ht="15" customHeight="1" s="78">
      <c r="A113" s="23" t="inlineStr">
        <is>
          <t>PRC000:nom_T_Electricit</t>
        </is>
      </c>
      <c r="B113" s="26" t="inlineStr">
        <is>
          <t xml:space="preserve">   Electricity</t>
        </is>
      </c>
      <c r="C113" s="27" t="n">
        <v>33.252598</v>
      </c>
      <c r="D113" s="27" t="n">
        <v>34.740051</v>
      </c>
      <c r="E113" s="27" t="n">
        <v>35.656937</v>
      </c>
      <c r="F113" s="27" t="n">
        <v>36.969536</v>
      </c>
      <c r="G113" s="27" t="n">
        <v>38.46106</v>
      </c>
      <c r="H113" s="27" t="n">
        <v>39.889267</v>
      </c>
      <c r="I113" s="27" t="n">
        <v>41.661911</v>
      </c>
      <c r="J113" s="27" t="n">
        <v>43.369644</v>
      </c>
      <c r="K113" s="27" t="n">
        <v>44.733212</v>
      </c>
      <c r="L113" s="27" t="n">
        <v>45.747688</v>
      </c>
      <c r="M113" s="27" t="n">
        <v>46.676857</v>
      </c>
      <c r="N113" s="27" t="n">
        <v>47.572342</v>
      </c>
      <c r="O113" s="27" t="n">
        <v>48.575695</v>
      </c>
      <c r="P113" s="27" t="n">
        <v>49.627586</v>
      </c>
      <c r="Q113" s="27" t="n">
        <v>51.003799</v>
      </c>
      <c r="R113" s="27" t="n">
        <v>52.227413</v>
      </c>
      <c r="S113" s="27" t="n">
        <v>52.87347</v>
      </c>
      <c r="T113" s="27" t="n">
        <v>53.636631</v>
      </c>
      <c r="U113" s="27" t="n">
        <v>54.585724</v>
      </c>
      <c r="V113" s="27" t="n">
        <v>55.632477</v>
      </c>
      <c r="W113" s="27" t="n">
        <v>56.568375</v>
      </c>
      <c r="X113" s="27" t="n">
        <v>57.481598</v>
      </c>
      <c r="Y113" s="27" t="n">
        <v>58.470314</v>
      </c>
      <c r="Z113" s="27" t="n">
        <v>59.526611</v>
      </c>
      <c r="AA113" s="27" t="n">
        <v>60.421333</v>
      </c>
      <c r="AB113" s="27" t="n">
        <v>61.528332</v>
      </c>
      <c r="AC113" s="27" t="n">
        <v>62.742672</v>
      </c>
      <c r="AD113" s="27" t="n">
        <v>63.992901</v>
      </c>
      <c r="AE113" s="27" t="n">
        <v>65.289978</v>
      </c>
      <c r="AF113" s="27" t="n">
        <v>66.594391</v>
      </c>
      <c r="AG113" s="27" t="n">
        <v>67.759308</v>
      </c>
      <c r="AH113" s="27" t="n">
        <v>68.945312</v>
      </c>
      <c r="AI113" s="28" t="n">
        <v>0.023801</v>
      </c>
    </row>
    <row r="114" ht="15.75" customHeight="1" s="78"/>
    <row r="115" ht="15" customHeight="1" s="78">
      <c r="B115" s="25" t="inlineStr">
        <is>
          <t xml:space="preserve"> Electric Power 8/</t>
        </is>
      </c>
    </row>
    <row r="116" ht="15" customHeight="1" s="78">
      <c r="A116" s="23" t="inlineStr">
        <is>
          <t>PRC000:nom_E_Distillate</t>
        </is>
      </c>
      <c r="B116" s="26" t="inlineStr">
        <is>
          <t xml:space="preserve">   Distillate Fuel Oil</t>
        </is>
      </c>
      <c r="C116" s="27" t="n">
        <v>21.897861</v>
      </c>
      <c r="D116" s="27" t="n">
        <v>21.829308</v>
      </c>
      <c r="E116" s="27" t="n">
        <v>21.592564</v>
      </c>
      <c r="F116" s="27" t="n">
        <v>21.522066</v>
      </c>
      <c r="G116" s="27" t="n">
        <v>21.298798</v>
      </c>
      <c r="H116" s="27" t="n">
        <v>21.328819</v>
      </c>
      <c r="I116" s="27" t="n">
        <v>21.047977</v>
      </c>
      <c r="J116" s="27" t="n">
        <v>21.805527</v>
      </c>
      <c r="K116" s="27" t="n">
        <v>22.269033</v>
      </c>
      <c r="L116" s="27" t="n">
        <v>23.169819</v>
      </c>
      <c r="M116" s="27" t="n">
        <v>23.967041</v>
      </c>
      <c r="N116" s="27" t="n">
        <v>24.658218</v>
      </c>
      <c r="O116" s="27" t="n">
        <v>25.445477</v>
      </c>
      <c r="P116" s="27" t="n">
        <v>26.213339</v>
      </c>
      <c r="Q116" s="27" t="n">
        <v>27.313379</v>
      </c>
      <c r="R116" s="27" t="n">
        <v>28.257555</v>
      </c>
      <c r="S116" s="27" t="n">
        <v>29.219763</v>
      </c>
      <c r="T116" s="27" t="n">
        <v>30.2721</v>
      </c>
      <c r="U116" s="27" t="n">
        <v>31.157148</v>
      </c>
      <c r="V116" s="27" t="n">
        <v>32.009998</v>
      </c>
      <c r="W116" s="27" t="n">
        <v>33.113647</v>
      </c>
      <c r="X116" s="27" t="n">
        <v>33.940845</v>
      </c>
      <c r="Y116" s="27" t="n">
        <v>35.038738</v>
      </c>
      <c r="Z116" s="27" t="n">
        <v>36.480667</v>
      </c>
      <c r="AA116" s="27" t="n">
        <v>37.580975</v>
      </c>
      <c r="AB116" s="27" t="n">
        <v>38.804821</v>
      </c>
      <c r="AC116" s="27" t="n">
        <v>40.444088</v>
      </c>
      <c r="AD116" s="27" t="n">
        <v>41.566467</v>
      </c>
      <c r="AE116" s="27" t="n">
        <v>43.259933</v>
      </c>
      <c r="AF116" s="27" t="n">
        <v>44.999249</v>
      </c>
      <c r="AG116" s="27" t="n">
        <v>46.57795</v>
      </c>
      <c r="AH116" s="27" t="n">
        <v>48.034279</v>
      </c>
      <c r="AI116" s="28" t="n">
        <v>0.025663</v>
      </c>
    </row>
    <row r="117" ht="15" customHeight="1" s="78">
      <c r="A117" s="23" t="inlineStr">
        <is>
          <t>PRC000:nom_E_ResidualFu</t>
        </is>
      </c>
      <c r="B117" s="26" t="inlineStr">
        <is>
          <t xml:space="preserve">   Residual Fuel Oil</t>
        </is>
      </c>
      <c r="C117" s="27" t="n">
        <v>12.40038</v>
      </c>
      <c r="D117" s="27" t="n">
        <v>11.835545</v>
      </c>
      <c r="E117" s="27" t="n">
        <v>14.023137</v>
      </c>
      <c r="F117" s="27" t="n">
        <v>14.4061</v>
      </c>
      <c r="G117" s="27" t="n">
        <v>14.679399</v>
      </c>
      <c r="H117" s="27" t="n">
        <v>15.134599</v>
      </c>
      <c r="I117" s="27" t="n">
        <v>15.682349</v>
      </c>
      <c r="J117" s="27" t="n">
        <v>16.187702</v>
      </c>
      <c r="K117" s="27" t="n">
        <v>16.924318</v>
      </c>
      <c r="L117" s="27" t="n">
        <v>17.345709</v>
      </c>
      <c r="M117" s="27" t="n">
        <v>18.25038</v>
      </c>
      <c r="N117" s="27" t="n">
        <v>18.953651</v>
      </c>
      <c r="O117" s="27" t="n">
        <v>19.730804</v>
      </c>
      <c r="P117" s="27" t="n">
        <v>20.36096</v>
      </c>
      <c r="Q117" s="27" t="n">
        <v>21.178526</v>
      </c>
      <c r="R117" s="27" t="n">
        <v>21.871368</v>
      </c>
      <c r="S117" s="27" t="n">
        <v>22.649494</v>
      </c>
      <c r="T117" s="27" t="n">
        <v>23.424082</v>
      </c>
      <c r="U117" s="27" t="n">
        <v>24.221495</v>
      </c>
      <c r="V117" s="27" t="n">
        <v>25.029875</v>
      </c>
      <c r="W117" s="27" t="n">
        <v>25.953241</v>
      </c>
      <c r="X117" s="27" t="n">
        <v>26.879194</v>
      </c>
      <c r="Y117" s="27" t="n">
        <v>27.670366</v>
      </c>
      <c r="Z117" s="27" t="n">
        <v>28.593472</v>
      </c>
      <c r="AA117" s="27" t="n">
        <v>29.306929</v>
      </c>
      <c r="AB117" s="27" t="n">
        <v>29.95532</v>
      </c>
      <c r="AC117" s="27" t="n">
        <v>30.478369</v>
      </c>
      <c r="AD117" s="27" t="n">
        <v>31.66947</v>
      </c>
      <c r="AE117" s="27" t="n">
        <v>32.728661</v>
      </c>
      <c r="AF117" s="27" t="n">
        <v>33.997913</v>
      </c>
      <c r="AG117" s="27" t="n">
        <v>35.293125</v>
      </c>
      <c r="AH117" s="27" t="n">
        <v>36.672565</v>
      </c>
      <c r="AI117" s="28" t="n">
        <v>0.035596</v>
      </c>
    </row>
    <row r="118" ht="15" customHeight="1" s="78">
      <c r="A118" s="23" t="inlineStr">
        <is>
          <t>PRC000:nom_E_NaturalGas</t>
        </is>
      </c>
      <c r="B118" s="26" t="inlineStr">
        <is>
          <t xml:space="preserve">   Natural Gas</t>
        </is>
      </c>
      <c r="C118" s="27" t="n">
        <v>2.85879</v>
      </c>
      <c r="D118" s="27" t="n">
        <v>2.715891</v>
      </c>
      <c r="E118" s="27" t="n">
        <v>2.957058</v>
      </c>
      <c r="F118" s="27" t="n">
        <v>3.025</v>
      </c>
      <c r="G118" s="27" t="n">
        <v>3.175899</v>
      </c>
      <c r="H118" s="27" t="n">
        <v>3.416371</v>
      </c>
      <c r="I118" s="27" t="n">
        <v>3.81267</v>
      </c>
      <c r="J118" s="27" t="n">
        <v>4.148504</v>
      </c>
      <c r="K118" s="27" t="n">
        <v>4.406528</v>
      </c>
      <c r="L118" s="27" t="n">
        <v>4.592675</v>
      </c>
      <c r="M118" s="27" t="n">
        <v>4.688637</v>
      </c>
      <c r="N118" s="27" t="n">
        <v>4.706433</v>
      </c>
      <c r="O118" s="27" t="n">
        <v>4.768927</v>
      </c>
      <c r="P118" s="27" t="n">
        <v>4.908823</v>
      </c>
      <c r="Q118" s="27" t="n">
        <v>5.11006</v>
      </c>
      <c r="R118" s="27" t="n">
        <v>5.297098</v>
      </c>
      <c r="S118" s="27" t="n">
        <v>5.404827</v>
      </c>
      <c r="T118" s="27" t="n">
        <v>5.519382</v>
      </c>
      <c r="U118" s="27" t="n">
        <v>5.700296</v>
      </c>
      <c r="V118" s="27" t="n">
        <v>5.860459</v>
      </c>
      <c r="W118" s="27" t="n">
        <v>6.000832</v>
      </c>
      <c r="X118" s="27" t="n">
        <v>6.144917</v>
      </c>
      <c r="Y118" s="27" t="n">
        <v>6.277698</v>
      </c>
      <c r="Z118" s="27" t="n">
        <v>6.43747</v>
      </c>
      <c r="AA118" s="27" t="n">
        <v>6.602377</v>
      </c>
      <c r="AB118" s="27" t="n">
        <v>6.785738</v>
      </c>
      <c r="AC118" s="27" t="n">
        <v>6.969566</v>
      </c>
      <c r="AD118" s="27" t="n">
        <v>7.214569</v>
      </c>
      <c r="AE118" s="27" t="n">
        <v>7.492677</v>
      </c>
      <c r="AF118" s="27" t="n">
        <v>7.747829</v>
      </c>
      <c r="AG118" s="27" t="n">
        <v>7.986118</v>
      </c>
      <c r="AH118" s="27" t="n">
        <v>8.297397</v>
      </c>
      <c r="AI118" s="28" t="n">
        <v>0.03497</v>
      </c>
    </row>
    <row r="119" ht="15" customHeight="1" s="78">
      <c r="A119" s="23" t="inlineStr">
        <is>
          <t>PRC000:nom_E_SteamCoal</t>
        </is>
      </c>
      <c r="B119" s="26" t="inlineStr">
        <is>
          <t xml:space="preserve">   Steam Coal</t>
        </is>
      </c>
      <c r="C119" s="27" t="n">
        <v>2.048339</v>
      </c>
      <c r="D119" s="27" t="n">
        <v>2.108984</v>
      </c>
      <c r="E119" s="27" t="n">
        <v>2.126046</v>
      </c>
      <c r="F119" s="27" t="n">
        <v>2.149246</v>
      </c>
      <c r="G119" s="27" t="n">
        <v>2.177383</v>
      </c>
      <c r="H119" s="27" t="n">
        <v>2.219719</v>
      </c>
      <c r="I119" s="27" t="n">
        <v>2.250364</v>
      </c>
      <c r="J119" s="27" t="n">
        <v>2.312521</v>
      </c>
      <c r="K119" s="27" t="n">
        <v>2.38475</v>
      </c>
      <c r="L119" s="27" t="n">
        <v>2.420799</v>
      </c>
      <c r="M119" s="27" t="n">
        <v>2.480278</v>
      </c>
      <c r="N119" s="27" t="n">
        <v>2.535587</v>
      </c>
      <c r="O119" s="27" t="n">
        <v>2.590761</v>
      </c>
      <c r="P119" s="27" t="n">
        <v>2.644179</v>
      </c>
      <c r="Q119" s="27" t="n">
        <v>2.712122</v>
      </c>
      <c r="R119" s="27" t="n">
        <v>2.772182</v>
      </c>
      <c r="S119" s="27" t="n">
        <v>2.824643</v>
      </c>
      <c r="T119" s="27" t="n">
        <v>2.886834</v>
      </c>
      <c r="U119" s="27" t="n">
        <v>2.958932</v>
      </c>
      <c r="V119" s="27" t="n">
        <v>3.0205</v>
      </c>
      <c r="W119" s="27" t="n">
        <v>3.085952</v>
      </c>
      <c r="X119" s="27" t="n">
        <v>3.144176</v>
      </c>
      <c r="Y119" s="27" t="n">
        <v>3.21515</v>
      </c>
      <c r="Z119" s="27" t="n">
        <v>3.292465</v>
      </c>
      <c r="AA119" s="27" t="n">
        <v>3.371233</v>
      </c>
      <c r="AB119" s="27" t="n">
        <v>3.450531</v>
      </c>
      <c r="AC119" s="27" t="n">
        <v>3.53679</v>
      </c>
      <c r="AD119" s="27" t="n">
        <v>3.616246</v>
      </c>
      <c r="AE119" s="27" t="n">
        <v>3.707378</v>
      </c>
      <c r="AF119" s="27" t="n">
        <v>3.797542</v>
      </c>
      <c r="AG119" s="27" t="n">
        <v>3.887362</v>
      </c>
      <c r="AH119" s="27" t="n">
        <v>3.981618</v>
      </c>
      <c r="AI119" s="28" t="n">
        <v>0.021672</v>
      </c>
    </row>
    <row r="120" ht="15" customHeight="1" s="78">
      <c r="A120" s="23" t="inlineStr">
        <is>
          <t>PRC000:nom_E_uranium</t>
        </is>
      </c>
      <c r="B120" s="26" t="inlineStr">
        <is>
          <t xml:space="preserve">   Uranium</t>
        </is>
      </c>
      <c r="C120" s="27" t="n">
        <v>0.676258</v>
      </c>
      <c r="D120" s="27" t="n">
        <v>0.694886</v>
      </c>
      <c r="E120" s="27" t="n">
        <v>0.7130840000000001</v>
      </c>
      <c r="F120" s="27" t="n">
        <v>0.732082</v>
      </c>
      <c r="G120" s="27" t="n">
        <v>0.752192</v>
      </c>
      <c r="H120" s="27" t="n">
        <v>0.770528</v>
      </c>
      <c r="I120" s="27" t="n">
        <v>0.790411</v>
      </c>
      <c r="J120" s="27" t="n">
        <v>0.810164</v>
      </c>
      <c r="K120" s="27" t="n">
        <v>0.830801</v>
      </c>
      <c r="L120" s="27" t="n">
        <v>0.852031</v>
      </c>
      <c r="M120" s="27" t="n">
        <v>0.8750019999999999</v>
      </c>
      <c r="N120" s="27" t="n">
        <v>0.898102</v>
      </c>
      <c r="O120" s="27" t="n">
        <v>0.919789</v>
      </c>
      <c r="P120" s="27" t="n">
        <v>0.943004</v>
      </c>
      <c r="Q120" s="27" t="n">
        <v>0.966767</v>
      </c>
      <c r="R120" s="27" t="n">
        <v>0.989245</v>
      </c>
      <c r="S120" s="27" t="n">
        <v>1.013796</v>
      </c>
      <c r="T120" s="27" t="n">
        <v>1.039178</v>
      </c>
      <c r="U120" s="27" t="n">
        <v>1.063841</v>
      </c>
      <c r="V120" s="27" t="n">
        <v>1.090862</v>
      </c>
      <c r="W120" s="27" t="n">
        <v>1.118562</v>
      </c>
      <c r="X120" s="27" t="n">
        <v>1.146933</v>
      </c>
      <c r="Y120" s="27" t="n">
        <v>1.174644</v>
      </c>
      <c r="Z120" s="27" t="n">
        <v>1.205112</v>
      </c>
      <c r="AA120" s="27" t="n">
        <v>1.236423</v>
      </c>
      <c r="AB120" s="27" t="n">
        <v>1.268916</v>
      </c>
      <c r="AC120" s="27" t="n">
        <v>1.302662</v>
      </c>
      <c r="AD120" s="27" t="n">
        <v>1.33745</v>
      </c>
      <c r="AE120" s="27" t="n">
        <v>1.373748</v>
      </c>
      <c r="AF120" s="27" t="n">
        <v>1.411683</v>
      </c>
      <c r="AG120" s="27" t="n">
        <v>1.450911</v>
      </c>
      <c r="AH120" s="27" t="n">
        <v>1.4907</v>
      </c>
      <c r="AI120" s="28" t="n">
        <v>0.025826</v>
      </c>
    </row>
    <row r="121" ht="15.75" customHeight="1" s="78"/>
    <row r="122" ht="15" customHeight="1" s="78">
      <c r="B122" s="25" t="inlineStr">
        <is>
          <t xml:space="preserve"> Average Price to All Users 9/</t>
        </is>
      </c>
    </row>
    <row r="123" ht="15" customHeight="1" s="78">
      <c r="A123" s="23" t="inlineStr">
        <is>
          <t>PRC000:nom_Avg_Liquefie</t>
        </is>
      </c>
      <c r="B123" s="26" t="inlineStr">
        <is>
          <t xml:space="preserve">   Propane</t>
        </is>
      </c>
      <c r="C123" s="27" t="n">
        <v>18.517338</v>
      </c>
      <c r="D123" s="27" t="n">
        <v>18.229893</v>
      </c>
      <c r="E123" s="27" t="n">
        <v>19.065264</v>
      </c>
      <c r="F123" s="27" t="n">
        <v>20.326208</v>
      </c>
      <c r="G123" s="27" t="n">
        <v>21.466534</v>
      </c>
      <c r="H123" s="27" t="n">
        <v>22.67543</v>
      </c>
      <c r="I123" s="27" t="n">
        <v>24.171638</v>
      </c>
      <c r="J123" s="27" t="n">
        <v>25.769724</v>
      </c>
      <c r="K123" s="27" t="n">
        <v>27.090048</v>
      </c>
      <c r="L123" s="27" t="n">
        <v>28.237226</v>
      </c>
      <c r="M123" s="27" t="n">
        <v>29.217224</v>
      </c>
      <c r="N123" s="27" t="n">
        <v>30.115879</v>
      </c>
      <c r="O123" s="27" t="n">
        <v>30.844578</v>
      </c>
      <c r="P123" s="27" t="n">
        <v>31.637451</v>
      </c>
      <c r="Q123" s="27" t="n">
        <v>32.717934</v>
      </c>
      <c r="R123" s="27" t="n">
        <v>33.784908</v>
      </c>
      <c r="S123" s="27" t="n">
        <v>34.917686</v>
      </c>
      <c r="T123" s="27" t="n">
        <v>36.157112</v>
      </c>
      <c r="U123" s="27" t="n">
        <v>37.485012</v>
      </c>
      <c r="V123" s="27" t="n">
        <v>38.846771</v>
      </c>
      <c r="W123" s="27" t="n">
        <v>40.220398</v>
      </c>
      <c r="X123" s="27" t="n">
        <v>41.572487</v>
      </c>
      <c r="Y123" s="27" t="n">
        <v>42.945549</v>
      </c>
      <c r="Z123" s="27" t="n">
        <v>44.571014</v>
      </c>
      <c r="AA123" s="27" t="n">
        <v>46.127712</v>
      </c>
      <c r="AB123" s="27" t="n">
        <v>47.732986</v>
      </c>
      <c r="AC123" s="27" t="n">
        <v>49.400085</v>
      </c>
      <c r="AD123" s="27" t="n">
        <v>51.106815</v>
      </c>
      <c r="AE123" s="27" t="n">
        <v>53.0294</v>
      </c>
      <c r="AF123" s="27" t="n">
        <v>55.075375</v>
      </c>
      <c r="AG123" s="27" t="n">
        <v>57.063828</v>
      </c>
      <c r="AH123" s="27" t="n">
        <v>59.059361</v>
      </c>
      <c r="AI123" s="28" t="n">
        <v>0.038123</v>
      </c>
    </row>
    <row r="124" ht="15" customHeight="1" s="78">
      <c r="A124" s="23" t="inlineStr">
        <is>
          <t>PRC000:nom_Avg_E85_E85</t>
        </is>
      </c>
      <c r="B124" s="26" t="inlineStr">
        <is>
          <t xml:space="preserve">   E85 3/</t>
        </is>
      </c>
      <c r="C124" s="27" t="n">
        <v>24.537947</v>
      </c>
      <c r="D124" s="27" t="n">
        <v>24.83527</v>
      </c>
      <c r="E124" s="27" t="n">
        <v>31.393368</v>
      </c>
      <c r="F124" s="27" t="n">
        <v>30.58511</v>
      </c>
      <c r="G124" s="27" t="n">
        <v>31.540339</v>
      </c>
      <c r="H124" s="27" t="n">
        <v>32.149506</v>
      </c>
      <c r="I124" s="27" t="n">
        <v>32.121197</v>
      </c>
      <c r="J124" s="27" t="n">
        <v>32.961231</v>
      </c>
      <c r="K124" s="27" t="n">
        <v>34.022007</v>
      </c>
      <c r="L124" s="27" t="n">
        <v>35.164154</v>
      </c>
      <c r="M124" s="27" t="n">
        <v>36.368839</v>
      </c>
      <c r="N124" s="27" t="n">
        <v>38.95927</v>
      </c>
      <c r="O124" s="27" t="n">
        <v>40.278027</v>
      </c>
      <c r="P124" s="27" t="n">
        <v>41.388729</v>
      </c>
      <c r="Q124" s="27" t="n">
        <v>43.218895</v>
      </c>
      <c r="R124" s="27" t="n">
        <v>44.846947</v>
      </c>
      <c r="S124" s="27" t="n">
        <v>47.385799</v>
      </c>
      <c r="T124" s="27" t="n">
        <v>48.259296</v>
      </c>
      <c r="U124" s="27" t="n">
        <v>49.593365</v>
      </c>
      <c r="V124" s="27" t="n">
        <v>52.141422</v>
      </c>
      <c r="W124" s="27" t="n">
        <v>54.896019</v>
      </c>
      <c r="X124" s="27" t="n">
        <v>57.474426</v>
      </c>
      <c r="Y124" s="27" t="n">
        <v>59.284332</v>
      </c>
      <c r="Z124" s="27" t="n">
        <v>63.285099</v>
      </c>
      <c r="AA124" s="27" t="n">
        <v>65.52742000000001</v>
      </c>
      <c r="AB124" s="27" t="n">
        <v>67.780922</v>
      </c>
      <c r="AC124" s="27" t="n">
        <v>70.151512</v>
      </c>
      <c r="AD124" s="27" t="n">
        <v>72.730042</v>
      </c>
      <c r="AE124" s="27" t="n">
        <v>80.552498</v>
      </c>
      <c r="AF124" s="27" t="n">
        <v>84.64769</v>
      </c>
      <c r="AG124" s="27" t="n">
        <v>86.845955</v>
      </c>
      <c r="AH124" s="27" t="n">
        <v>89.585838</v>
      </c>
      <c r="AI124" s="28" t="n">
        <v>0.042658</v>
      </c>
    </row>
    <row r="125" ht="15" customHeight="1" s="78">
      <c r="A125" s="23" t="inlineStr">
        <is>
          <t>PRC000:nom_Avg_MotorGas</t>
        </is>
      </c>
      <c r="B125" s="26" t="inlineStr">
        <is>
          <t xml:space="preserve">   Motor Gasoline 4/</t>
        </is>
      </c>
      <c r="C125" s="27" t="n">
        <v>22.152426</v>
      </c>
      <c r="D125" s="27" t="n">
        <v>22.476097</v>
      </c>
      <c r="E125" s="27" t="n">
        <v>23.058857</v>
      </c>
      <c r="F125" s="27" t="n">
        <v>23.646887</v>
      </c>
      <c r="G125" s="27" t="n">
        <v>24.12993</v>
      </c>
      <c r="H125" s="27" t="n">
        <v>24.357769</v>
      </c>
      <c r="I125" s="27" t="n">
        <v>25.198143</v>
      </c>
      <c r="J125" s="27" t="n">
        <v>26.007742</v>
      </c>
      <c r="K125" s="27" t="n">
        <v>26.955055</v>
      </c>
      <c r="L125" s="27" t="n">
        <v>27.741505</v>
      </c>
      <c r="M125" s="27" t="n">
        <v>28.778349</v>
      </c>
      <c r="N125" s="27" t="n">
        <v>30.361357</v>
      </c>
      <c r="O125" s="27" t="n">
        <v>31.264753</v>
      </c>
      <c r="P125" s="27" t="n">
        <v>32.241119</v>
      </c>
      <c r="Q125" s="27" t="n">
        <v>33.541691</v>
      </c>
      <c r="R125" s="27" t="n">
        <v>34.819649</v>
      </c>
      <c r="S125" s="27" t="n">
        <v>35.949486</v>
      </c>
      <c r="T125" s="27" t="n">
        <v>37.179661</v>
      </c>
      <c r="U125" s="27" t="n">
        <v>38.123127</v>
      </c>
      <c r="V125" s="27" t="n">
        <v>39.403301</v>
      </c>
      <c r="W125" s="27" t="n">
        <v>40.824852</v>
      </c>
      <c r="X125" s="27" t="n">
        <v>41.886906</v>
      </c>
      <c r="Y125" s="27" t="n">
        <v>43.142006</v>
      </c>
      <c r="Z125" s="27" t="n">
        <v>44.812649</v>
      </c>
      <c r="AA125" s="27" t="n">
        <v>46.215427</v>
      </c>
      <c r="AB125" s="27" t="n">
        <v>47.663067</v>
      </c>
      <c r="AC125" s="27" t="n">
        <v>49.416149</v>
      </c>
      <c r="AD125" s="27" t="n">
        <v>50.748055</v>
      </c>
      <c r="AE125" s="27" t="n">
        <v>52.878395</v>
      </c>
      <c r="AF125" s="27" t="n">
        <v>54.80825</v>
      </c>
      <c r="AG125" s="27" t="n">
        <v>56.658916</v>
      </c>
      <c r="AH125" s="27" t="n">
        <v>58.473961</v>
      </c>
      <c r="AI125" s="28" t="n">
        <v>0.031806</v>
      </c>
    </row>
    <row r="126" ht="15" customHeight="1" s="78">
      <c r="A126" s="23" t="inlineStr">
        <is>
          <t>PRC000:nom_Avg_JetFuel</t>
        </is>
      </c>
      <c r="B126" s="26" t="inlineStr">
        <is>
          <t xml:space="preserve">   Jet Fuel 5/</t>
        </is>
      </c>
      <c r="C126" s="27" t="n">
        <v>14.641048</v>
      </c>
      <c r="D126" s="27" t="n">
        <v>14.801931</v>
      </c>
      <c r="E126" s="27" t="n">
        <v>15.187788</v>
      </c>
      <c r="F126" s="27" t="n">
        <v>15.792356</v>
      </c>
      <c r="G126" s="27" t="n">
        <v>16.29398</v>
      </c>
      <c r="H126" s="27" t="n">
        <v>17.114019</v>
      </c>
      <c r="I126" s="27" t="n">
        <v>17.58572</v>
      </c>
      <c r="J126" s="27" t="n">
        <v>18.536133</v>
      </c>
      <c r="K126" s="27" t="n">
        <v>19.01465</v>
      </c>
      <c r="L126" s="27" t="n">
        <v>20.058853</v>
      </c>
      <c r="M126" s="27" t="n">
        <v>20.80448</v>
      </c>
      <c r="N126" s="27" t="n">
        <v>21.599957</v>
      </c>
      <c r="O126" s="27" t="n">
        <v>22.54966</v>
      </c>
      <c r="P126" s="27" t="n">
        <v>23.286215</v>
      </c>
      <c r="Q126" s="27" t="n">
        <v>24.350843</v>
      </c>
      <c r="R126" s="27" t="n">
        <v>25.282394</v>
      </c>
      <c r="S126" s="27" t="n">
        <v>26.22341</v>
      </c>
      <c r="T126" s="27" t="n">
        <v>27.162048</v>
      </c>
      <c r="U126" s="27" t="n">
        <v>28.129923</v>
      </c>
      <c r="V126" s="27" t="n">
        <v>29.077169</v>
      </c>
      <c r="W126" s="27" t="n">
        <v>30.164875</v>
      </c>
      <c r="X126" s="27" t="n">
        <v>30.98653</v>
      </c>
      <c r="Y126" s="27" t="n">
        <v>32.105167</v>
      </c>
      <c r="Z126" s="27" t="n">
        <v>33.490929</v>
      </c>
      <c r="AA126" s="27" t="n">
        <v>34.617443</v>
      </c>
      <c r="AB126" s="27" t="n">
        <v>35.840416</v>
      </c>
      <c r="AC126" s="27" t="n">
        <v>37.454876</v>
      </c>
      <c r="AD126" s="27" t="n">
        <v>38.44138</v>
      </c>
      <c r="AE126" s="27" t="n">
        <v>40.172516</v>
      </c>
      <c r="AF126" s="27" t="n">
        <v>41.830826</v>
      </c>
      <c r="AG126" s="27" t="n">
        <v>43.364655</v>
      </c>
      <c r="AH126" s="27" t="n">
        <v>44.61483</v>
      </c>
      <c r="AI126" s="28" t="n">
        <v>0.036597</v>
      </c>
    </row>
    <row r="127" ht="15" customHeight="1" s="78">
      <c r="A127" s="23" t="inlineStr">
        <is>
          <t>PRC000:nom_Avg_Distilla</t>
        </is>
      </c>
      <c r="B127" s="26" t="inlineStr">
        <is>
          <t xml:space="preserve">   Distillate Fuel Oil</t>
        </is>
      </c>
      <c r="C127" s="27" t="n">
        <v>22.055973</v>
      </c>
      <c r="D127" s="27" t="n">
        <v>21.853039</v>
      </c>
      <c r="E127" s="27" t="n">
        <v>22.364737</v>
      </c>
      <c r="F127" s="27" t="n">
        <v>23.142859</v>
      </c>
      <c r="G127" s="27" t="n">
        <v>23.703457</v>
      </c>
      <c r="H127" s="27" t="n">
        <v>24.539438</v>
      </c>
      <c r="I127" s="27" t="n">
        <v>25.093283</v>
      </c>
      <c r="J127" s="27" t="n">
        <v>26.154129</v>
      </c>
      <c r="K127" s="27" t="n">
        <v>26.838333</v>
      </c>
      <c r="L127" s="27" t="n">
        <v>27.908207</v>
      </c>
      <c r="M127" s="27" t="n">
        <v>28.836575</v>
      </c>
      <c r="N127" s="27" t="n">
        <v>29.989403</v>
      </c>
      <c r="O127" s="27" t="n">
        <v>31.015684</v>
      </c>
      <c r="P127" s="27" t="n">
        <v>31.927151</v>
      </c>
      <c r="Q127" s="27" t="n">
        <v>33.152954</v>
      </c>
      <c r="R127" s="27" t="n">
        <v>34.146179</v>
      </c>
      <c r="S127" s="27" t="n">
        <v>35.208729</v>
      </c>
      <c r="T127" s="27" t="n">
        <v>36.34787</v>
      </c>
      <c r="U127" s="27" t="n">
        <v>37.397785</v>
      </c>
      <c r="V127" s="27" t="n">
        <v>38.553295</v>
      </c>
      <c r="W127" s="27" t="n">
        <v>39.766514</v>
      </c>
      <c r="X127" s="27" t="n">
        <v>40.657902</v>
      </c>
      <c r="Y127" s="27" t="n">
        <v>41.862637</v>
      </c>
      <c r="Z127" s="27" t="n">
        <v>43.462215</v>
      </c>
      <c r="AA127" s="27" t="n">
        <v>44.743576</v>
      </c>
      <c r="AB127" s="27" t="n">
        <v>46.136909</v>
      </c>
      <c r="AC127" s="27" t="n">
        <v>47.897369</v>
      </c>
      <c r="AD127" s="27" t="n">
        <v>49.062916</v>
      </c>
      <c r="AE127" s="27" t="n">
        <v>50.741566</v>
      </c>
      <c r="AF127" s="27" t="n">
        <v>52.457188</v>
      </c>
      <c r="AG127" s="27" t="n">
        <v>54.094814</v>
      </c>
      <c r="AH127" s="27" t="n">
        <v>55.732666</v>
      </c>
      <c r="AI127" s="28" t="n">
        <v>0.030354</v>
      </c>
    </row>
    <row r="128" ht="15" customHeight="1" s="78">
      <c r="A128" s="23" t="inlineStr">
        <is>
          <t>PRC000:nom_Avg_Residual</t>
        </is>
      </c>
      <c r="B128" s="26" t="inlineStr">
        <is>
          <t xml:space="preserve">   Residual Fuel Oil</t>
        </is>
      </c>
      <c r="C128" s="27" t="n">
        <v>9.750306999999999</v>
      </c>
      <c r="D128" s="27" t="n">
        <v>10.441105</v>
      </c>
      <c r="E128" s="27" t="n">
        <v>10.780959</v>
      </c>
      <c r="F128" s="27" t="n">
        <v>10.946155</v>
      </c>
      <c r="G128" s="27" t="n">
        <v>10.121163</v>
      </c>
      <c r="H128" s="27" t="n">
        <v>10.770412</v>
      </c>
      <c r="I128" s="27" t="n">
        <v>11.386498</v>
      </c>
      <c r="J128" s="27" t="n">
        <v>12.338628</v>
      </c>
      <c r="K128" s="27" t="n">
        <v>13.543</v>
      </c>
      <c r="L128" s="27" t="n">
        <v>14.272183</v>
      </c>
      <c r="M128" s="27" t="n">
        <v>15.000078</v>
      </c>
      <c r="N128" s="27" t="n">
        <v>14.738187</v>
      </c>
      <c r="O128" s="27" t="n">
        <v>15.381991</v>
      </c>
      <c r="P128" s="27" t="n">
        <v>15.820046</v>
      </c>
      <c r="Q128" s="27" t="n">
        <v>16.525875</v>
      </c>
      <c r="R128" s="27" t="n">
        <v>17.070066</v>
      </c>
      <c r="S128" s="27" t="n">
        <v>18.357567</v>
      </c>
      <c r="T128" s="27" t="n">
        <v>19.380268</v>
      </c>
      <c r="U128" s="27" t="n">
        <v>19.973831</v>
      </c>
      <c r="V128" s="27" t="n">
        <v>21.212177</v>
      </c>
      <c r="W128" s="27" t="n">
        <v>21.967365</v>
      </c>
      <c r="X128" s="27" t="n">
        <v>22.779888</v>
      </c>
      <c r="Y128" s="27" t="n">
        <v>23.487055</v>
      </c>
      <c r="Z128" s="27" t="n">
        <v>24.118683</v>
      </c>
      <c r="AA128" s="27" t="n">
        <v>25.640438</v>
      </c>
      <c r="AB128" s="27" t="n">
        <v>26.644098</v>
      </c>
      <c r="AC128" s="27" t="n">
        <v>27.297867</v>
      </c>
      <c r="AD128" s="27" t="n">
        <v>29.040562</v>
      </c>
      <c r="AE128" s="27" t="n">
        <v>30.246037</v>
      </c>
      <c r="AF128" s="27" t="n">
        <v>31.388243</v>
      </c>
      <c r="AG128" s="27" t="n">
        <v>32.56176</v>
      </c>
      <c r="AH128" s="27" t="n">
        <v>32.494564</v>
      </c>
      <c r="AI128" s="28" t="n">
        <v>0.039595</v>
      </c>
    </row>
    <row r="129" ht="15" customHeight="1" s="78">
      <c r="A129" s="23" t="inlineStr">
        <is>
          <t>PRC000:nom_Avg_NaturalG</t>
        </is>
      </c>
      <c r="B129" s="26" t="inlineStr">
        <is>
          <t xml:space="preserve">   Natural Gas</t>
        </is>
      </c>
      <c r="C129" s="27" t="n">
        <v>5.031696</v>
      </c>
      <c r="D129" s="27" t="n">
        <v>4.876851</v>
      </c>
      <c r="E129" s="27" t="n">
        <v>5.088178</v>
      </c>
      <c r="F129" s="27" t="n">
        <v>5.200174</v>
      </c>
      <c r="G129" s="27" t="n">
        <v>5.365794</v>
      </c>
      <c r="H129" s="27" t="n">
        <v>5.613465</v>
      </c>
      <c r="I129" s="27" t="n">
        <v>5.993302</v>
      </c>
      <c r="J129" s="27" t="n">
        <v>6.374442</v>
      </c>
      <c r="K129" s="27" t="n">
        <v>6.707613</v>
      </c>
      <c r="L129" s="27" t="n">
        <v>6.967343</v>
      </c>
      <c r="M129" s="27" t="n">
        <v>7.148621</v>
      </c>
      <c r="N129" s="27" t="n">
        <v>7.360861</v>
      </c>
      <c r="O129" s="27" t="n">
        <v>7.472007</v>
      </c>
      <c r="P129" s="27" t="n">
        <v>7.651795</v>
      </c>
      <c r="Q129" s="27" t="n">
        <v>7.913092</v>
      </c>
      <c r="R129" s="27" t="n">
        <v>8.124537</v>
      </c>
      <c r="S129" s="27" t="n">
        <v>8.298044000000001</v>
      </c>
      <c r="T129" s="27" t="n">
        <v>8.466032999999999</v>
      </c>
      <c r="U129" s="27" t="n">
        <v>8.702823</v>
      </c>
      <c r="V129" s="27" t="n">
        <v>8.926161</v>
      </c>
      <c r="W129" s="27" t="n">
        <v>9.132863</v>
      </c>
      <c r="X129" s="27" t="n">
        <v>9.332136</v>
      </c>
      <c r="Y129" s="27" t="n">
        <v>9.545887</v>
      </c>
      <c r="Z129" s="27" t="n">
        <v>9.7883</v>
      </c>
      <c r="AA129" s="27" t="n">
        <v>10.032332</v>
      </c>
      <c r="AB129" s="27" t="n">
        <v>10.296288</v>
      </c>
      <c r="AC129" s="27" t="n">
        <v>10.581704</v>
      </c>
      <c r="AD129" s="27" t="n">
        <v>10.905455</v>
      </c>
      <c r="AE129" s="27" t="n">
        <v>11.251956</v>
      </c>
      <c r="AF129" s="27" t="n">
        <v>11.569595</v>
      </c>
      <c r="AG129" s="27" t="n">
        <v>11.899182</v>
      </c>
      <c r="AH129" s="27" t="n">
        <v>12.282603</v>
      </c>
      <c r="AI129" s="28" t="n">
        <v>0.029206</v>
      </c>
    </row>
    <row r="130" ht="15" customHeight="1" s="78">
      <c r="A130" s="23" t="inlineStr">
        <is>
          <t>PRC000:nom_Avg_Metallug</t>
        </is>
      </c>
      <c r="B130" s="26" t="inlineStr">
        <is>
          <t xml:space="preserve">   Metallurgical Coal</t>
        </is>
      </c>
      <c r="C130" s="27" t="n">
        <v>4.135304</v>
      </c>
      <c r="D130" s="27" t="n">
        <v>3.805897</v>
      </c>
      <c r="E130" s="27" t="n">
        <v>3.648503</v>
      </c>
      <c r="F130" s="27" t="n">
        <v>3.566339</v>
      </c>
      <c r="G130" s="27" t="n">
        <v>3.556056</v>
      </c>
      <c r="H130" s="27" t="n">
        <v>3.639683</v>
      </c>
      <c r="I130" s="27" t="n">
        <v>3.727462</v>
      </c>
      <c r="J130" s="27" t="n">
        <v>3.819953</v>
      </c>
      <c r="K130" s="27" t="n">
        <v>3.946332</v>
      </c>
      <c r="L130" s="27" t="n">
        <v>4.075605</v>
      </c>
      <c r="M130" s="27" t="n">
        <v>4.22377</v>
      </c>
      <c r="N130" s="27" t="n">
        <v>4.364556</v>
      </c>
      <c r="O130" s="27" t="n">
        <v>4.513444</v>
      </c>
      <c r="P130" s="27" t="n">
        <v>4.663561</v>
      </c>
      <c r="Q130" s="27" t="n">
        <v>4.812816</v>
      </c>
      <c r="R130" s="27" t="n">
        <v>4.970798</v>
      </c>
      <c r="S130" s="27" t="n">
        <v>5.127205</v>
      </c>
      <c r="T130" s="27" t="n">
        <v>5.285625</v>
      </c>
      <c r="U130" s="27" t="n">
        <v>5.452919</v>
      </c>
      <c r="V130" s="27" t="n">
        <v>5.621184</v>
      </c>
      <c r="W130" s="27" t="n">
        <v>5.802433</v>
      </c>
      <c r="X130" s="27" t="n">
        <v>5.982474</v>
      </c>
      <c r="Y130" s="27" t="n">
        <v>6.184881</v>
      </c>
      <c r="Z130" s="27" t="n">
        <v>6.387792</v>
      </c>
      <c r="AA130" s="27" t="n">
        <v>6.603236</v>
      </c>
      <c r="AB130" s="27" t="n">
        <v>6.818672</v>
      </c>
      <c r="AC130" s="27" t="n">
        <v>7.048176</v>
      </c>
      <c r="AD130" s="27" t="n">
        <v>7.282109</v>
      </c>
      <c r="AE130" s="27" t="n">
        <v>7.534723</v>
      </c>
      <c r="AF130" s="27" t="n">
        <v>7.793163</v>
      </c>
      <c r="AG130" s="27" t="n">
        <v>8.068458</v>
      </c>
      <c r="AH130" s="27" t="n">
        <v>8.343521000000001</v>
      </c>
      <c r="AI130" s="28" t="n">
        <v>0.022901</v>
      </c>
    </row>
    <row r="131" ht="15" customHeight="1" s="78">
      <c r="A131" s="23" t="inlineStr">
        <is>
          <t>PRC000:nom_Avg_Coal</t>
        </is>
      </c>
      <c r="B131" s="26" t="inlineStr">
        <is>
          <t xml:space="preserve">   Other Coal</t>
        </is>
      </c>
      <c r="C131" s="27" t="n">
        <v>2.081845</v>
      </c>
      <c r="D131" s="27" t="n">
        <v>2.142135</v>
      </c>
      <c r="E131" s="27" t="n">
        <v>2.167926</v>
      </c>
      <c r="F131" s="27" t="n">
        <v>2.196788</v>
      </c>
      <c r="G131" s="27" t="n">
        <v>2.23245</v>
      </c>
      <c r="H131" s="27" t="n">
        <v>2.27904</v>
      </c>
      <c r="I131" s="27" t="n">
        <v>2.318142</v>
      </c>
      <c r="J131" s="27" t="n">
        <v>2.378746</v>
      </c>
      <c r="K131" s="27" t="n">
        <v>2.453103</v>
      </c>
      <c r="L131" s="27" t="n">
        <v>2.492555</v>
      </c>
      <c r="M131" s="27" t="n">
        <v>2.554786</v>
      </c>
      <c r="N131" s="27" t="n">
        <v>2.612804</v>
      </c>
      <c r="O131" s="27" t="n">
        <v>2.670196</v>
      </c>
      <c r="P131" s="27" t="n">
        <v>2.725629</v>
      </c>
      <c r="Q131" s="27" t="n">
        <v>2.793735</v>
      </c>
      <c r="R131" s="27" t="n">
        <v>2.855922</v>
      </c>
      <c r="S131" s="27" t="n">
        <v>2.911102</v>
      </c>
      <c r="T131" s="27" t="n">
        <v>2.976252</v>
      </c>
      <c r="U131" s="27" t="n">
        <v>3.050606</v>
      </c>
      <c r="V131" s="27" t="n">
        <v>3.115995</v>
      </c>
      <c r="W131" s="27" t="n">
        <v>3.185122</v>
      </c>
      <c r="X131" s="27" t="n">
        <v>3.247187</v>
      </c>
      <c r="Y131" s="27" t="n">
        <v>3.322262</v>
      </c>
      <c r="Z131" s="27" t="n">
        <v>3.403437</v>
      </c>
      <c r="AA131" s="27" t="n">
        <v>3.485792</v>
      </c>
      <c r="AB131" s="27" t="n">
        <v>3.568452</v>
      </c>
      <c r="AC131" s="27" t="n">
        <v>3.65914</v>
      </c>
      <c r="AD131" s="27" t="n">
        <v>3.741654</v>
      </c>
      <c r="AE131" s="27" t="n">
        <v>3.836952</v>
      </c>
      <c r="AF131" s="27" t="n">
        <v>3.931766</v>
      </c>
      <c r="AG131" s="27" t="n">
        <v>4.027357</v>
      </c>
      <c r="AH131" s="27" t="n">
        <v>4.126118</v>
      </c>
      <c r="AI131" s="28" t="n">
        <v>0.022312</v>
      </c>
    </row>
    <row r="132" ht="15" customHeight="1" s="78">
      <c r="A132" s="23" t="inlineStr">
        <is>
          <t>PRC000:nom_Avg_CoaltoLi</t>
        </is>
      </c>
      <c r="B132" s="26" t="inlineStr">
        <is>
          <t xml:space="preserve">   Coal to Liquids</t>
        </is>
      </c>
      <c r="C132" s="28" t="inlineStr">
        <is>
          <t>- -</t>
        </is>
      </c>
      <c r="D132" s="28" t="inlineStr">
        <is>
          <t>- -</t>
        </is>
      </c>
      <c r="E132" s="28" t="inlineStr">
        <is>
          <t>- -</t>
        </is>
      </c>
      <c r="F132" s="28" t="inlineStr">
        <is>
          <t>- -</t>
        </is>
      </c>
      <c r="G132" s="28" t="inlineStr">
        <is>
          <t>- -</t>
        </is>
      </c>
      <c r="H132" s="28" t="inlineStr">
        <is>
          <t>- -</t>
        </is>
      </c>
      <c r="I132" s="28" t="inlineStr">
        <is>
          <t>- -</t>
        </is>
      </c>
      <c r="J132" s="28" t="inlineStr">
        <is>
          <t>- -</t>
        </is>
      </c>
      <c r="K132" s="28" t="inlineStr">
        <is>
          <t>- -</t>
        </is>
      </c>
      <c r="L132" s="28" t="inlineStr">
        <is>
          <t>- -</t>
        </is>
      </c>
      <c r="M132" s="28" t="inlineStr">
        <is>
          <t>- -</t>
        </is>
      </c>
      <c r="N132" s="28" t="inlineStr">
        <is>
          <t>- -</t>
        </is>
      </c>
      <c r="O132" s="28" t="inlineStr">
        <is>
          <t>- -</t>
        </is>
      </c>
      <c r="P132" s="28" t="inlineStr">
        <is>
          <t>- -</t>
        </is>
      </c>
      <c r="Q132" s="28" t="inlineStr">
        <is>
          <t>- -</t>
        </is>
      </c>
      <c r="R132" s="28" t="inlineStr">
        <is>
          <t>- -</t>
        </is>
      </c>
      <c r="S132" s="28" t="inlineStr">
        <is>
          <t>- -</t>
        </is>
      </c>
      <c r="T132" s="28" t="inlineStr">
        <is>
          <t>- -</t>
        </is>
      </c>
      <c r="U132" s="28" t="inlineStr">
        <is>
          <t>- -</t>
        </is>
      </c>
      <c r="V132" s="28" t="inlineStr">
        <is>
          <t>- -</t>
        </is>
      </c>
      <c r="W132" s="28" t="inlineStr">
        <is>
          <t>- -</t>
        </is>
      </c>
      <c r="X132" s="28" t="inlineStr">
        <is>
          <t>- -</t>
        </is>
      </c>
      <c r="Y132" s="28" t="inlineStr">
        <is>
          <t>- -</t>
        </is>
      </c>
      <c r="Z132" s="28" t="inlineStr">
        <is>
          <t>- -</t>
        </is>
      </c>
      <c r="AA132" s="28" t="inlineStr">
        <is>
          <t>- -</t>
        </is>
      </c>
      <c r="AB132" s="28" t="inlineStr">
        <is>
          <t>- -</t>
        </is>
      </c>
      <c r="AC132" s="28" t="inlineStr">
        <is>
          <t>- -</t>
        </is>
      </c>
      <c r="AD132" s="28" t="inlineStr">
        <is>
          <t>- -</t>
        </is>
      </c>
      <c r="AE132" s="28" t="inlineStr">
        <is>
          <t>- -</t>
        </is>
      </c>
      <c r="AF132" s="28" t="inlineStr">
        <is>
          <t>- -</t>
        </is>
      </c>
      <c r="AG132" s="28" t="inlineStr">
        <is>
          <t>- -</t>
        </is>
      </c>
      <c r="AH132" s="28" t="inlineStr">
        <is>
          <t>- -</t>
        </is>
      </c>
      <c r="AI132" s="28" t="inlineStr">
        <is>
          <t>- -</t>
        </is>
      </c>
    </row>
    <row r="133" ht="15" customHeight="1" s="78">
      <c r="A133" s="23" t="inlineStr">
        <is>
          <t>PRC000:nom_Avg_Electric</t>
        </is>
      </c>
      <c r="B133" s="26" t="inlineStr">
        <is>
          <t xml:space="preserve">   Electricity</t>
        </is>
      </c>
      <c r="C133" s="27" t="n">
        <v>30.454449</v>
      </c>
      <c r="D133" s="27" t="n">
        <v>30.661966</v>
      </c>
      <c r="E133" s="27" t="n">
        <v>31.207701</v>
      </c>
      <c r="F133" s="27" t="n">
        <v>31.909357</v>
      </c>
      <c r="G133" s="27" t="n">
        <v>32.692146</v>
      </c>
      <c r="H133" s="27" t="n">
        <v>33.647961</v>
      </c>
      <c r="I133" s="27" t="n">
        <v>34.874352</v>
      </c>
      <c r="J133" s="27" t="n">
        <v>36.096222</v>
      </c>
      <c r="K133" s="27" t="n">
        <v>37.152561</v>
      </c>
      <c r="L133" s="27" t="n">
        <v>37.893734</v>
      </c>
      <c r="M133" s="27" t="n">
        <v>38.571289</v>
      </c>
      <c r="N133" s="27" t="n">
        <v>39.395653</v>
      </c>
      <c r="O133" s="27" t="n">
        <v>40.122002</v>
      </c>
      <c r="P133" s="27" t="n">
        <v>40.823757</v>
      </c>
      <c r="Q133" s="27" t="n">
        <v>41.869755</v>
      </c>
      <c r="R133" s="27" t="n">
        <v>42.812061</v>
      </c>
      <c r="S133" s="27" t="n">
        <v>43.494694</v>
      </c>
      <c r="T133" s="27" t="n">
        <v>44.316452</v>
      </c>
      <c r="U133" s="27" t="n">
        <v>45.151012</v>
      </c>
      <c r="V133" s="27" t="n">
        <v>46.236134</v>
      </c>
      <c r="W133" s="27" t="n">
        <v>47.130112</v>
      </c>
      <c r="X133" s="27" t="n">
        <v>47.92844</v>
      </c>
      <c r="Y133" s="27" t="n">
        <v>48.928825</v>
      </c>
      <c r="Z133" s="27" t="n">
        <v>49.92429</v>
      </c>
      <c r="AA133" s="27" t="n">
        <v>50.909897</v>
      </c>
      <c r="AB133" s="27" t="n">
        <v>52.075039</v>
      </c>
      <c r="AC133" s="27" t="n">
        <v>53.193027</v>
      </c>
      <c r="AD133" s="27" t="n">
        <v>54.298119</v>
      </c>
      <c r="AE133" s="27" t="n">
        <v>55.623085</v>
      </c>
      <c r="AF133" s="27" t="n">
        <v>56.845604</v>
      </c>
      <c r="AG133" s="27" t="n">
        <v>57.994427</v>
      </c>
      <c r="AH133" s="27" t="n">
        <v>59.239773</v>
      </c>
      <c r="AI133" s="28" t="n">
        <v>0.021695</v>
      </c>
    </row>
    <row r="134" ht="15.75" customHeight="1" s="78"/>
    <row r="135" ht="15" customHeight="1" s="78">
      <c r="B135" s="25" t="inlineStr">
        <is>
          <t>Non-Renewable Energy Expenditures by Sector</t>
        </is>
      </c>
    </row>
    <row r="136" ht="15" customHeight="1" s="78">
      <c r="B136" s="25" t="inlineStr">
        <is>
          <t>(billion nominal dollars)</t>
        </is>
      </c>
    </row>
    <row r="137" ht="15" customHeight="1" s="78">
      <c r="A137" s="23" t="inlineStr">
        <is>
          <t>PRC000:nom_Residential</t>
        </is>
      </c>
      <c r="B137" s="26" t="inlineStr">
        <is>
          <t xml:space="preserve"> Residential</t>
        </is>
      </c>
      <c r="C137" s="29" t="n">
        <v>254.577835</v>
      </c>
      <c r="D137" s="29" t="n">
        <v>250.973541</v>
      </c>
      <c r="E137" s="29" t="n">
        <v>261.605988</v>
      </c>
      <c r="F137" s="29" t="n">
        <v>268.079651</v>
      </c>
      <c r="G137" s="29" t="n">
        <v>275.139679</v>
      </c>
      <c r="H137" s="29" t="n">
        <v>283.51123</v>
      </c>
      <c r="I137" s="29" t="n">
        <v>293.353363</v>
      </c>
      <c r="J137" s="29" t="n">
        <v>304.126251</v>
      </c>
      <c r="K137" s="29" t="n">
        <v>313.890686</v>
      </c>
      <c r="L137" s="29" t="n">
        <v>322.333801</v>
      </c>
      <c r="M137" s="29" t="n">
        <v>330.464752</v>
      </c>
      <c r="N137" s="29" t="n">
        <v>340.535034</v>
      </c>
      <c r="O137" s="29" t="n">
        <v>348.587921</v>
      </c>
      <c r="P137" s="29" t="n">
        <v>357.270538</v>
      </c>
      <c r="Q137" s="29" t="n">
        <v>368.589203</v>
      </c>
      <c r="R137" s="29" t="n">
        <v>379.352112</v>
      </c>
      <c r="S137" s="29" t="n">
        <v>388.685242</v>
      </c>
      <c r="T137" s="29" t="n">
        <v>399.00766</v>
      </c>
      <c r="U137" s="29" t="n">
        <v>410.112518</v>
      </c>
      <c r="V137" s="29" t="n">
        <v>422.597076</v>
      </c>
      <c r="W137" s="29" t="n">
        <v>434.126068</v>
      </c>
      <c r="X137" s="29" t="n">
        <v>445.266205</v>
      </c>
      <c r="Y137" s="29" t="n">
        <v>458.000885</v>
      </c>
      <c r="Z137" s="29" t="n">
        <v>470.93512</v>
      </c>
      <c r="AA137" s="29" t="n">
        <v>484.325287</v>
      </c>
      <c r="AB137" s="29" t="n">
        <v>499.011108</v>
      </c>
      <c r="AC137" s="29" t="n">
        <v>514.196716</v>
      </c>
      <c r="AD137" s="29" t="n">
        <v>529.486816</v>
      </c>
      <c r="AE137" s="29" t="n">
        <v>546.7349850000001</v>
      </c>
      <c r="AF137" s="29" t="n">
        <v>563.578369</v>
      </c>
      <c r="AG137" s="29" t="n">
        <v>580.431946</v>
      </c>
      <c r="AH137" s="29" t="n">
        <v>597.954529</v>
      </c>
      <c r="AI137" s="28" t="n">
        <v>0.027928</v>
      </c>
    </row>
    <row r="138" ht="15" customHeight="1" s="78">
      <c r="A138" s="23" t="inlineStr">
        <is>
          <t>PRC000:nom_Commercial</t>
        </is>
      </c>
      <c r="B138" s="26" t="inlineStr">
        <is>
          <t xml:space="preserve"> Commercial</t>
        </is>
      </c>
      <c r="C138" s="29" t="n">
        <v>188.964478</v>
      </c>
      <c r="D138" s="29" t="n">
        <v>188.492874</v>
      </c>
      <c r="E138" s="29" t="n">
        <v>195.334518</v>
      </c>
      <c r="F138" s="29" t="n">
        <v>201.557129</v>
      </c>
      <c r="G138" s="29" t="n">
        <v>207.187866</v>
      </c>
      <c r="H138" s="29" t="n">
        <v>213.9767</v>
      </c>
      <c r="I138" s="29" t="n">
        <v>222.773239</v>
      </c>
      <c r="J138" s="29" t="n">
        <v>231.287689</v>
      </c>
      <c r="K138" s="29" t="n">
        <v>238.860367</v>
      </c>
      <c r="L138" s="29" t="n">
        <v>244.889603</v>
      </c>
      <c r="M138" s="29" t="n">
        <v>250.700256</v>
      </c>
      <c r="N138" s="29" t="n">
        <v>258.497314</v>
      </c>
      <c r="O138" s="29" t="n">
        <v>264.433167</v>
      </c>
      <c r="P138" s="29" t="n">
        <v>270.426849</v>
      </c>
      <c r="Q138" s="29" t="n">
        <v>279.429047</v>
      </c>
      <c r="R138" s="29" t="n">
        <v>287.436584</v>
      </c>
      <c r="S138" s="29" t="n">
        <v>294.106506</v>
      </c>
      <c r="T138" s="29" t="n">
        <v>301.688263</v>
      </c>
      <c r="U138" s="29" t="n">
        <v>309.703217</v>
      </c>
      <c r="V138" s="29" t="n">
        <v>319.563477</v>
      </c>
      <c r="W138" s="29" t="n">
        <v>328.414856</v>
      </c>
      <c r="X138" s="29" t="n">
        <v>336.199982</v>
      </c>
      <c r="Y138" s="29" t="n">
        <v>346.053955</v>
      </c>
      <c r="Z138" s="29" t="n">
        <v>356.495178</v>
      </c>
      <c r="AA138" s="29" t="n">
        <v>366.546753</v>
      </c>
      <c r="AB138" s="29" t="n">
        <v>378.271271</v>
      </c>
      <c r="AC138" s="29" t="n">
        <v>390.322906</v>
      </c>
      <c r="AD138" s="29" t="n">
        <v>402.244781</v>
      </c>
      <c r="AE138" s="29" t="n">
        <v>416.748352</v>
      </c>
      <c r="AF138" s="29" t="n">
        <v>430.622864</v>
      </c>
      <c r="AG138" s="29" t="n">
        <v>444.697601</v>
      </c>
      <c r="AH138" s="29" t="n">
        <v>459.762573</v>
      </c>
      <c r="AI138" s="28" t="n">
        <v>0.029098</v>
      </c>
    </row>
    <row r="139" ht="15" customHeight="1" s="78">
      <c r="A139" s="23" t="inlineStr">
        <is>
          <t>PRC000:nom_Industrial</t>
        </is>
      </c>
      <c r="B139" s="26" t="inlineStr">
        <is>
          <t xml:space="preserve"> Industrial 1/</t>
        </is>
      </c>
      <c r="C139" s="29" t="n">
        <v>185.422699</v>
      </c>
      <c r="D139" s="29" t="n">
        <v>182.733368</v>
      </c>
      <c r="E139" s="29" t="n">
        <v>191.709778</v>
      </c>
      <c r="F139" s="29" t="n">
        <v>204.049805</v>
      </c>
      <c r="G139" s="29" t="n">
        <v>214.466797</v>
      </c>
      <c r="H139" s="29" t="n">
        <v>226.732803</v>
      </c>
      <c r="I139" s="29" t="n">
        <v>241.524017</v>
      </c>
      <c r="J139" s="29" t="n">
        <v>258.334076</v>
      </c>
      <c r="K139" s="29" t="n">
        <v>271.219116</v>
      </c>
      <c r="L139" s="29" t="n">
        <v>283.733185</v>
      </c>
      <c r="M139" s="29" t="n">
        <v>295.216339</v>
      </c>
      <c r="N139" s="29" t="n">
        <v>305.018372</v>
      </c>
      <c r="O139" s="29" t="n">
        <v>315.280151</v>
      </c>
      <c r="P139" s="29" t="n">
        <v>326.652161</v>
      </c>
      <c r="Q139" s="29" t="n">
        <v>341.153412</v>
      </c>
      <c r="R139" s="29" t="n">
        <v>355.539337</v>
      </c>
      <c r="S139" s="29" t="n">
        <v>369.386719</v>
      </c>
      <c r="T139" s="29" t="n">
        <v>383.627899</v>
      </c>
      <c r="U139" s="29" t="n">
        <v>398.89032</v>
      </c>
      <c r="V139" s="29" t="n">
        <v>415.149963</v>
      </c>
      <c r="W139" s="29" t="n">
        <v>430.60614</v>
      </c>
      <c r="X139" s="29" t="n">
        <v>446.508057</v>
      </c>
      <c r="Y139" s="29" t="n">
        <v>464.229309</v>
      </c>
      <c r="Z139" s="29" t="n">
        <v>485.181061</v>
      </c>
      <c r="AA139" s="29" t="n">
        <v>504.482758</v>
      </c>
      <c r="AB139" s="29" t="n">
        <v>525.321655</v>
      </c>
      <c r="AC139" s="29" t="n">
        <v>548.134033</v>
      </c>
      <c r="AD139" s="29" t="n">
        <v>569.8036499999999</v>
      </c>
      <c r="AE139" s="29" t="n">
        <v>596.495361</v>
      </c>
      <c r="AF139" s="29" t="n">
        <v>623.433594</v>
      </c>
      <c r="AG139" s="29" t="n">
        <v>650.812744</v>
      </c>
      <c r="AH139" s="29" t="n">
        <v>676.916931</v>
      </c>
      <c r="AI139" s="28" t="n">
        <v>0.042656</v>
      </c>
    </row>
    <row r="140" ht="15" customHeight="1" s="78">
      <c r="A140" s="23" t="inlineStr">
        <is>
          <t>PRC000:nom_TransNonRenw</t>
        </is>
      </c>
      <c r="B140" s="26" t="inlineStr">
        <is>
          <t xml:space="preserve"> Transportation</t>
        </is>
      </c>
      <c r="C140" s="29" t="n">
        <v>573.6005249999999</v>
      </c>
      <c r="D140" s="29" t="n">
        <v>582.248657</v>
      </c>
      <c r="E140" s="29" t="n">
        <v>593.599548</v>
      </c>
      <c r="F140" s="29" t="n">
        <v>605.6062010000001</v>
      </c>
      <c r="G140" s="29" t="n">
        <v>611.654846</v>
      </c>
      <c r="H140" s="29" t="n">
        <v>617.32251</v>
      </c>
      <c r="I140" s="29" t="n">
        <v>629.031067</v>
      </c>
      <c r="J140" s="29" t="n">
        <v>646.52478</v>
      </c>
      <c r="K140" s="29" t="n">
        <v>661.877258</v>
      </c>
      <c r="L140" s="29" t="n">
        <v>679.749817</v>
      </c>
      <c r="M140" s="29" t="n">
        <v>699.135498</v>
      </c>
      <c r="N140" s="29" t="n">
        <v>728.288879</v>
      </c>
      <c r="O140" s="29" t="n">
        <v>748.154724</v>
      </c>
      <c r="P140" s="29" t="n">
        <v>767.069336</v>
      </c>
      <c r="Q140" s="29" t="n">
        <v>794.400391</v>
      </c>
      <c r="R140" s="29" t="n">
        <v>819.627136</v>
      </c>
      <c r="S140" s="29" t="n">
        <v>843.345947</v>
      </c>
      <c r="T140" s="29" t="n">
        <v>869.473145</v>
      </c>
      <c r="U140" s="29" t="n">
        <v>891.473572</v>
      </c>
      <c r="V140" s="29" t="n">
        <v>919.587708</v>
      </c>
      <c r="W140" s="29" t="n">
        <v>950.7238160000001</v>
      </c>
      <c r="X140" s="29" t="n">
        <v>975.703247</v>
      </c>
      <c r="Y140" s="29" t="n">
        <v>1006.974915</v>
      </c>
      <c r="Z140" s="29" t="n">
        <v>1048.26709</v>
      </c>
      <c r="AA140" s="29" t="n">
        <v>1084.474731</v>
      </c>
      <c r="AB140" s="29" t="n">
        <v>1123.037842</v>
      </c>
      <c r="AC140" s="29" t="n">
        <v>1170.208862</v>
      </c>
      <c r="AD140" s="29" t="n">
        <v>1206.778809</v>
      </c>
      <c r="AE140" s="29" t="n">
        <v>1261.443359</v>
      </c>
      <c r="AF140" s="29" t="n">
        <v>1313.674316</v>
      </c>
      <c r="AG140" s="29" t="n">
        <v>1364.541382</v>
      </c>
      <c r="AH140" s="29" t="n">
        <v>1413.789551</v>
      </c>
      <c r="AI140" s="28" t="n">
        <v>0.029527</v>
      </c>
    </row>
    <row r="141" ht="15" customHeight="1" s="78">
      <c r="A141" s="23" t="inlineStr">
        <is>
          <t>PRC000:nom_TotalNon-Ren</t>
        </is>
      </c>
      <c r="B141" s="26" t="inlineStr">
        <is>
          <t xml:space="preserve">   Total Non-Renewable Expenditures</t>
        </is>
      </c>
      <c r="C141" s="29" t="n">
        <v>1202.56543</v>
      </c>
      <c r="D141" s="29" t="n">
        <v>1204.448364</v>
      </c>
      <c r="E141" s="29" t="n">
        <v>1242.249756</v>
      </c>
      <c r="F141" s="29" t="n">
        <v>1279.292725</v>
      </c>
      <c r="G141" s="29" t="n">
        <v>1308.449219</v>
      </c>
      <c r="H141" s="29" t="n">
        <v>1341.543335</v>
      </c>
      <c r="I141" s="29" t="n">
        <v>1386.681641</v>
      </c>
      <c r="J141" s="29" t="n">
        <v>1440.272827</v>
      </c>
      <c r="K141" s="29" t="n">
        <v>1485.847534</v>
      </c>
      <c r="L141" s="29" t="n">
        <v>1530.706421</v>
      </c>
      <c r="M141" s="29" t="n">
        <v>1575.516846</v>
      </c>
      <c r="N141" s="29" t="n">
        <v>1632.3396</v>
      </c>
      <c r="O141" s="29" t="n">
        <v>1676.455933</v>
      </c>
      <c r="P141" s="29" t="n">
        <v>1721.418945</v>
      </c>
      <c r="Q141" s="29" t="n">
        <v>1783.571899</v>
      </c>
      <c r="R141" s="29" t="n">
        <v>1841.9552</v>
      </c>
      <c r="S141" s="29" t="n">
        <v>1895.524536</v>
      </c>
      <c r="T141" s="29" t="n">
        <v>1953.796875</v>
      </c>
      <c r="U141" s="29" t="n">
        <v>2010.179565</v>
      </c>
      <c r="V141" s="29" t="n">
        <v>2076.898193</v>
      </c>
      <c r="W141" s="29" t="n">
        <v>2143.87085</v>
      </c>
      <c r="X141" s="29" t="n">
        <v>2203.677734</v>
      </c>
      <c r="Y141" s="29" t="n">
        <v>2275.259277</v>
      </c>
      <c r="Z141" s="29" t="n">
        <v>2360.878662</v>
      </c>
      <c r="AA141" s="29" t="n">
        <v>2439.82959</v>
      </c>
      <c r="AB141" s="29" t="n">
        <v>2525.64209</v>
      </c>
      <c r="AC141" s="29" t="n">
        <v>2622.862549</v>
      </c>
      <c r="AD141" s="29" t="n">
        <v>2708.314209</v>
      </c>
      <c r="AE141" s="29" t="n">
        <v>2821.421631</v>
      </c>
      <c r="AF141" s="29" t="n">
        <v>2931.309326</v>
      </c>
      <c r="AG141" s="29" t="n">
        <v>3040.483643</v>
      </c>
      <c r="AH141" s="29" t="n">
        <v>3148.423828</v>
      </c>
      <c r="AI141" s="28" t="n">
        <v>0.031534</v>
      </c>
    </row>
    <row r="142" ht="15" customHeight="1" s="78">
      <c r="A142" s="23" t="inlineStr">
        <is>
          <t>PRC000:nom_TransRenewEx</t>
        </is>
      </c>
      <c r="B142" s="26" t="inlineStr">
        <is>
          <t xml:space="preserve"> Transportation Renewable Expenditures</t>
        </is>
      </c>
      <c r="C142" s="29" t="n">
        <v>0.366889</v>
      </c>
      <c r="D142" s="29" t="n">
        <v>0.478973</v>
      </c>
      <c r="E142" s="29" t="n">
        <v>0.644896</v>
      </c>
      <c r="F142" s="29" t="n">
        <v>0.74914</v>
      </c>
      <c r="G142" s="29" t="n">
        <v>0.73199</v>
      </c>
      <c r="H142" s="29" t="n">
        <v>0.730997</v>
      </c>
      <c r="I142" s="29" t="n">
        <v>0.782127</v>
      </c>
      <c r="J142" s="29" t="n">
        <v>0.809244</v>
      </c>
      <c r="K142" s="29" t="n">
        <v>0.819585</v>
      </c>
      <c r="L142" s="29" t="n">
        <v>0.809239</v>
      </c>
      <c r="M142" s="29" t="n">
        <v>0.816553</v>
      </c>
      <c r="N142" s="29" t="n">
        <v>0.968611</v>
      </c>
      <c r="O142" s="29" t="n">
        <v>0.946818</v>
      </c>
      <c r="P142" s="29" t="n">
        <v>0.959131</v>
      </c>
      <c r="Q142" s="29" t="n">
        <v>0.97637</v>
      </c>
      <c r="R142" s="29" t="n">
        <v>0.960915</v>
      </c>
      <c r="S142" s="29" t="n">
        <v>0.923302</v>
      </c>
      <c r="T142" s="29" t="n">
        <v>0.961704</v>
      </c>
      <c r="U142" s="29" t="n">
        <v>0.977857</v>
      </c>
      <c r="V142" s="29" t="n">
        <v>0.953956</v>
      </c>
      <c r="W142" s="29" t="n">
        <v>0.905528</v>
      </c>
      <c r="X142" s="29" t="n">
        <v>0.865639</v>
      </c>
      <c r="Y142" s="29" t="n">
        <v>0.881109</v>
      </c>
      <c r="Z142" s="29" t="n">
        <v>0.8345590000000001</v>
      </c>
      <c r="AA142" s="29" t="n">
        <v>0.839261</v>
      </c>
      <c r="AB142" s="29" t="n">
        <v>0.843874</v>
      </c>
      <c r="AC142" s="29" t="n">
        <v>0.85945</v>
      </c>
      <c r="AD142" s="29" t="n">
        <v>0.8497670000000001</v>
      </c>
      <c r="AE142" s="29" t="n">
        <v>0.669665</v>
      </c>
      <c r="AF142" s="29" t="n">
        <v>0.667007</v>
      </c>
      <c r="AG142" s="29" t="n">
        <v>0.834026</v>
      </c>
      <c r="AH142" s="29" t="n">
        <v>0.855657</v>
      </c>
      <c r="AI142" s="28" t="n">
        <v>0.027693</v>
      </c>
    </row>
    <row r="143" ht="15" customHeight="1" s="78">
      <c r="A143" s="23" t="inlineStr">
        <is>
          <t>PRC000:nom_TotalExpendi</t>
        </is>
      </c>
      <c r="B143" s="25" t="inlineStr">
        <is>
          <t xml:space="preserve">   Total Expenditures</t>
        </is>
      </c>
      <c r="C143" s="30" t="n">
        <v>1202.932373</v>
      </c>
      <c r="D143" s="30" t="n">
        <v>1204.927368</v>
      </c>
      <c r="E143" s="30" t="n">
        <v>1242.894775</v>
      </c>
      <c r="F143" s="30" t="n">
        <v>1280.04187</v>
      </c>
      <c r="G143" s="30" t="n">
        <v>1309.181152</v>
      </c>
      <c r="H143" s="30" t="n">
        <v>1342.27417</v>
      </c>
      <c r="I143" s="30" t="n">
        <v>1387.463867</v>
      </c>
      <c r="J143" s="30" t="n">
        <v>1441.082275</v>
      </c>
      <c r="K143" s="30" t="n">
        <v>1486.667114</v>
      </c>
      <c r="L143" s="30" t="n">
        <v>1531.515747</v>
      </c>
      <c r="M143" s="30" t="n">
        <v>1576.333374</v>
      </c>
      <c r="N143" s="30" t="n">
        <v>1633.30835</v>
      </c>
      <c r="O143" s="30" t="n">
        <v>1677.40271</v>
      </c>
      <c r="P143" s="30" t="n">
        <v>1722.37793</v>
      </c>
      <c r="Q143" s="30" t="n">
        <v>1784.54834</v>
      </c>
      <c r="R143" s="30" t="n">
        <v>1842.915894</v>
      </c>
      <c r="S143" s="30" t="n">
        <v>1896.447754</v>
      </c>
      <c r="T143" s="30" t="n">
        <v>1954.758667</v>
      </c>
      <c r="U143" s="30" t="n">
        <v>2011.157593</v>
      </c>
      <c r="V143" s="30" t="n">
        <v>2077.852295</v>
      </c>
      <c r="W143" s="30" t="n">
        <v>2144.776367</v>
      </c>
      <c r="X143" s="30" t="n">
        <v>2204.543213</v>
      </c>
      <c r="Y143" s="30" t="n">
        <v>2276.140137</v>
      </c>
      <c r="Z143" s="30" t="n">
        <v>2361.713135</v>
      </c>
      <c r="AA143" s="30" t="n">
        <v>2440.668701</v>
      </c>
      <c r="AB143" s="30" t="n">
        <v>2526.486084</v>
      </c>
      <c r="AC143" s="30" t="n">
        <v>2623.721924</v>
      </c>
      <c r="AD143" s="30" t="n">
        <v>2709.163574</v>
      </c>
      <c r="AE143" s="30" t="n">
        <v>2822.091553</v>
      </c>
      <c r="AF143" s="30" t="n">
        <v>2931.976074</v>
      </c>
      <c r="AG143" s="30" t="n">
        <v>3041.317627</v>
      </c>
      <c r="AH143" s="30" t="n">
        <v>3149.279297</v>
      </c>
      <c r="AI143" s="31" t="n">
        <v>0.031533</v>
      </c>
    </row>
    <row r="144" ht="15.75" customHeight="1" s="78"/>
    <row r="146" ht="15" customHeight="1" s="78">
      <c r="B146" s="32" t="inlineStr">
        <is>
          <t xml:space="preserve">   1/ Includes energy for combined heat and power plants that have a non-regulatory status, and small on-site generating systems.</t>
        </is>
      </c>
      <c r="C146" s="79" t="n"/>
      <c r="D146" s="79" t="n"/>
      <c r="E146" s="79" t="n"/>
      <c r="F146" s="79" t="n"/>
      <c r="G146" s="79" t="n"/>
      <c r="H146" s="79" t="n"/>
      <c r="I146" s="79" t="n"/>
      <c r="J146" s="79" t="n"/>
      <c r="K146" s="79" t="n"/>
      <c r="L146" s="79" t="n"/>
      <c r="M146" s="79" t="n"/>
      <c r="N146" s="79" t="n"/>
      <c r="O146" s="79" t="n"/>
      <c r="P146" s="79" t="n"/>
      <c r="Q146" s="79" t="n"/>
      <c r="R146" s="79" t="n"/>
      <c r="S146" s="79" t="n"/>
      <c r="T146" s="79" t="n"/>
      <c r="U146" s="79" t="n"/>
      <c r="V146" s="79" t="n"/>
      <c r="W146" s="79" t="n"/>
      <c r="X146" s="79" t="n"/>
      <c r="Y146" s="79" t="n"/>
      <c r="Z146" s="79" t="n"/>
      <c r="AA146" s="79" t="n"/>
      <c r="AB146" s="79" t="n"/>
      <c r="AC146" s="79" t="n"/>
      <c r="AD146" s="79" t="n"/>
      <c r="AE146" s="79" t="n"/>
      <c r="AF146" s="79" t="n"/>
      <c r="AG146" s="79" t="n"/>
      <c r="AH146" s="79" t="n"/>
      <c r="AI146" s="79" t="n"/>
    </row>
    <row r="147" ht="15" customHeight="1" s="78">
      <c r="B147" s="34" t="inlineStr">
        <is>
          <t xml:space="preserve">   2/ Excludes use for lease and plant fuel and fuel used for liquefaction in export facilities.</t>
        </is>
      </c>
    </row>
    <row r="148" ht="15" customHeight="1" s="78">
      <c r="B148" s="34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78">
      <c r="B149" s="34" t="inlineStr">
        <is>
          <t>the percentage of ethanol varies seasonally.  The annual average ethanol content of 74 percent is used for these projections.</t>
        </is>
      </c>
    </row>
    <row r="150" ht="15" customHeight="1" s="78">
      <c r="B150" s="34" t="inlineStr">
        <is>
          <t xml:space="preserve">   4/ Sales weighted-average price for all grades.  Includes Federal, State, and local taxes.</t>
        </is>
      </c>
    </row>
    <row r="151" ht="15" customHeight="1" s="78">
      <c r="B151" s="34" t="inlineStr">
        <is>
          <t xml:space="preserve">   5/ Kerosene-type jet fuel.  Includes Federal and State taxes while excluding county and local taxes.</t>
        </is>
      </c>
    </row>
    <row r="152" ht="15" customHeight="1" s="78">
      <c r="B152" s="34" t="inlineStr">
        <is>
          <t xml:space="preserve">   6/ Diesel fuel for on-road use.  Includes Federal and State taxes while excluding county and local taxes.</t>
        </is>
      </c>
    </row>
    <row r="153" ht="15" customHeight="1" s="78">
      <c r="B153" s="34" t="inlineStr">
        <is>
          <t xml:space="preserve">   7/ Natural gas used as fuel in motor vehicles, trains, and ships.  Price includes estimated motor vehicle fuel taxes</t>
        </is>
      </c>
    </row>
    <row r="154" ht="15" customHeight="1" s="78">
      <c r="B154" s="34" t="inlineStr">
        <is>
          <t>and estimated dispensing costs or charges.</t>
        </is>
      </c>
    </row>
    <row r="155" ht="15" customHeight="1" s="78">
      <c r="B155" s="34" t="inlineStr">
        <is>
          <t xml:space="preserve">   8/ Includes electricity-only and combined heat and power plants that have a regulatory status.</t>
        </is>
      </c>
    </row>
    <row r="156" ht="15" customHeight="1" s="78">
      <c r="B156" s="34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78">
      <c r="B157" s="34" t="inlineStr">
        <is>
          <t xml:space="preserve">   Btu = British thermal unit.</t>
        </is>
      </c>
    </row>
    <row r="158" ht="15" customHeight="1" s="78">
      <c r="B158" s="34" t="inlineStr">
        <is>
          <t xml:space="preserve">   - - = Not applicable.</t>
        </is>
      </c>
    </row>
    <row r="159" ht="15" customHeight="1" s="78">
      <c r="B159" s="34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78">
      <c r="B160" s="34" t="inlineStr">
        <is>
          <t>Energy Modeling System run ref2020.d112119a.  Projections:  EIA, AEO2020 National Energy Modeling System run ref2020.d112119a.</t>
        </is>
      </c>
    </row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78" min="1" max="1"/>
    <col width="14.63" customWidth="1" style="78" min="2" max="3"/>
    <col width="13.13" customWidth="1" style="78" min="4" max="4"/>
    <col width="7.63" customWidth="1" style="78" min="6" max="52"/>
    <col width="8.75" customWidth="1" style="78" min="53" max="53"/>
    <col width="13.63" customWidth="1" style="78" min="54" max="54"/>
  </cols>
  <sheetData>
    <row r="2">
      <c r="A2" s="35" t="inlineStr">
        <is>
          <t>Export Energy Bool</t>
        </is>
      </c>
      <c r="B2" s="2" t="inlineStr">
        <is>
          <t>Is Net Exporter</t>
        </is>
      </c>
      <c r="C2" s="2" t="inlineStr">
        <is>
          <t xml:space="preserve">Fraction of Transmission </t>
        </is>
      </c>
      <c r="D2" s="2" t="inlineStr">
        <is>
          <t>Combined</t>
        </is>
      </c>
      <c r="E2" s="2" t="inlineStr">
        <is>
          <t>Recalculated Fraction of Transmission</t>
        </is>
      </c>
    </row>
    <row r="3">
      <c r="A3" s="6" t="inlineStr">
        <is>
          <t>AK</t>
        </is>
      </c>
      <c r="B3" s="2">
        <f>IF(SUMIFS('EIA SEDS data'!$AE$20:$AE$119,'EIA SEDS data'!$B$20:$B$119,A3,'EIA SEDS data'!$A$20:$A$119,"exports")&gt;0, 1, 0)</f>
        <v/>
      </c>
      <c r="C3" s="2">
        <f>SUMIFS('Cross border connections'!$R$4:$R$53,'Cross border connections'!$P$4:$P$53,Calculations!A3)</f>
        <v/>
      </c>
      <c r="D3" s="2">
        <f>B3*C3</f>
        <v/>
      </c>
      <c r="E3" s="2">
        <f>D3/$D$54</f>
        <v/>
      </c>
    </row>
    <row r="4">
      <c r="A4" s="6" t="inlineStr">
        <is>
          <t>AL</t>
        </is>
      </c>
      <c r="B4" s="2">
        <f>IF(SUMIFS('EIA SEDS data'!$AE$20:$AE$119,'EIA SEDS data'!$B$20:$B$119,A4,'EIA SEDS data'!$A$20:$A$119,"exports")&gt;0, 1, 0)</f>
        <v/>
      </c>
      <c r="C4" s="2">
        <f>SUMIFS('Cross border connections'!$R$4:$R$53,'Cross border connections'!$P$4:$P$53,Calculations!A4)</f>
        <v/>
      </c>
      <c r="D4" s="2">
        <f>B4*C4</f>
        <v/>
      </c>
      <c r="E4" s="2">
        <f>D4/$D$54</f>
        <v/>
      </c>
    </row>
    <row r="5">
      <c r="A5" s="6" t="inlineStr">
        <is>
          <t>AR</t>
        </is>
      </c>
      <c r="B5" s="2">
        <f>IF(SUMIFS('EIA SEDS data'!$AE$20:$AE$119,'EIA SEDS data'!$B$20:$B$119,A5,'EIA SEDS data'!$A$20:$A$119,"exports")&gt;0, 1, 0)</f>
        <v/>
      </c>
      <c r="C5" s="2">
        <f>SUMIFS('Cross border connections'!$R$4:$R$53,'Cross border connections'!$P$4:$P$53,Calculations!A5)</f>
        <v/>
      </c>
      <c r="D5" s="2">
        <f>B5*C5</f>
        <v/>
      </c>
      <c r="E5" s="2">
        <f>D5/$D$54</f>
        <v/>
      </c>
    </row>
    <row r="6">
      <c r="A6" s="6" t="inlineStr">
        <is>
          <t>AZ</t>
        </is>
      </c>
      <c r="B6" s="2">
        <f>IF(SUMIFS('EIA SEDS data'!$AE$20:$AE$119,'EIA SEDS data'!$B$20:$B$119,A6,'EIA SEDS data'!$A$20:$A$119,"exports")&gt;0, 1, 0)</f>
        <v/>
      </c>
      <c r="C6" s="2">
        <f>SUMIFS('Cross border connections'!$R$4:$R$53,'Cross border connections'!$P$4:$P$53,Calculations!A6)</f>
        <v/>
      </c>
      <c r="D6" s="2">
        <f>B6*C6</f>
        <v/>
      </c>
      <c r="E6" s="2">
        <f>D6/$D$54</f>
        <v/>
      </c>
    </row>
    <row r="7">
      <c r="A7" s="6" t="inlineStr">
        <is>
          <t>CA</t>
        </is>
      </c>
      <c r="B7" s="2">
        <f>IF(SUMIFS('EIA SEDS data'!$AE$20:$AE$119,'EIA SEDS data'!$B$20:$B$119,A7,'EIA SEDS data'!$A$20:$A$119,"exports")&gt;0, 1, 0)</f>
        <v/>
      </c>
      <c r="C7" s="2">
        <f>SUMIFS('Cross border connections'!$R$4:$R$53,'Cross border connections'!$P$4:$P$53,Calculations!A7)</f>
        <v/>
      </c>
      <c r="D7" s="2">
        <f>B7*C7</f>
        <v/>
      </c>
      <c r="E7" s="2">
        <f>D7/$D$54</f>
        <v/>
      </c>
    </row>
    <row r="8">
      <c r="A8" s="6" t="inlineStr">
        <is>
          <t>CO</t>
        </is>
      </c>
      <c r="B8" s="2">
        <f>IF(SUMIFS('EIA SEDS data'!$AE$20:$AE$119,'EIA SEDS data'!$B$20:$B$119,A8,'EIA SEDS data'!$A$20:$A$119,"exports")&gt;0, 1, 0)</f>
        <v/>
      </c>
      <c r="C8" s="2">
        <f>SUMIFS('Cross border connections'!$R$4:$R$53,'Cross border connections'!$P$4:$P$53,Calculations!A8)</f>
        <v/>
      </c>
      <c r="D8" s="2">
        <f>B8*C8</f>
        <v/>
      </c>
      <c r="E8" s="2">
        <f>D8/$D$54</f>
        <v/>
      </c>
    </row>
    <row r="9">
      <c r="A9" s="6" t="inlineStr">
        <is>
          <t>CT</t>
        </is>
      </c>
      <c r="B9" s="2">
        <f>IF(SUMIFS('EIA SEDS data'!$AE$20:$AE$119,'EIA SEDS data'!$B$20:$B$119,A9,'EIA SEDS data'!$A$20:$A$119,"exports")&gt;0, 1, 0)</f>
        <v/>
      </c>
      <c r="C9" s="2">
        <f>SUMIFS('Cross border connections'!$R$4:$R$53,'Cross border connections'!$P$4:$P$53,Calculations!A9)</f>
        <v/>
      </c>
      <c r="D9" s="2">
        <f>B9*C9</f>
        <v/>
      </c>
      <c r="E9" s="2">
        <f>D9/$D$54</f>
        <v/>
      </c>
    </row>
    <row r="10">
      <c r="A10" s="6" t="inlineStr">
        <is>
          <t>DC</t>
        </is>
      </c>
      <c r="B10" s="2">
        <f>IF(SUMIFS('EIA SEDS data'!$AE$20:$AE$119,'EIA SEDS data'!$B$20:$B$119,A10,'EIA SEDS data'!$A$20:$A$119,"exports")&gt;0, 1, 0)</f>
        <v/>
      </c>
      <c r="C10" s="2">
        <f>SUMIFS('Cross border connections'!$R$4:$R$53,'Cross border connections'!$P$4:$P$53,Calculations!A10)</f>
        <v/>
      </c>
      <c r="D10" s="2">
        <f>B10*C10</f>
        <v/>
      </c>
      <c r="E10" s="2">
        <f>D10/$D$54</f>
        <v/>
      </c>
    </row>
    <row r="11">
      <c r="A11" s="6" t="inlineStr">
        <is>
          <t>DE</t>
        </is>
      </c>
      <c r="B11" s="2">
        <f>IF(SUMIFS('EIA SEDS data'!$AE$20:$AE$119,'EIA SEDS data'!$B$20:$B$119,A11,'EIA SEDS data'!$A$20:$A$119,"exports")&gt;0, 1, 0)</f>
        <v/>
      </c>
      <c r="C11" s="2">
        <f>SUMIFS('Cross border connections'!$R$4:$R$53,'Cross border connections'!$P$4:$P$53,Calculations!A11)</f>
        <v/>
      </c>
      <c r="D11" s="2">
        <f>B11*C11</f>
        <v/>
      </c>
      <c r="E11" s="2">
        <f>D11/$D$54</f>
        <v/>
      </c>
    </row>
    <row r="12">
      <c r="A12" s="6" t="inlineStr">
        <is>
          <t>FL</t>
        </is>
      </c>
      <c r="B12" s="2">
        <f>IF(SUMIFS('EIA SEDS data'!$AE$20:$AE$119,'EIA SEDS data'!$B$20:$B$119,A12,'EIA SEDS data'!$A$20:$A$119,"exports")&gt;0, 1, 0)</f>
        <v/>
      </c>
      <c r="C12" s="2">
        <f>SUMIFS('Cross border connections'!$R$4:$R$53,'Cross border connections'!$P$4:$P$53,Calculations!A12)</f>
        <v/>
      </c>
      <c r="D12" s="2">
        <f>B12*C12</f>
        <v/>
      </c>
      <c r="E12" s="2">
        <f>D12/$D$54</f>
        <v/>
      </c>
    </row>
    <row r="13">
      <c r="A13" s="6" t="inlineStr">
        <is>
          <t>GA</t>
        </is>
      </c>
      <c r="B13" s="2">
        <f>IF(SUMIFS('EIA SEDS data'!$AE$20:$AE$119,'EIA SEDS data'!$B$20:$B$119,A13,'EIA SEDS data'!$A$20:$A$119,"exports")&gt;0, 1, 0)</f>
        <v/>
      </c>
      <c r="C13" s="2">
        <f>SUMIFS('Cross border connections'!$R$4:$R$53,'Cross border connections'!$P$4:$P$53,Calculations!A13)</f>
        <v/>
      </c>
      <c r="D13" s="2">
        <f>B13*C13</f>
        <v/>
      </c>
      <c r="E13" s="2">
        <f>D13/$D$54</f>
        <v/>
      </c>
    </row>
    <row r="14">
      <c r="A14" s="6" t="inlineStr">
        <is>
          <t>HI</t>
        </is>
      </c>
      <c r="B14" s="2">
        <f>IF(SUMIFS('EIA SEDS data'!$AE$20:$AE$119,'EIA SEDS data'!$B$20:$B$119,A14,'EIA SEDS data'!$A$20:$A$119,"exports")&gt;0, 1, 0)</f>
        <v/>
      </c>
      <c r="C14" s="2">
        <f>SUMIFS('Cross border connections'!$R$4:$R$53,'Cross border connections'!$P$4:$P$53,Calculations!A14)</f>
        <v/>
      </c>
      <c r="D14" s="2">
        <f>B14*C14</f>
        <v/>
      </c>
      <c r="E14" s="2">
        <f>D14/$D$54</f>
        <v/>
      </c>
    </row>
    <row r="15">
      <c r="A15" s="6" t="inlineStr">
        <is>
          <t>IA</t>
        </is>
      </c>
      <c r="B15" s="2">
        <f>IF(SUMIFS('EIA SEDS data'!$AE$20:$AE$119,'EIA SEDS data'!$B$20:$B$119,A15,'EIA SEDS data'!$A$20:$A$119,"exports")&gt;0, 1, 0)</f>
        <v/>
      </c>
      <c r="C15" s="2">
        <f>SUMIFS('Cross border connections'!$R$4:$R$53,'Cross border connections'!$P$4:$P$53,Calculations!A15)</f>
        <v/>
      </c>
      <c r="D15" s="2">
        <f>B15*C15</f>
        <v/>
      </c>
      <c r="E15" s="2">
        <f>D15/$D$54</f>
        <v/>
      </c>
    </row>
    <row r="16">
      <c r="A16" s="6" t="inlineStr">
        <is>
          <t>ID</t>
        </is>
      </c>
      <c r="B16" s="2">
        <f>IF(SUMIFS('EIA SEDS data'!$AE$20:$AE$119,'EIA SEDS data'!$B$20:$B$119,A16,'EIA SEDS data'!$A$20:$A$119,"exports")&gt;0, 1, 0)</f>
        <v/>
      </c>
      <c r="C16" s="2">
        <f>SUMIFS('Cross border connections'!$R$4:$R$53,'Cross border connections'!$P$4:$P$53,Calculations!A16)</f>
        <v/>
      </c>
      <c r="D16" s="2">
        <f>B16*C16</f>
        <v/>
      </c>
      <c r="E16" s="2">
        <f>D16/$D$54</f>
        <v/>
      </c>
    </row>
    <row r="17">
      <c r="A17" s="6" t="inlineStr">
        <is>
          <t>IL</t>
        </is>
      </c>
      <c r="B17" s="2">
        <f>IF(SUMIFS('EIA SEDS data'!$AE$20:$AE$119,'EIA SEDS data'!$B$20:$B$119,A17,'EIA SEDS data'!$A$20:$A$119,"exports")&gt;0, 1, 0)</f>
        <v/>
      </c>
      <c r="C17" s="2">
        <f>SUMIFS('Cross border connections'!$R$4:$R$53,'Cross border connections'!$P$4:$P$53,Calculations!A17)</f>
        <v/>
      </c>
      <c r="D17" s="2">
        <f>B17*C17</f>
        <v/>
      </c>
      <c r="E17" s="2">
        <f>D17/$D$54</f>
        <v/>
      </c>
    </row>
    <row r="18">
      <c r="A18" s="6" t="inlineStr">
        <is>
          <t>IN</t>
        </is>
      </c>
      <c r="B18" s="2">
        <f>IF(SUMIFS('EIA SEDS data'!$AE$20:$AE$119,'EIA SEDS data'!$B$20:$B$119,A18,'EIA SEDS data'!$A$20:$A$119,"exports")&gt;0, 1, 0)</f>
        <v/>
      </c>
      <c r="C18" s="2">
        <f>SUMIFS('Cross border connections'!$R$4:$R$53,'Cross border connections'!$P$4:$P$53,Calculations!A18)</f>
        <v/>
      </c>
      <c r="D18" s="2">
        <f>B18*C18</f>
        <v/>
      </c>
      <c r="E18" s="2">
        <f>D18/$D$54</f>
        <v/>
      </c>
    </row>
    <row r="19">
      <c r="A19" s="6" t="inlineStr">
        <is>
          <t>KS</t>
        </is>
      </c>
      <c r="B19" s="2">
        <f>IF(SUMIFS('EIA SEDS data'!$AE$20:$AE$119,'EIA SEDS data'!$B$20:$B$119,A19,'EIA SEDS data'!$A$20:$A$119,"exports")&gt;0, 1, 0)</f>
        <v/>
      </c>
      <c r="C19" s="2">
        <f>SUMIFS('Cross border connections'!$R$4:$R$53,'Cross border connections'!$P$4:$P$53,Calculations!A19)</f>
        <v/>
      </c>
      <c r="D19" s="2">
        <f>B19*C19</f>
        <v/>
      </c>
      <c r="E19" s="2">
        <f>D19/$D$54</f>
        <v/>
      </c>
    </row>
    <row r="20">
      <c r="A20" s="6" t="inlineStr">
        <is>
          <t>KY</t>
        </is>
      </c>
      <c r="B20" s="2">
        <f>IF(SUMIFS('EIA SEDS data'!$AE$20:$AE$119,'EIA SEDS data'!$B$20:$B$119,A20,'EIA SEDS data'!$A$20:$A$119,"exports")&gt;0, 1, 0)</f>
        <v/>
      </c>
      <c r="C20" s="2">
        <f>SUMIFS('Cross border connections'!$R$4:$R$53,'Cross border connections'!$P$4:$P$53,Calculations!A20)</f>
        <v/>
      </c>
      <c r="D20" s="2">
        <f>B20*C20</f>
        <v/>
      </c>
      <c r="E20" s="2">
        <f>D20/$D$54</f>
        <v/>
      </c>
    </row>
    <row r="21" ht="15.75" customHeight="1" s="78">
      <c r="A21" s="6" t="inlineStr">
        <is>
          <t>LA</t>
        </is>
      </c>
      <c r="B21" s="2">
        <f>IF(SUMIFS('EIA SEDS data'!$AE$20:$AE$119,'EIA SEDS data'!$B$20:$B$119,A21,'EIA SEDS data'!$A$20:$A$119,"exports")&gt;0, 1, 0)</f>
        <v/>
      </c>
      <c r="C21" s="2">
        <f>SUMIFS('Cross border connections'!$R$4:$R$53,'Cross border connections'!$P$4:$P$53,Calculations!A21)</f>
        <v/>
      </c>
      <c r="D21" s="2">
        <f>B21*C21</f>
        <v/>
      </c>
      <c r="E21" s="2">
        <f>D21/$D$54</f>
        <v/>
      </c>
    </row>
    <row r="22" ht="15.75" customHeight="1" s="78">
      <c r="A22" s="6" t="inlineStr">
        <is>
          <t>MA</t>
        </is>
      </c>
      <c r="B22" s="2">
        <f>IF(SUMIFS('EIA SEDS data'!$AE$20:$AE$119,'EIA SEDS data'!$B$20:$B$119,A22,'EIA SEDS data'!$A$20:$A$119,"exports")&gt;0, 1, 0)</f>
        <v/>
      </c>
      <c r="C22" s="2">
        <f>SUMIFS('Cross border connections'!$R$4:$R$53,'Cross border connections'!$P$4:$P$53,Calculations!A22)</f>
        <v/>
      </c>
      <c r="D22" s="2">
        <f>B22*C22</f>
        <v/>
      </c>
      <c r="E22" s="2">
        <f>D22/$D$54</f>
        <v/>
      </c>
    </row>
    <row r="23" ht="15.75" customHeight="1" s="78">
      <c r="A23" s="6" t="inlineStr">
        <is>
          <t>MD</t>
        </is>
      </c>
      <c r="B23" s="2">
        <f>IF(SUMIFS('EIA SEDS data'!$AE$20:$AE$119,'EIA SEDS data'!$B$20:$B$119,A23,'EIA SEDS data'!$A$20:$A$119,"exports")&gt;0, 1, 0)</f>
        <v/>
      </c>
      <c r="C23" s="2">
        <f>SUMIFS('Cross border connections'!$R$4:$R$53,'Cross border connections'!$P$4:$P$53,Calculations!A23)</f>
        <v/>
      </c>
      <c r="D23" s="2">
        <f>B23*C23</f>
        <v/>
      </c>
      <c r="E23" s="2">
        <f>D23/$D$54</f>
        <v/>
      </c>
    </row>
    <row r="24" ht="15.75" customHeight="1" s="78">
      <c r="A24" s="6" t="inlineStr">
        <is>
          <t>ME</t>
        </is>
      </c>
      <c r="B24" s="2">
        <f>IF(SUMIFS('EIA SEDS data'!$AE$20:$AE$119,'EIA SEDS data'!$B$20:$B$119,A24,'EIA SEDS data'!$A$20:$A$119,"exports")&gt;0, 1, 0)</f>
        <v/>
      </c>
      <c r="C24" s="2">
        <f>SUMIFS('Cross border connections'!$R$4:$R$53,'Cross border connections'!$P$4:$P$53,Calculations!A24)</f>
        <v/>
      </c>
      <c r="D24" s="2">
        <f>B24*C24</f>
        <v/>
      </c>
      <c r="E24" s="2">
        <f>D24/$D$54</f>
        <v/>
      </c>
    </row>
    <row r="25" ht="15.75" customHeight="1" s="78">
      <c r="A25" s="6" t="inlineStr">
        <is>
          <t>MI</t>
        </is>
      </c>
      <c r="B25" s="2">
        <f>IF(SUMIFS('EIA SEDS data'!$AE$20:$AE$119,'EIA SEDS data'!$B$20:$B$119,A25,'EIA SEDS data'!$A$20:$A$119,"exports")&gt;0, 1, 0)</f>
        <v/>
      </c>
      <c r="C25" s="2">
        <f>SUMIFS('Cross border connections'!$R$4:$R$53,'Cross border connections'!$P$4:$P$53,Calculations!A25)</f>
        <v/>
      </c>
      <c r="D25" s="2">
        <f>B25*C25</f>
        <v/>
      </c>
      <c r="E25" s="2">
        <f>D25/$D$54</f>
        <v/>
      </c>
    </row>
    <row r="26" ht="15.75" customHeight="1" s="78">
      <c r="A26" s="6" t="inlineStr">
        <is>
          <t>MN</t>
        </is>
      </c>
      <c r="B26" s="2">
        <f>IF(SUMIFS('EIA SEDS data'!$AE$20:$AE$119,'EIA SEDS data'!$B$20:$B$119,A26,'EIA SEDS data'!$A$20:$A$119,"exports")&gt;0, 1, 0)</f>
        <v/>
      </c>
      <c r="C26" s="2">
        <f>SUMIFS('Cross border connections'!$R$4:$R$53,'Cross border connections'!$P$4:$P$53,Calculations!A26)</f>
        <v/>
      </c>
      <c r="D26" s="2">
        <f>B26*C26</f>
        <v/>
      </c>
      <c r="E26" s="2">
        <f>D26/$D$54</f>
        <v/>
      </c>
    </row>
    <row r="27" ht="15.75" customHeight="1" s="78">
      <c r="A27" s="6" t="inlineStr">
        <is>
          <t>MO</t>
        </is>
      </c>
      <c r="B27" s="2">
        <f>IF(SUMIFS('EIA SEDS data'!$AE$20:$AE$119,'EIA SEDS data'!$B$20:$B$119,A27,'EIA SEDS data'!$A$20:$A$119,"exports")&gt;0, 1, 0)</f>
        <v/>
      </c>
      <c r="C27" s="2">
        <f>SUMIFS('Cross border connections'!$R$4:$R$53,'Cross border connections'!$P$4:$P$53,Calculations!A27)</f>
        <v/>
      </c>
      <c r="D27" s="2">
        <f>B27*C27</f>
        <v/>
      </c>
      <c r="E27" s="2">
        <f>D27/$D$54</f>
        <v/>
      </c>
    </row>
    <row r="28" ht="15.75" customHeight="1" s="78">
      <c r="A28" s="6" t="inlineStr">
        <is>
          <t>MS</t>
        </is>
      </c>
      <c r="B28" s="2">
        <f>IF(SUMIFS('EIA SEDS data'!$AE$20:$AE$119,'EIA SEDS data'!$B$20:$B$119,A28,'EIA SEDS data'!$A$20:$A$119,"exports")&gt;0, 1, 0)</f>
        <v/>
      </c>
      <c r="C28" s="2">
        <f>SUMIFS('Cross border connections'!$R$4:$R$53,'Cross border connections'!$P$4:$P$53,Calculations!A28)</f>
        <v/>
      </c>
      <c r="D28" s="2">
        <f>B28*C28</f>
        <v/>
      </c>
      <c r="E28" s="2">
        <f>D28/$D$54</f>
        <v/>
      </c>
    </row>
    <row r="29" ht="15.75" customHeight="1" s="78">
      <c r="A29" s="6" t="inlineStr">
        <is>
          <t>MT</t>
        </is>
      </c>
      <c r="B29" s="2">
        <f>IF(SUMIFS('EIA SEDS data'!$AE$20:$AE$119,'EIA SEDS data'!$B$20:$B$119,A29,'EIA SEDS data'!$A$20:$A$119,"exports")&gt;0, 1, 0)</f>
        <v/>
      </c>
      <c r="C29" s="2">
        <f>SUMIFS('Cross border connections'!$R$4:$R$53,'Cross border connections'!$P$4:$P$53,Calculations!A29)</f>
        <v/>
      </c>
      <c r="D29" s="2">
        <f>B29*C29</f>
        <v/>
      </c>
      <c r="E29" s="2">
        <f>D29/$D$54</f>
        <v/>
      </c>
    </row>
    <row r="30" ht="15.75" customHeight="1" s="78">
      <c r="A30" s="6" t="inlineStr">
        <is>
          <t>NC</t>
        </is>
      </c>
      <c r="B30" s="2">
        <f>IF(SUMIFS('EIA SEDS data'!$AE$20:$AE$119,'EIA SEDS data'!$B$20:$B$119,A30,'EIA SEDS data'!$A$20:$A$119,"exports")&gt;0, 1, 0)</f>
        <v/>
      </c>
      <c r="C30" s="2">
        <f>SUMIFS('Cross border connections'!$R$4:$R$53,'Cross border connections'!$P$4:$P$53,Calculations!A30)</f>
        <v/>
      </c>
      <c r="D30" s="2">
        <f>B30*C30</f>
        <v/>
      </c>
      <c r="E30" s="2">
        <f>D30/$D$54</f>
        <v/>
      </c>
    </row>
    <row r="31" ht="15.75" customHeight="1" s="78">
      <c r="A31" s="6" t="inlineStr">
        <is>
          <t>ND</t>
        </is>
      </c>
      <c r="B31" s="2">
        <f>IF(SUMIFS('EIA SEDS data'!$AE$20:$AE$119,'EIA SEDS data'!$B$20:$B$119,A31,'EIA SEDS data'!$A$20:$A$119,"exports")&gt;0, 1, 0)</f>
        <v/>
      </c>
      <c r="C31" s="2">
        <f>SUMIFS('Cross border connections'!$R$4:$R$53,'Cross border connections'!$P$4:$P$53,Calculations!A31)</f>
        <v/>
      </c>
      <c r="D31" s="2">
        <f>B31*C31</f>
        <v/>
      </c>
      <c r="E31" s="2">
        <f>D31/$D$54</f>
        <v/>
      </c>
    </row>
    <row r="32" ht="15.75" customHeight="1" s="78">
      <c r="A32" s="6" t="inlineStr">
        <is>
          <t>NE</t>
        </is>
      </c>
      <c r="B32" s="2">
        <f>IF(SUMIFS('EIA SEDS data'!$AE$20:$AE$119,'EIA SEDS data'!$B$20:$B$119,A32,'EIA SEDS data'!$A$20:$A$119,"exports")&gt;0, 1, 0)</f>
        <v/>
      </c>
      <c r="C32" s="2">
        <f>SUMIFS('Cross border connections'!$R$4:$R$53,'Cross border connections'!$P$4:$P$53,Calculations!A32)</f>
        <v/>
      </c>
      <c r="D32" s="2">
        <f>B32*C32</f>
        <v/>
      </c>
      <c r="E32" s="2">
        <f>D32/$D$54</f>
        <v/>
      </c>
    </row>
    <row r="33" ht="15.75" customHeight="1" s="78">
      <c r="A33" s="6" t="inlineStr">
        <is>
          <t>NH</t>
        </is>
      </c>
      <c r="B33" s="2">
        <f>IF(SUMIFS('EIA SEDS data'!$AE$20:$AE$119,'EIA SEDS data'!$B$20:$B$119,A33,'EIA SEDS data'!$A$20:$A$119,"exports")&gt;0, 1, 0)</f>
        <v/>
      </c>
      <c r="C33" s="2">
        <f>SUMIFS('Cross border connections'!$R$4:$R$53,'Cross border connections'!$P$4:$P$53,Calculations!A33)</f>
        <v/>
      </c>
      <c r="D33" s="2">
        <f>B33*C33</f>
        <v/>
      </c>
      <c r="E33" s="2">
        <f>D33/$D$54</f>
        <v/>
      </c>
    </row>
    <row r="34" ht="15.75" customHeight="1" s="78">
      <c r="A34" s="6" t="inlineStr">
        <is>
          <t>NJ</t>
        </is>
      </c>
      <c r="B34" s="2">
        <f>IF(SUMIFS('EIA SEDS data'!$AE$20:$AE$119,'EIA SEDS data'!$B$20:$B$119,A34,'EIA SEDS data'!$A$20:$A$119,"exports")&gt;0, 1, 0)</f>
        <v/>
      </c>
      <c r="C34" s="2">
        <f>SUMIFS('Cross border connections'!$R$4:$R$53,'Cross border connections'!$P$4:$P$53,Calculations!A34)</f>
        <v/>
      </c>
      <c r="D34" s="2">
        <f>B34*C34</f>
        <v/>
      </c>
      <c r="E34" s="2">
        <f>D34/$D$54</f>
        <v/>
      </c>
    </row>
    <row r="35" ht="15.75" customHeight="1" s="78">
      <c r="A35" s="6" t="inlineStr">
        <is>
          <t>NM</t>
        </is>
      </c>
      <c r="B35" s="2">
        <f>IF(SUMIFS('EIA SEDS data'!$AE$20:$AE$119,'EIA SEDS data'!$B$20:$B$119,A35,'EIA SEDS data'!$A$20:$A$119,"exports")&gt;0, 1, 0)</f>
        <v/>
      </c>
      <c r="C35" s="2">
        <f>SUMIFS('Cross border connections'!$R$4:$R$53,'Cross border connections'!$P$4:$P$53,Calculations!A35)</f>
        <v/>
      </c>
      <c r="D35" s="2">
        <f>B35*C35</f>
        <v/>
      </c>
      <c r="E35" s="2">
        <f>D35/$D$54</f>
        <v/>
      </c>
    </row>
    <row r="36" ht="15.75" customHeight="1" s="78">
      <c r="A36" s="6" t="inlineStr">
        <is>
          <t>NV</t>
        </is>
      </c>
      <c r="B36" s="2">
        <f>IF(SUMIFS('EIA SEDS data'!$AE$20:$AE$119,'EIA SEDS data'!$B$20:$B$119,A36,'EIA SEDS data'!$A$20:$A$119,"exports")&gt;0, 1, 0)</f>
        <v/>
      </c>
      <c r="C36" s="2">
        <f>SUMIFS('Cross border connections'!$R$4:$R$53,'Cross border connections'!$P$4:$P$53,Calculations!A36)</f>
        <v/>
      </c>
      <c r="D36" s="2">
        <f>B36*C36</f>
        <v/>
      </c>
      <c r="E36" s="2">
        <f>D36/$D$54</f>
        <v/>
      </c>
    </row>
    <row r="37" ht="15.75" customHeight="1" s="78">
      <c r="A37" s="6" t="inlineStr">
        <is>
          <t>NY</t>
        </is>
      </c>
      <c r="B37" s="2">
        <f>IF(SUMIFS('EIA SEDS data'!$AE$20:$AE$119,'EIA SEDS data'!$B$20:$B$119,A37,'EIA SEDS data'!$A$20:$A$119,"exports")&gt;0, 1, 0)</f>
        <v/>
      </c>
      <c r="C37" s="2">
        <f>SUMIFS('Cross border connections'!$R$4:$R$53,'Cross border connections'!$P$4:$P$53,Calculations!A37)</f>
        <v/>
      </c>
      <c r="D37" s="2">
        <f>B37*C37</f>
        <v/>
      </c>
      <c r="E37" s="2">
        <f>D37/$D$54</f>
        <v/>
      </c>
    </row>
    <row r="38" ht="15.75" customHeight="1" s="78">
      <c r="A38" s="6" t="inlineStr">
        <is>
          <t>OH</t>
        </is>
      </c>
      <c r="B38" s="2">
        <f>IF(SUMIFS('EIA SEDS data'!$AE$20:$AE$119,'EIA SEDS data'!$B$20:$B$119,A38,'EIA SEDS data'!$A$20:$A$119,"exports")&gt;0, 1, 0)</f>
        <v/>
      </c>
      <c r="C38" s="2">
        <f>SUMIFS('Cross border connections'!$R$4:$R$53,'Cross border connections'!$P$4:$P$53,Calculations!A38)</f>
        <v/>
      </c>
      <c r="D38" s="2">
        <f>B38*C38</f>
        <v/>
      </c>
      <c r="E38" s="2">
        <f>D38/$D$54</f>
        <v/>
      </c>
    </row>
    <row r="39" ht="15.75" customHeight="1" s="78">
      <c r="A39" s="6" t="inlineStr">
        <is>
          <t>OK</t>
        </is>
      </c>
      <c r="B39" s="2">
        <f>IF(SUMIFS('EIA SEDS data'!$AE$20:$AE$119,'EIA SEDS data'!$B$20:$B$119,A39,'EIA SEDS data'!$A$20:$A$119,"exports")&gt;0, 1, 0)</f>
        <v/>
      </c>
      <c r="C39" s="2">
        <f>SUMIFS('Cross border connections'!$R$4:$R$53,'Cross border connections'!$P$4:$P$53,Calculations!A39)</f>
        <v/>
      </c>
      <c r="D39" s="2">
        <f>B39*C39</f>
        <v/>
      </c>
      <c r="E39" s="2">
        <f>D39/$D$54</f>
        <v/>
      </c>
    </row>
    <row r="40" ht="15.75" customHeight="1" s="78">
      <c r="A40" s="6" t="inlineStr">
        <is>
          <t>OR</t>
        </is>
      </c>
      <c r="B40" s="2">
        <f>IF(SUMIFS('EIA SEDS data'!$AE$20:$AE$119,'EIA SEDS data'!$B$20:$B$119,A40,'EIA SEDS data'!$A$20:$A$119,"exports")&gt;0, 1, 0)</f>
        <v/>
      </c>
      <c r="C40" s="2">
        <f>SUMIFS('Cross border connections'!$R$4:$R$53,'Cross border connections'!$P$4:$P$53,Calculations!A40)</f>
        <v/>
      </c>
      <c r="D40" s="2">
        <f>B40*C40</f>
        <v/>
      </c>
      <c r="E40" s="2">
        <f>D40/$D$54</f>
        <v/>
      </c>
    </row>
    <row r="41" ht="15.75" customHeight="1" s="78">
      <c r="A41" s="6" t="inlineStr">
        <is>
          <t>PA</t>
        </is>
      </c>
      <c r="B41" s="2">
        <f>IF(SUMIFS('EIA SEDS data'!$AE$20:$AE$119,'EIA SEDS data'!$B$20:$B$119,A41,'EIA SEDS data'!$A$20:$A$119,"exports")&gt;0, 1, 0)</f>
        <v/>
      </c>
      <c r="C41" s="2">
        <f>SUMIFS('Cross border connections'!$R$4:$R$53,'Cross border connections'!$P$4:$P$53,Calculations!A41)</f>
        <v/>
      </c>
      <c r="D41" s="2">
        <f>B41*C41</f>
        <v/>
      </c>
      <c r="E41" s="2">
        <f>D41/$D$54</f>
        <v/>
      </c>
    </row>
    <row r="42" ht="15.75" customHeight="1" s="78">
      <c r="A42" s="6" t="inlineStr">
        <is>
          <t>RI</t>
        </is>
      </c>
      <c r="B42" s="2">
        <f>IF(SUMIFS('EIA SEDS data'!$AE$20:$AE$119,'EIA SEDS data'!$B$20:$B$119,A42,'EIA SEDS data'!$A$20:$A$119,"exports")&gt;0, 1, 0)</f>
        <v/>
      </c>
      <c r="C42" s="2">
        <f>SUMIFS('Cross border connections'!$R$4:$R$53,'Cross border connections'!$P$4:$P$53,Calculations!A42)</f>
        <v/>
      </c>
      <c r="D42" s="2">
        <f>B42*C42</f>
        <v/>
      </c>
      <c r="E42" s="2">
        <f>D42/$D$54</f>
        <v/>
      </c>
    </row>
    <row r="43" ht="15.75" customHeight="1" s="78">
      <c r="A43" s="6" t="inlineStr">
        <is>
          <t>SC</t>
        </is>
      </c>
      <c r="B43" s="2">
        <f>IF(SUMIFS('EIA SEDS data'!$AE$20:$AE$119,'EIA SEDS data'!$B$20:$B$119,A43,'EIA SEDS data'!$A$20:$A$119,"exports")&gt;0, 1, 0)</f>
        <v/>
      </c>
      <c r="C43" s="2">
        <f>SUMIFS('Cross border connections'!$R$4:$R$53,'Cross border connections'!$P$4:$P$53,Calculations!A43)</f>
        <v/>
      </c>
      <c r="D43" s="2">
        <f>B43*C43</f>
        <v/>
      </c>
      <c r="E43" s="2">
        <f>D43/$D$54</f>
        <v/>
      </c>
    </row>
    <row r="44" ht="15.75" customHeight="1" s="78">
      <c r="A44" s="6" t="inlineStr">
        <is>
          <t>SD</t>
        </is>
      </c>
      <c r="B44" s="2">
        <f>IF(SUMIFS('EIA SEDS data'!$AE$20:$AE$119,'EIA SEDS data'!$B$20:$B$119,A44,'EIA SEDS data'!$A$20:$A$119,"exports")&gt;0, 1, 0)</f>
        <v/>
      </c>
      <c r="C44" s="2">
        <f>SUMIFS('Cross border connections'!$R$4:$R$53,'Cross border connections'!$P$4:$P$53,Calculations!A44)</f>
        <v/>
      </c>
      <c r="D44" s="2">
        <f>B44*C44</f>
        <v/>
      </c>
      <c r="E44" s="2">
        <f>D44/$D$54</f>
        <v/>
      </c>
    </row>
    <row r="45" ht="15.75" customHeight="1" s="78">
      <c r="A45" s="6" t="inlineStr">
        <is>
          <t>TN</t>
        </is>
      </c>
      <c r="B45" s="2">
        <f>IF(SUMIFS('EIA SEDS data'!$AE$20:$AE$119,'EIA SEDS data'!$B$20:$B$119,A45,'EIA SEDS data'!$A$20:$A$119,"exports")&gt;0, 1, 0)</f>
        <v/>
      </c>
      <c r="C45" s="2">
        <f>SUMIFS('Cross border connections'!$R$4:$R$53,'Cross border connections'!$P$4:$P$53,Calculations!A45)</f>
        <v/>
      </c>
      <c r="D45" s="2">
        <f>B45*C45</f>
        <v/>
      </c>
      <c r="E45" s="2">
        <f>D45/$D$54</f>
        <v/>
      </c>
    </row>
    <row r="46" ht="15.75" customHeight="1" s="78">
      <c r="A46" s="6" t="inlineStr">
        <is>
          <t>TX</t>
        </is>
      </c>
      <c r="B46" s="2">
        <f>IF(SUMIFS('EIA SEDS data'!$AE$20:$AE$119,'EIA SEDS data'!$B$20:$B$119,A46,'EIA SEDS data'!$A$20:$A$119,"exports")&gt;0, 1, 0)</f>
        <v/>
      </c>
      <c r="C46" s="2">
        <f>SUMIFS('Cross border connections'!$R$4:$R$53,'Cross border connections'!$P$4:$P$53,Calculations!A46)</f>
        <v/>
      </c>
      <c r="D46" s="2">
        <f>B46*C46</f>
        <v/>
      </c>
      <c r="E46" s="2">
        <f>D46/$D$54</f>
        <v/>
      </c>
    </row>
    <row r="47" ht="15.75" customHeight="1" s="78">
      <c r="A47" s="6" t="inlineStr">
        <is>
          <t>UT</t>
        </is>
      </c>
      <c r="B47" s="2">
        <f>IF(SUMIFS('EIA SEDS data'!$AE$20:$AE$119,'EIA SEDS data'!$B$20:$B$119,A47,'EIA SEDS data'!$A$20:$A$119,"exports")&gt;0, 1, 0)</f>
        <v/>
      </c>
      <c r="C47" s="2">
        <f>SUMIFS('Cross border connections'!$R$4:$R$53,'Cross border connections'!$P$4:$P$53,Calculations!A47)</f>
        <v/>
      </c>
      <c r="D47" s="2">
        <f>B47*C47</f>
        <v/>
      </c>
      <c r="E47" s="2">
        <f>D47/$D$54</f>
        <v/>
      </c>
    </row>
    <row r="48" ht="15.75" customHeight="1" s="78">
      <c r="A48" s="6" t="inlineStr">
        <is>
          <t>VA</t>
        </is>
      </c>
      <c r="B48" s="2">
        <f>IF(SUMIFS('EIA SEDS data'!$AE$20:$AE$119,'EIA SEDS data'!$B$20:$B$119,A48,'EIA SEDS data'!$A$20:$A$119,"exports")&gt;0, 1, 0)</f>
        <v/>
      </c>
      <c r="C48" s="2">
        <f>SUMIFS('Cross border connections'!$R$4:$R$53,'Cross border connections'!$P$4:$P$53,Calculations!A48)</f>
        <v/>
      </c>
      <c r="D48" s="2">
        <f>B48*C48</f>
        <v/>
      </c>
      <c r="E48" s="2">
        <f>D48/$D$54</f>
        <v/>
      </c>
    </row>
    <row r="49" ht="15.75" customHeight="1" s="78">
      <c r="A49" s="6" t="inlineStr">
        <is>
          <t>VT</t>
        </is>
      </c>
      <c r="B49" s="2">
        <f>IF(SUMIFS('EIA SEDS data'!$AE$20:$AE$119,'EIA SEDS data'!$B$20:$B$119,A49,'EIA SEDS data'!$A$20:$A$119,"exports")&gt;0, 1, 0)</f>
        <v/>
      </c>
      <c r="C49" s="2">
        <f>SUMIFS('Cross border connections'!$R$4:$R$53,'Cross border connections'!$P$4:$P$53,Calculations!A49)</f>
        <v/>
      </c>
      <c r="D49" s="2">
        <f>B49*C49</f>
        <v/>
      </c>
      <c r="E49" s="2">
        <f>D49/$D$54</f>
        <v/>
      </c>
    </row>
    <row r="50" ht="15.75" customHeight="1" s="78">
      <c r="A50" s="6" t="inlineStr">
        <is>
          <t>WA</t>
        </is>
      </c>
      <c r="B50" s="2">
        <f>IF(SUMIFS('EIA SEDS data'!$AE$20:$AE$119,'EIA SEDS data'!$B$20:$B$119,A50,'EIA SEDS data'!$A$20:$A$119,"exports")&gt;0, 1, 0)</f>
        <v/>
      </c>
      <c r="C50" s="2">
        <f>SUMIFS('Cross border connections'!$R$4:$R$53,'Cross border connections'!$P$4:$P$53,Calculations!A50)</f>
        <v/>
      </c>
      <c r="D50" s="2">
        <f>B50*C50</f>
        <v/>
      </c>
      <c r="E50" s="2">
        <f>D50/$D$54</f>
        <v/>
      </c>
    </row>
    <row r="51" ht="15.75" customHeight="1" s="78">
      <c r="A51" s="6" t="inlineStr">
        <is>
          <t>WI</t>
        </is>
      </c>
      <c r="B51" s="2">
        <f>IF(SUMIFS('EIA SEDS data'!$AE$20:$AE$119,'EIA SEDS data'!$B$20:$B$119,A51,'EIA SEDS data'!$A$20:$A$119,"exports")&gt;0, 1, 0)</f>
        <v/>
      </c>
      <c r="C51" s="2">
        <f>SUMIFS('Cross border connections'!$R$4:$R$53,'Cross border connections'!$P$4:$P$53,Calculations!A51)</f>
        <v/>
      </c>
      <c r="D51" s="2">
        <f>B51*C51</f>
        <v/>
      </c>
      <c r="E51" s="2">
        <f>D51/$D$54</f>
        <v/>
      </c>
    </row>
    <row r="52" ht="15.75" customHeight="1" s="78">
      <c r="A52" s="6" t="inlineStr">
        <is>
          <t>WV</t>
        </is>
      </c>
      <c r="B52" s="2">
        <f>IF(SUMIFS('EIA SEDS data'!$AE$20:$AE$119,'EIA SEDS data'!$B$20:$B$119,A52,'EIA SEDS data'!$A$20:$A$119,"exports")&gt;0, 1, 0)</f>
        <v/>
      </c>
      <c r="C52" s="2">
        <f>SUMIFS('Cross border connections'!$R$4:$R$53,'Cross border connections'!$P$4:$P$53,Calculations!A52)</f>
        <v/>
      </c>
      <c r="D52" s="2">
        <f>B52*C52</f>
        <v/>
      </c>
      <c r="E52" s="2">
        <f>D52/$D$54</f>
        <v/>
      </c>
    </row>
    <row r="53" ht="15.75" customHeight="1" s="78">
      <c r="A53" s="6" t="inlineStr">
        <is>
          <t>WY</t>
        </is>
      </c>
      <c r="B53" s="2">
        <f>IF(SUMIFS('EIA SEDS data'!$AE$20:$AE$119,'EIA SEDS data'!$B$20:$B$119,A53,'EIA SEDS data'!$A$20:$A$119,"exports")&gt;0, 1, 0)</f>
        <v/>
      </c>
      <c r="C53" s="2">
        <f>SUMIFS('Cross border connections'!$R$4:$R$53,'Cross border connections'!$P$4:$P$53,Calculations!A53)</f>
        <v/>
      </c>
      <c r="D53" s="2">
        <f>B53*C53</f>
        <v/>
      </c>
      <c r="E53" s="2">
        <f>D53/$D$54</f>
        <v/>
      </c>
    </row>
    <row r="54" ht="15.75" customHeight="1" s="78">
      <c r="A54" s="35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78">
      <c r="A55" s="1" t="n"/>
    </row>
    <row r="56" ht="15.75" customHeight="1" s="78"/>
    <row r="57" ht="15.75" customHeight="1" s="78">
      <c r="A57" s="4" t="inlineStr">
        <is>
          <t>Weighted resource mix (fraction) of imports (from second table in ReEDs Generation Data tab starting on line 728)</t>
        </is>
      </c>
      <c r="B57" s="5" t="n"/>
      <c r="C57" s="5" t="n"/>
      <c r="D57" s="5" t="n"/>
      <c r="E57" s="5" t="n"/>
    </row>
    <row r="58" ht="15.75" customHeight="1" s="78">
      <c r="A58" s="36" t="inlineStr">
        <is>
          <t>(interstate)</t>
        </is>
      </c>
    </row>
    <row r="59" ht="15.75" customHeight="1" s="78">
      <c r="A59" s="6" t="n"/>
      <c r="B59" s="2" t="n">
        <v>2019</v>
      </c>
      <c r="C59" s="2">
        <f>B59+1</f>
        <v/>
      </c>
      <c r="D59" s="2">
        <f>C59+1</f>
        <v/>
      </c>
      <c r="E59" s="2">
        <f>D59+1</f>
        <v/>
      </c>
      <c r="F59" s="2">
        <f>E59+1</f>
        <v/>
      </c>
      <c r="G59" s="2">
        <f>F59+1</f>
        <v/>
      </c>
      <c r="H59" s="2">
        <f>G59+1</f>
        <v/>
      </c>
      <c r="I59" s="2">
        <f>H59+1</f>
        <v/>
      </c>
      <c r="J59" s="2">
        <f>I59+1</f>
        <v/>
      </c>
      <c r="K59" s="2">
        <f>J59+1</f>
        <v/>
      </c>
      <c r="L59" s="2">
        <f>K59+1</f>
        <v/>
      </c>
      <c r="M59" s="2">
        <f>L59+1</f>
        <v/>
      </c>
    </row>
    <row r="60" ht="15.75" customHeight="1" s="78">
      <c r="A60" s="6" t="inlineStr">
        <is>
          <t>hard coal</t>
        </is>
      </c>
      <c r="B60" s="2">
        <f>SUMIFS('ReEDs Generation Data'!G$729:G$1448,'ReEDs Generation Data'!$E$729:$E$1448,Calculations!$A60)</f>
        <v/>
      </c>
      <c r="C60" s="2">
        <f>SUMIFS('ReEDs Generation Data'!H$729:H$1448,'ReEDs Generation Data'!$E$729:$E$1448,Calculations!$A60)</f>
        <v/>
      </c>
      <c r="D60" s="2">
        <f>SUMIFS('ReEDs Generation Data'!I$729:I$1448,'ReEDs Generation Data'!$E$729:$E$1448,Calculations!$A60)</f>
        <v/>
      </c>
      <c r="E60" s="2">
        <f>SUMIFS('ReEDs Generation Data'!J$729:J$1448,'ReEDs Generation Data'!$E$729:$E$1448,Calculations!$A60)</f>
        <v/>
      </c>
      <c r="F60" s="2">
        <f>SUMIFS('ReEDs Generation Data'!K$729:K$1448,'ReEDs Generation Data'!$E$729:$E$1448,Calculations!$A60)</f>
        <v/>
      </c>
      <c r="G60" s="2">
        <f>SUMIFS('ReEDs Generation Data'!L$729:L$1448,'ReEDs Generation Data'!$E$729:$E$1448,Calculations!$A60)</f>
        <v/>
      </c>
      <c r="H60" s="2">
        <f>SUMIFS('ReEDs Generation Data'!M$729:M$1448,'ReEDs Generation Data'!$E$729:$E$1448,Calculations!$A60)</f>
        <v/>
      </c>
      <c r="I60" s="2">
        <f>SUMIFS('ReEDs Generation Data'!N$729:N$1448,'ReEDs Generation Data'!$E$729:$E$1448,Calculations!$A60)</f>
        <v/>
      </c>
      <c r="J60" s="2">
        <f>SUMIFS('ReEDs Generation Data'!O$729:O$1448,'ReEDs Generation Data'!$E$729:$E$1448,Calculations!$A60)</f>
        <v/>
      </c>
      <c r="K60" s="2">
        <f>SUMIFS('ReEDs Generation Data'!P$729:P$1448,'ReEDs Generation Data'!$E$729:$E$1448,Calculations!$A60)</f>
        <v/>
      </c>
      <c r="L60" s="2">
        <f>SUMIFS('ReEDs Generation Data'!Q$729:Q$1448,'ReEDs Generation Data'!$E$729:$E$1448,Calculations!$A60)</f>
        <v/>
      </c>
      <c r="M60" s="2">
        <f>SUMIFS('ReEDs Generation Data'!R$729:R$1448,'ReEDs Generation Data'!$E$729:$E$1448,Calculations!$A60)</f>
        <v/>
      </c>
    </row>
    <row r="61" ht="15.75" customHeight="1" s="78">
      <c r="A61" s="6" t="inlineStr">
        <is>
          <t>natural gas nonpeaker</t>
        </is>
      </c>
      <c r="B61" s="2">
        <f>SUMIFS('ReEDs Generation Data'!G$729:G$1448,'ReEDs Generation Data'!$E$729:$E$1448,Calculations!$A61)</f>
        <v/>
      </c>
      <c r="C61" s="2">
        <f>SUMIFS('ReEDs Generation Data'!H$729:H$1448,'ReEDs Generation Data'!$E$729:$E$1448,Calculations!$A61)</f>
        <v/>
      </c>
      <c r="D61" s="2">
        <f>SUMIFS('ReEDs Generation Data'!I$729:I$1448,'ReEDs Generation Data'!$E$729:$E$1448,Calculations!$A61)</f>
        <v/>
      </c>
      <c r="E61" s="2">
        <f>SUMIFS('ReEDs Generation Data'!J$729:J$1448,'ReEDs Generation Data'!$E$729:$E$1448,Calculations!$A61)</f>
        <v/>
      </c>
      <c r="F61" s="2">
        <f>SUMIFS('ReEDs Generation Data'!K$729:K$1448,'ReEDs Generation Data'!$E$729:$E$1448,Calculations!$A61)</f>
        <v/>
      </c>
      <c r="G61" s="2">
        <f>SUMIFS('ReEDs Generation Data'!L$729:L$1448,'ReEDs Generation Data'!$E$729:$E$1448,Calculations!$A61)</f>
        <v/>
      </c>
      <c r="H61" s="2">
        <f>SUMIFS('ReEDs Generation Data'!M$729:M$1448,'ReEDs Generation Data'!$E$729:$E$1448,Calculations!$A61)</f>
        <v/>
      </c>
      <c r="I61" s="2">
        <f>SUMIFS('ReEDs Generation Data'!N$729:N$1448,'ReEDs Generation Data'!$E$729:$E$1448,Calculations!$A61)</f>
        <v/>
      </c>
      <c r="J61" s="2">
        <f>SUMIFS('ReEDs Generation Data'!O$729:O$1448,'ReEDs Generation Data'!$E$729:$E$1448,Calculations!$A61)</f>
        <v/>
      </c>
      <c r="K61" s="2">
        <f>SUMIFS('ReEDs Generation Data'!P$729:P$1448,'ReEDs Generation Data'!$E$729:$E$1448,Calculations!$A61)</f>
        <v/>
      </c>
      <c r="L61" s="2">
        <f>SUMIFS('ReEDs Generation Data'!Q$729:Q$1448,'ReEDs Generation Data'!$E$729:$E$1448,Calculations!$A61)</f>
        <v/>
      </c>
      <c r="M61" s="2">
        <f>SUMIFS('ReEDs Generation Data'!R$729:R$1448,'ReEDs Generation Data'!$E$729:$E$1448,Calculations!$A61)</f>
        <v/>
      </c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</row>
    <row r="62" ht="15.75" customHeight="1" s="78">
      <c r="A62" s="6" t="inlineStr">
        <is>
          <t>nuclear</t>
        </is>
      </c>
      <c r="B62" s="2">
        <f>SUMIFS('ReEDs Generation Data'!G$729:G$1448,'ReEDs Generation Data'!$E$729:$E$1448,Calculations!$A62)</f>
        <v/>
      </c>
      <c r="C62" s="2">
        <f>SUMIFS('ReEDs Generation Data'!H$729:H$1448,'ReEDs Generation Data'!$E$729:$E$1448,Calculations!$A62)</f>
        <v/>
      </c>
      <c r="D62" s="2">
        <f>SUMIFS('ReEDs Generation Data'!I$729:I$1448,'ReEDs Generation Data'!$E$729:$E$1448,Calculations!$A62)</f>
        <v/>
      </c>
      <c r="E62" s="2">
        <f>SUMIFS('ReEDs Generation Data'!J$729:J$1448,'ReEDs Generation Data'!$E$729:$E$1448,Calculations!$A62)</f>
        <v/>
      </c>
      <c r="F62" s="2">
        <f>SUMIFS('ReEDs Generation Data'!K$729:K$1448,'ReEDs Generation Data'!$E$729:$E$1448,Calculations!$A62)</f>
        <v/>
      </c>
      <c r="G62" s="2">
        <f>SUMIFS('ReEDs Generation Data'!L$729:L$1448,'ReEDs Generation Data'!$E$729:$E$1448,Calculations!$A62)</f>
        <v/>
      </c>
      <c r="H62" s="2">
        <f>SUMIFS('ReEDs Generation Data'!M$729:M$1448,'ReEDs Generation Data'!$E$729:$E$1448,Calculations!$A62)</f>
        <v/>
      </c>
      <c r="I62" s="2">
        <f>SUMIFS('ReEDs Generation Data'!N$729:N$1448,'ReEDs Generation Data'!$E$729:$E$1448,Calculations!$A62)</f>
        <v/>
      </c>
      <c r="J62" s="2">
        <f>SUMIFS('ReEDs Generation Data'!O$729:O$1448,'ReEDs Generation Data'!$E$729:$E$1448,Calculations!$A62)</f>
        <v/>
      </c>
      <c r="K62" s="2">
        <f>SUMIFS('ReEDs Generation Data'!P$729:P$1448,'ReEDs Generation Data'!$E$729:$E$1448,Calculations!$A62)</f>
        <v/>
      </c>
      <c r="L62" s="2">
        <f>SUMIFS('ReEDs Generation Data'!Q$729:Q$1448,'ReEDs Generation Data'!$E$729:$E$1448,Calculations!$A62)</f>
        <v/>
      </c>
      <c r="M62" s="2">
        <f>SUMIFS('ReEDs Generation Data'!R$729:R$1448,'ReEDs Generation Data'!$E$729:$E$1448,Calculations!$A62)</f>
        <v/>
      </c>
    </row>
    <row r="63" ht="15.75" customHeight="1" s="78">
      <c r="A63" s="6" t="inlineStr">
        <is>
          <t>hydro</t>
        </is>
      </c>
      <c r="B63" s="2">
        <f>SUMIFS('ReEDs Generation Data'!G$729:G$1448,'ReEDs Generation Data'!$E$729:$E$1448,Calculations!$A63)</f>
        <v/>
      </c>
      <c r="C63" s="2">
        <f>SUMIFS('ReEDs Generation Data'!H$729:H$1448,'ReEDs Generation Data'!$E$729:$E$1448,Calculations!$A63)</f>
        <v/>
      </c>
      <c r="D63" s="2">
        <f>SUMIFS('ReEDs Generation Data'!I$729:I$1448,'ReEDs Generation Data'!$E$729:$E$1448,Calculations!$A63)</f>
        <v/>
      </c>
      <c r="E63" s="2">
        <f>SUMIFS('ReEDs Generation Data'!J$729:J$1448,'ReEDs Generation Data'!$E$729:$E$1448,Calculations!$A63)</f>
        <v/>
      </c>
      <c r="F63" s="2">
        <f>SUMIFS('ReEDs Generation Data'!K$729:K$1448,'ReEDs Generation Data'!$E$729:$E$1448,Calculations!$A63)</f>
        <v/>
      </c>
      <c r="G63" s="2">
        <f>SUMIFS('ReEDs Generation Data'!L$729:L$1448,'ReEDs Generation Data'!$E$729:$E$1448,Calculations!$A63)</f>
        <v/>
      </c>
      <c r="H63" s="2">
        <f>SUMIFS('ReEDs Generation Data'!M$729:M$1448,'ReEDs Generation Data'!$E$729:$E$1448,Calculations!$A63)</f>
        <v/>
      </c>
      <c r="I63" s="2">
        <f>SUMIFS('ReEDs Generation Data'!N$729:N$1448,'ReEDs Generation Data'!$E$729:$E$1448,Calculations!$A63)</f>
        <v/>
      </c>
      <c r="J63" s="2">
        <f>SUMIFS('ReEDs Generation Data'!O$729:O$1448,'ReEDs Generation Data'!$E$729:$E$1448,Calculations!$A63)</f>
        <v/>
      </c>
      <c r="K63" s="2">
        <f>SUMIFS('ReEDs Generation Data'!P$729:P$1448,'ReEDs Generation Data'!$E$729:$E$1448,Calculations!$A63)</f>
        <v/>
      </c>
      <c r="L63" s="2">
        <f>SUMIFS('ReEDs Generation Data'!Q$729:Q$1448,'ReEDs Generation Data'!$E$729:$E$1448,Calculations!$A63)</f>
        <v/>
      </c>
      <c r="M63" s="2">
        <f>SUMIFS('ReEDs Generation Data'!R$729:R$1448,'ReEDs Generation Data'!$E$729:$E$1448,Calculations!$A63)</f>
        <v/>
      </c>
    </row>
    <row r="64" ht="15.75" customHeight="1" s="78">
      <c r="A64" s="6" t="inlineStr">
        <is>
          <t>onshore wind</t>
        </is>
      </c>
      <c r="B64" s="2">
        <f>SUMIFS('ReEDs Generation Data'!G$729:G$1448,'ReEDs Generation Data'!$E$729:$E$1448,Calculations!$A64)</f>
        <v/>
      </c>
      <c r="C64" s="2">
        <f>SUMIFS('ReEDs Generation Data'!H$729:H$1448,'ReEDs Generation Data'!$E$729:$E$1448,Calculations!$A64)</f>
        <v/>
      </c>
      <c r="D64" s="2">
        <f>SUMIFS('ReEDs Generation Data'!I$729:I$1448,'ReEDs Generation Data'!$E$729:$E$1448,Calculations!$A64)</f>
        <v/>
      </c>
      <c r="E64" s="2">
        <f>SUMIFS('ReEDs Generation Data'!J$729:J$1448,'ReEDs Generation Data'!$E$729:$E$1448,Calculations!$A64)</f>
        <v/>
      </c>
      <c r="F64" s="2">
        <f>SUMIFS('ReEDs Generation Data'!K$729:K$1448,'ReEDs Generation Data'!$E$729:$E$1448,Calculations!$A64)</f>
        <v/>
      </c>
      <c r="G64" s="2">
        <f>SUMIFS('ReEDs Generation Data'!L$729:L$1448,'ReEDs Generation Data'!$E$729:$E$1448,Calculations!$A64)</f>
        <v/>
      </c>
      <c r="H64" s="2">
        <f>SUMIFS('ReEDs Generation Data'!M$729:M$1448,'ReEDs Generation Data'!$E$729:$E$1448,Calculations!$A64)</f>
        <v/>
      </c>
      <c r="I64" s="2">
        <f>SUMIFS('ReEDs Generation Data'!N$729:N$1448,'ReEDs Generation Data'!$E$729:$E$1448,Calculations!$A64)</f>
        <v/>
      </c>
      <c r="J64" s="2">
        <f>SUMIFS('ReEDs Generation Data'!O$729:O$1448,'ReEDs Generation Data'!$E$729:$E$1448,Calculations!$A64)</f>
        <v/>
      </c>
      <c r="K64" s="2">
        <f>SUMIFS('ReEDs Generation Data'!P$729:P$1448,'ReEDs Generation Data'!$E$729:$E$1448,Calculations!$A64)</f>
        <v/>
      </c>
      <c r="L64" s="2">
        <f>SUMIFS('ReEDs Generation Data'!Q$729:Q$1448,'ReEDs Generation Data'!$E$729:$E$1448,Calculations!$A64)</f>
        <v/>
      </c>
      <c r="M64" s="2">
        <f>SUMIFS('ReEDs Generation Data'!R$729:R$1448,'ReEDs Generation Data'!$E$729:$E$1448,Calculations!$A64)</f>
        <v/>
      </c>
    </row>
    <row r="65" ht="15.75" customHeight="1" s="78">
      <c r="A65" s="6" t="inlineStr">
        <is>
          <t>solar PV</t>
        </is>
      </c>
      <c r="B65" s="2">
        <f>SUMIFS('ReEDs Generation Data'!G$729:G$1448,'ReEDs Generation Data'!$E$729:$E$1448,Calculations!$A65)</f>
        <v/>
      </c>
      <c r="C65" s="2">
        <f>SUMIFS('ReEDs Generation Data'!H$729:H$1448,'ReEDs Generation Data'!$E$729:$E$1448,Calculations!$A65)</f>
        <v/>
      </c>
      <c r="D65" s="2">
        <f>SUMIFS('ReEDs Generation Data'!I$729:I$1448,'ReEDs Generation Data'!$E$729:$E$1448,Calculations!$A65)</f>
        <v/>
      </c>
      <c r="E65" s="2">
        <f>SUMIFS('ReEDs Generation Data'!J$729:J$1448,'ReEDs Generation Data'!$E$729:$E$1448,Calculations!$A65)</f>
        <v/>
      </c>
      <c r="F65" s="2">
        <f>SUMIFS('ReEDs Generation Data'!K$729:K$1448,'ReEDs Generation Data'!$E$729:$E$1448,Calculations!$A65)</f>
        <v/>
      </c>
      <c r="G65" s="2">
        <f>SUMIFS('ReEDs Generation Data'!L$729:L$1448,'ReEDs Generation Data'!$E$729:$E$1448,Calculations!$A65)</f>
        <v/>
      </c>
      <c r="H65" s="2">
        <f>SUMIFS('ReEDs Generation Data'!M$729:M$1448,'ReEDs Generation Data'!$E$729:$E$1448,Calculations!$A65)</f>
        <v/>
      </c>
      <c r="I65" s="2">
        <f>SUMIFS('ReEDs Generation Data'!N$729:N$1448,'ReEDs Generation Data'!$E$729:$E$1448,Calculations!$A65)</f>
        <v/>
      </c>
      <c r="J65" s="2">
        <f>SUMIFS('ReEDs Generation Data'!O$729:O$1448,'ReEDs Generation Data'!$E$729:$E$1448,Calculations!$A65)</f>
        <v/>
      </c>
      <c r="K65" s="2">
        <f>SUMIFS('ReEDs Generation Data'!P$729:P$1448,'ReEDs Generation Data'!$E$729:$E$1448,Calculations!$A65)</f>
        <v/>
      </c>
      <c r="L65" s="2">
        <f>SUMIFS('ReEDs Generation Data'!Q$729:Q$1448,'ReEDs Generation Data'!$E$729:$E$1448,Calculations!$A65)</f>
        <v/>
      </c>
      <c r="M65" s="2">
        <f>SUMIFS('ReEDs Generation Data'!R$729:R$1448,'ReEDs Generation Data'!$E$729:$E$1448,Calculations!$A65)</f>
        <v/>
      </c>
    </row>
    <row r="66" ht="15.75" customHeight="1" s="78">
      <c r="A66" s="6" t="inlineStr">
        <is>
          <t>solar thermal</t>
        </is>
      </c>
      <c r="B66" s="2">
        <f>SUMIFS('ReEDs Generation Data'!G$729:G$1448,'ReEDs Generation Data'!$E$729:$E$1448,Calculations!$A66)</f>
        <v/>
      </c>
      <c r="C66" s="2">
        <f>SUMIFS('ReEDs Generation Data'!H$729:H$1448,'ReEDs Generation Data'!$E$729:$E$1448,Calculations!$A66)</f>
        <v/>
      </c>
      <c r="D66" s="2">
        <f>SUMIFS('ReEDs Generation Data'!I$729:I$1448,'ReEDs Generation Data'!$E$729:$E$1448,Calculations!$A66)</f>
        <v/>
      </c>
      <c r="E66" s="2">
        <f>SUMIFS('ReEDs Generation Data'!J$729:J$1448,'ReEDs Generation Data'!$E$729:$E$1448,Calculations!$A66)</f>
        <v/>
      </c>
      <c r="F66" s="2">
        <f>SUMIFS('ReEDs Generation Data'!K$729:K$1448,'ReEDs Generation Data'!$E$729:$E$1448,Calculations!$A66)</f>
        <v/>
      </c>
      <c r="G66" s="2">
        <f>SUMIFS('ReEDs Generation Data'!L$729:L$1448,'ReEDs Generation Data'!$E$729:$E$1448,Calculations!$A66)</f>
        <v/>
      </c>
      <c r="H66" s="2">
        <f>SUMIFS('ReEDs Generation Data'!M$729:M$1448,'ReEDs Generation Data'!$E$729:$E$1448,Calculations!$A66)</f>
        <v/>
      </c>
      <c r="I66" s="2">
        <f>SUMIFS('ReEDs Generation Data'!N$729:N$1448,'ReEDs Generation Data'!$E$729:$E$1448,Calculations!$A66)</f>
        <v/>
      </c>
      <c r="J66" s="2">
        <f>SUMIFS('ReEDs Generation Data'!O$729:O$1448,'ReEDs Generation Data'!$E$729:$E$1448,Calculations!$A66)</f>
        <v/>
      </c>
      <c r="K66" s="2">
        <f>SUMIFS('ReEDs Generation Data'!P$729:P$1448,'ReEDs Generation Data'!$E$729:$E$1448,Calculations!$A66)</f>
        <v/>
      </c>
      <c r="L66" s="2">
        <f>SUMIFS('ReEDs Generation Data'!Q$729:Q$1448,'ReEDs Generation Data'!$E$729:$E$1448,Calculations!$A66)</f>
        <v/>
      </c>
      <c r="M66" s="2">
        <f>SUMIFS('ReEDs Generation Data'!R$729:R$1448,'ReEDs Generation Data'!$E$729:$E$1448,Calculations!$A66)</f>
        <v/>
      </c>
    </row>
    <row r="67" ht="15.75" customHeight="1" s="78">
      <c r="A67" s="6" t="inlineStr">
        <is>
          <t>biomass</t>
        </is>
      </c>
      <c r="B67" s="2">
        <f>SUMIFS('ReEDs Generation Data'!G$729:G$1448,'ReEDs Generation Data'!$E$729:$E$1448,Calculations!$A67)</f>
        <v/>
      </c>
      <c r="C67" s="2">
        <f>SUMIFS('ReEDs Generation Data'!H$729:H$1448,'ReEDs Generation Data'!$E$729:$E$1448,Calculations!$A67)</f>
        <v/>
      </c>
      <c r="D67" s="2">
        <f>SUMIFS('ReEDs Generation Data'!I$729:I$1448,'ReEDs Generation Data'!$E$729:$E$1448,Calculations!$A67)</f>
        <v/>
      </c>
      <c r="E67" s="2">
        <f>SUMIFS('ReEDs Generation Data'!J$729:J$1448,'ReEDs Generation Data'!$E$729:$E$1448,Calculations!$A67)</f>
        <v/>
      </c>
      <c r="F67" s="2">
        <f>SUMIFS('ReEDs Generation Data'!K$729:K$1448,'ReEDs Generation Data'!$E$729:$E$1448,Calculations!$A67)</f>
        <v/>
      </c>
      <c r="G67" s="2">
        <f>SUMIFS('ReEDs Generation Data'!L$729:L$1448,'ReEDs Generation Data'!$E$729:$E$1448,Calculations!$A67)</f>
        <v/>
      </c>
      <c r="H67" s="2">
        <f>SUMIFS('ReEDs Generation Data'!M$729:M$1448,'ReEDs Generation Data'!$E$729:$E$1448,Calculations!$A67)</f>
        <v/>
      </c>
      <c r="I67" s="2">
        <f>SUMIFS('ReEDs Generation Data'!N$729:N$1448,'ReEDs Generation Data'!$E$729:$E$1448,Calculations!$A67)</f>
        <v/>
      </c>
      <c r="J67" s="2">
        <f>SUMIFS('ReEDs Generation Data'!O$729:O$1448,'ReEDs Generation Data'!$E$729:$E$1448,Calculations!$A67)</f>
        <v/>
      </c>
      <c r="K67" s="2">
        <f>SUMIFS('ReEDs Generation Data'!P$729:P$1448,'ReEDs Generation Data'!$E$729:$E$1448,Calculations!$A67)</f>
        <v/>
      </c>
      <c r="L67" s="2">
        <f>SUMIFS('ReEDs Generation Data'!Q$729:Q$1448,'ReEDs Generation Data'!$E$729:$E$1448,Calculations!$A67)</f>
        <v/>
      </c>
      <c r="M67" s="2">
        <f>SUMIFS('ReEDs Generation Data'!R$729:R$1448,'ReEDs Generation Data'!$E$729:$E$1448,Calculations!$A67)</f>
        <v/>
      </c>
    </row>
    <row r="68" ht="15.75" customHeight="1" s="78">
      <c r="A68" s="6" t="inlineStr">
        <is>
          <t>geothermal</t>
        </is>
      </c>
      <c r="B68" s="2">
        <f>SUMIFS('ReEDs Generation Data'!G$729:G$1448,'ReEDs Generation Data'!$E$729:$E$1448,Calculations!$A68)</f>
        <v/>
      </c>
      <c r="C68" s="2">
        <f>SUMIFS('ReEDs Generation Data'!H$729:H$1448,'ReEDs Generation Data'!$E$729:$E$1448,Calculations!$A68)</f>
        <v/>
      </c>
      <c r="D68" s="2">
        <f>SUMIFS('ReEDs Generation Data'!I$729:I$1448,'ReEDs Generation Data'!$E$729:$E$1448,Calculations!$A68)</f>
        <v/>
      </c>
      <c r="E68" s="2">
        <f>SUMIFS('ReEDs Generation Data'!J$729:J$1448,'ReEDs Generation Data'!$E$729:$E$1448,Calculations!$A68)</f>
        <v/>
      </c>
      <c r="F68" s="2">
        <f>SUMIFS('ReEDs Generation Data'!K$729:K$1448,'ReEDs Generation Data'!$E$729:$E$1448,Calculations!$A68)</f>
        <v/>
      </c>
      <c r="G68" s="2">
        <f>SUMIFS('ReEDs Generation Data'!L$729:L$1448,'ReEDs Generation Data'!$E$729:$E$1448,Calculations!$A68)</f>
        <v/>
      </c>
      <c r="H68" s="2">
        <f>SUMIFS('ReEDs Generation Data'!M$729:M$1448,'ReEDs Generation Data'!$E$729:$E$1448,Calculations!$A68)</f>
        <v/>
      </c>
      <c r="I68" s="2">
        <f>SUMIFS('ReEDs Generation Data'!N$729:N$1448,'ReEDs Generation Data'!$E$729:$E$1448,Calculations!$A68)</f>
        <v/>
      </c>
      <c r="J68" s="2">
        <f>SUMIFS('ReEDs Generation Data'!O$729:O$1448,'ReEDs Generation Data'!$E$729:$E$1448,Calculations!$A68)</f>
        <v/>
      </c>
      <c r="K68" s="2">
        <f>SUMIFS('ReEDs Generation Data'!P$729:P$1448,'ReEDs Generation Data'!$E$729:$E$1448,Calculations!$A68)</f>
        <v/>
      </c>
      <c r="L68" s="2">
        <f>SUMIFS('ReEDs Generation Data'!Q$729:Q$1448,'ReEDs Generation Data'!$E$729:$E$1448,Calculations!$A68)</f>
        <v/>
      </c>
      <c r="M68" s="2">
        <f>SUMIFS('ReEDs Generation Data'!R$729:R$1448,'ReEDs Generation Data'!$E$729:$E$1448,Calculations!$A68)</f>
        <v/>
      </c>
    </row>
    <row r="69" ht="15.75" customHeight="1" s="78">
      <c r="A69" s="6" t="inlineStr">
        <is>
          <t>petroleum</t>
        </is>
      </c>
      <c r="B69" s="2">
        <f>SUMIFS('ReEDs Generation Data'!G$729:G$1448,'ReEDs Generation Data'!$E$729:$E$1448,Calculations!$A69)</f>
        <v/>
      </c>
      <c r="C69" s="2">
        <f>SUMIFS('ReEDs Generation Data'!H$729:H$1448,'ReEDs Generation Data'!$E$729:$E$1448,Calculations!$A69)</f>
        <v/>
      </c>
      <c r="D69" s="2">
        <f>SUMIFS('ReEDs Generation Data'!I$729:I$1448,'ReEDs Generation Data'!$E$729:$E$1448,Calculations!$A69)</f>
        <v/>
      </c>
      <c r="E69" s="2">
        <f>SUMIFS('ReEDs Generation Data'!J$729:J$1448,'ReEDs Generation Data'!$E$729:$E$1448,Calculations!$A69)</f>
        <v/>
      </c>
      <c r="F69" s="2">
        <f>SUMIFS('ReEDs Generation Data'!K$729:K$1448,'ReEDs Generation Data'!$E$729:$E$1448,Calculations!$A69)</f>
        <v/>
      </c>
      <c r="G69" s="2">
        <f>SUMIFS('ReEDs Generation Data'!L$729:L$1448,'ReEDs Generation Data'!$E$729:$E$1448,Calculations!$A69)</f>
        <v/>
      </c>
      <c r="H69" s="2">
        <f>SUMIFS('ReEDs Generation Data'!M$729:M$1448,'ReEDs Generation Data'!$E$729:$E$1448,Calculations!$A69)</f>
        <v/>
      </c>
      <c r="I69" s="2">
        <f>SUMIFS('ReEDs Generation Data'!N$729:N$1448,'ReEDs Generation Data'!$E$729:$E$1448,Calculations!$A69)</f>
        <v/>
      </c>
      <c r="J69" s="2">
        <f>SUMIFS('ReEDs Generation Data'!O$729:O$1448,'ReEDs Generation Data'!$E$729:$E$1448,Calculations!$A69)</f>
        <v/>
      </c>
      <c r="K69" s="2">
        <f>SUMIFS('ReEDs Generation Data'!P$729:P$1448,'ReEDs Generation Data'!$E$729:$E$1448,Calculations!$A69)</f>
        <v/>
      </c>
      <c r="L69" s="2">
        <f>SUMIFS('ReEDs Generation Data'!Q$729:Q$1448,'ReEDs Generation Data'!$E$729:$E$1448,Calculations!$A69)</f>
        <v/>
      </c>
      <c r="M69" s="2">
        <f>SUMIFS('ReEDs Generation Data'!R$729:R$1448,'ReEDs Generation Data'!$E$729:$E$1448,Calculations!$A69)</f>
        <v/>
      </c>
    </row>
    <row r="70" ht="15.75" customHeight="1" s="78">
      <c r="A70" s="6" t="inlineStr">
        <is>
          <t>natural gas peaker</t>
        </is>
      </c>
      <c r="B70" s="2">
        <f>SUMIFS('ReEDs Generation Data'!G$729:G$1448,'ReEDs Generation Data'!$E$729:$E$1448,Calculations!$A70)</f>
        <v/>
      </c>
      <c r="C70" s="2">
        <f>SUMIFS('ReEDs Generation Data'!H$729:H$1448,'ReEDs Generation Data'!$E$729:$E$1448,Calculations!$A70)</f>
        <v/>
      </c>
      <c r="D70" s="2">
        <f>SUMIFS('ReEDs Generation Data'!I$729:I$1448,'ReEDs Generation Data'!$E$729:$E$1448,Calculations!$A70)</f>
        <v/>
      </c>
      <c r="E70" s="2">
        <f>SUMIFS('ReEDs Generation Data'!J$729:J$1448,'ReEDs Generation Data'!$E$729:$E$1448,Calculations!$A70)</f>
        <v/>
      </c>
      <c r="F70" s="2">
        <f>SUMIFS('ReEDs Generation Data'!K$729:K$1448,'ReEDs Generation Data'!$E$729:$E$1448,Calculations!$A70)</f>
        <v/>
      </c>
      <c r="G70" s="2">
        <f>SUMIFS('ReEDs Generation Data'!L$729:L$1448,'ReEDs Generation Data'!$E$729:$E$1448,Calculations!$A70)</f>
        <v/>
      </c>
      <c r="H70" s="2">
        <f>SUMIFS('ReEDs Generation Data'!M$729:M$1448,'ReEDs Generation Data'!$E$729:$E$1448,Calculations!$A70)</f>
        <v/>
      </c>
      <c r="I70" s="2">
        <f>SUMIFS('ReEDs Generation Data'!N$729:N$1448,'ReEDs Generation Data'!$E$729:$E$1448,Calculations!$A70)</f>
        <v/>
      </c>
      <c r="J70" s="2">
        <f>SUMIFS('ReEDs Generation Data'!O$729:O$1448,'ReEDs Generation Data'!$E$729:$E$1448,Calculations!$A70)</f>
        <v/>
      </c>
      <c r="K70" s="2">
        <f>SUMIFS('ReEDs Generation Data'!P$729:P$1448,'ReEDs Generation Data'!$E$729:$E$1448,Calculations!$A70)</f>
        <v/>
      </c>
      <c r="L70" s="2">
        <f>SUMIFS('ReEDs Generation Data'!Q$729:Q$1448,'ReEDs Generation Data'!$E$729:$E$1448,Calculations!$A70)</f>
        <v/>
      </c>
      <c r="M70" s="2">
        <f>SUMIFS('ReEDs Generation Data'!R$729:R$1448,'ReEDs Generation Data'!$E$729:$E$1448,Calculations!$A70)</f>
        <v/>
      </c>
    </row>
    <row r="71" ht="15.75" customHeight="1" s="78">
      <c r="A71" s="6" t="inlineStr">
        <is>
          <t>lignite</t>
        </is>
      </c>
      <c r="B71" s="2">
        <f>SUMIFS('ReEDs Generation Data'!G$729:G$1448,'ReEDs Generation Data'!$E$729:$E$1448,Calculations!$A71)</f>
        <v/>
      </c>
      <c r="C71" s="2">
        <f>SUMIFS('ReEDs Generation Data'!H$729:H$1448,'ReEDs Generation Data'!$E$729:$E$1448,Calculations!$A71)</f>
        <v/>
      </c>
      <c r="D71" s="2">
        <f>SUMIFS('ReEDs Generation Data'!I$729:I$1448,'ReEDs Generation Data'!$E$729:$E$1448,Calculations!$A71)</f>
        <v/>
      </c>
      <c r="E71" s="2">
        <f>SUMIFS('ReEDs Generation Data'!J$729:J$1448,'ReEDs Generation Data'!$E$729:$E$1448,Calculations!$A71)</f>
        <v/>
      </c>
      <c r="F71" s="2">
        <f>SUMIFS('ReEDs Generation Data'!K$729:K$1448,'ReEDs Generation Data'!$E$729:$E$1448,Calculations!$A71)</f>
        <v/>
      </c>
      <c r="G71" s="2">
        <f>SUMIFS('ReEDs Generation Data'!L$729:L$1448,'ReEDs Generation Data'!$E$729:$E$1448,Calculations!$A71)</f>
        <v/>
      </c>
      <c r="H71" s="2">
        <f>SUMIFS('ReEDs Generation Data'!M$729:M$1448,'ReEDs Generation Data'!$E$729:$E$1448,Calculations!$A71)</f>
        <v/>
      </c>
      <c r="I71" s="2">
        <f>SUMIFS('ReEDs Generation Data'!N$729:N$1448,'ReEDs Generation Data'!$E$729:$E$1448,Calculations!$A71)</f>
        <v/>
      </c>
      <c r="J71" s="2">
        <f>SUMIFS('ReEDs Generation Data'!O$729:O$1448,'ReEDs Generation Data'!$E$729:$E$1448,Calculations!$A71)</f>
        <v/>
      </c>
      <c r="K71" s="2">
        <f>SUMIFS('ReEDs Generation Data'!P$729:P$1448,'ReEDs Generation Data'!$E$729:$E$1448,Calculations!$A71)</f>
        <v/>
      </c>
      <c r="L71" s="2">
        <f>SUMIFS('ReEDs Generation Data'!Q$729:Q$1448,'ReEDs Generation Data'!$E$729:$E$1448,Calculations!$A71)</f>
        <v/>
      </c>
      <c r="M71" s="2">
        <f>SUMIFS('ReEDs Generation Data'!R$729:R$1448,'ReEDs Generation Data'!$E$729:$E$1448,Calculations!$A71)</f>
        <v/>
      </c>
    </row>
    <row r="72" ht="15.75" customHeight="1" s="78">
      <c r="A72" s="6" t="inlineStr">
        <is>
          <t>offshore wind</t>
        </is>
      </c>
      <c r="B72" s="2">
        <f>SUMIFS('ReEDs Generation Data'!G$729:G$1448,'ReEDs Generation Data'!$E$729:$E$1448,Calculations!$A72)</f>
        <v/>
      </c>
      <c r="C72" s="2">
        <f>SUMIFS('ReEDs Generation Data'!H$729:H$1448,'ReEDs Generation Data'!$E$729:$E$1448,Calculations!$A72)</f>
        <v/>
      </c>
      <c r="D72" s="2">
        <f>SUMIFS('ReEDs Generation Data'!I$729:I$1448,'ReEDs Generation Data'!$E$729:$E$1448,Calculations!$A72)</f>
        <v/>
      </c>
      <c r="E72" s="2">
        <f>SUMIFS('ReEDs Generation Data'!J$729:J$1448,'ReEDs Generation Data'!$E$729:$E$1448,Calculations!$A72)</f>
        <v/>
      </c>
      <c r="F72" s="2">
        <f>SUMIFS('ReEDs Generation Data'!K$729:K$1448,'ReEDs Generation Data'!$E$729:$E$1448,Calculations!$A72)</f>
        <v/>
      </c>
      <c r="G72" s="2">
        <f>SUMIFS('ReEDs Generation Data'!L$729:L$1448,'ReEDs Generation Data'!$E$729:$E$1448,Calculations!$A72)</f>
        <v/>
      </c>
      <c r="H72" s="2">
        <f>SUMIFS('ReEDs Generation Data'!M$729:M$1448,'ReEDs Generation Data'!$E$729:$E$1448,Calculations!$A72)</f>
        <v/>
      </c>
      <c r="I72" s="2">
        <f>SUMIFS('ReEDs Generation Data'!N$729:N$1448,'ReEDs Generation Data'!$E$729:$E$1448,Calculations!$A72)</f>
        <v/>
      </c>
      <c r="J72" s="2">
        <f>SUMIFS('ReEDs Generation Data'!O$729:O$1448,'ReEDs Generation Data'!$E$729:$E$1448,Calculations!$A72)</f>
        <v/>
      </c>
      <c r="K72" s="2">
        <f>SUMIFS('ReEDs Generation Data'!P$729:P$1448,'ReEDs Generation Data'!$E$729:$E$1448,Calculations!$A72)</f>
        <v/>
      </c>
      <c r="L72" s="2">
        <f>SUMIFS('ReEDs Generation Data'!Q$729:Q$1448,'ReEDs Generation Data'!$E$729:$E$1448,Calculations!$A72)</f>
        <v/>
      </c>
      <c r="M72" s="2">
        <f>SUMIFS('ReEDs Generation Data'!R$729:R$1448,'ReEDs Generation Data'!$E$729:$E$1448,Calculations!$A72)</f>
        <v/>
      </c>
    </row>
    <row r="73" ht="15.75" customHeight="1" s="78">
      <c r="A73" s="6" t="inlineStr">
        <is>
          <t>crude oil</t>
        </is>
      </c>
      <c r="B73" s="2">
        <f>SUMIFS('ReEDs Generation Data'!G$729:G$1448,'ReEDs Generation Data'!$E$729:$E$1448,Calculations!$A73)</f>
        <v/>
      </c>
      <c r="C73" s="2">
        <f>SUMIFS('ReEDs Generation Data'!H$729:H$1448,'ReEDs Generation Data'!$E$729:$E$1448,Calculations!$A73)</f>
        <v/>
      </c>
      <c r="D73" s="2">
        <f>SUMIFS('ReEDs Generation Data'!I$729:I$1448,'ReEDs Generation Data'!$E$729:$E$1448,Calculations!$A73)</f>
        <v/>
      </c>
      <c r="E73" s="2">
        <f>SUMIFS('ReEDs Generation Data'!J$729:J$1448,'ReEDs Generation Data'!$E$729:$E$1448,Calculations!$A73)</f>
        <v/>
      </c>
      <c r="F73" s="2">
        <f>SUMIFS('ReEDs Generation Data'!K$729:K$1448,'ReEDs Generation Data'!$E$729:$E$1448,Calculations!$A73)</f>
        <v/>
      </c>
      <c r="G73" s="2">
        <f>SUMIFS('ReEDs Generation Data'!L$729:L$1448,'ReEDs Generation Data'!$E$729:$E$1448,Calculations!$A73)</f>
        <v/>
      </c>
      <c r="H73" s="2">
        <f>SUMIFS('ReEDs Generation Data'!M$729:M$1448,'ReEDs Generation Data'!$E$729:$E$1448,Calculations!$A73)</f>
        <v/>
      </c>
      <c r="I73" s="2">
        <f>SUMIFS('ReEDs Generation Data'!N$729:N$1448,'ReEDs Generation Data'!$E$729:$E$1448,Calculations!$A73)</f>
        <v/>
      </c>
      <c r="J73" s="2">
        <f>SUMIFS('ReEDs Generation Data'!O$729:O$1448,'ReEDs Generation Data'!$E$729:$E$1448,Calculations!$A73)</f>
        <v/>
      </c>
      <c r="K73" s="2">
        <f>SUMIFS('ReEDs Generation Data'!P$729:P$1448,'ReEDs Generation Data'!$E$729:$E$1448,Calculations!$A73)</f>
        <v/>
      </c>
      <c r="L73" s="2">
        <f>SUMIFS('ReEDs Generation Data'!Q$729:Q$1448,'ReEDs Generation Data'!$E$729:$E$1448,Calculations!$A73)</f>
        <v/>
      </c>
      <c r="M73" s="2">
        <f>SUMIFS('ReEDs Generation Data'!R$729:R$1448,'ReEDs Generation Data'!$E$729:$E$1448,Calculations!$A73)</f>
        <v/>
      </c>
    </row>
    <row r="74" ht="15.75" customHeight="1" s="78">
      <c r="A74" s="6" t="inlineStr">
        <is>
          <t>heavy or residual fuel oil</t>
        </is>
      </c>
      <c r="B74" s="2">
        <f>SUMIFS('ReEDs Generation Data'!G$729:G$1448,'ReEDs Generation Data'!$E$729:$E$1448,Calculations!$A74)</f>
        <v/>
      </c>
      <c r="C74" s="2">
        <f>SUMIFS('ReEDs Generation Data'!H$729:H$1448,'ReEDs Generation Data'!$E$729:$E$1448,Calculations!$A74)</f>
        <v/>
      </c>
      <c r="D74" s="2">
        <f>SUMIFS('ReEDs Generation Data'!I$729:I$1448,'ReEDs Generation Data'!$E$729:$E$1448,Calculations!$A74)</f>
        <v/>
      </c>
      <c r="E74" s="2">
        <f>SUMIFS('ReEDs Generation Data'!J$729:J$1448,'ReEDs Generation Data'!$E$729:$E$1448,Calculations!$A74)</f>
        <v/>
      </c>
      <c r="F74" s="2">
        <f>SUMIFS('ReEDs Generation Data'!K$729:K$1448,'ReEDs Generation Data'!$E$729:$E$1448,Calculations!$A74)</f>
        <v/>
      </c>
      <c r="G74" s="2">
        <f>SUMIFS('ReEDs Generation Data'!L$729:L$1448,'ReEDs Generation Data'!$E$729:$E$1448,Calculations!$A74)</f>
        <v/>
      </c>
      <c r="H74" s="2">
        <f>SUMIFS('ReEDs Generation Data'!M$729:M$1448,'ReEDs Generation Data'!$E$729:$E$1448,Calculations!$A74)</f>
        <v/>
      </c>
      <c r="I74" s="2">
        <f>SUMIFS('ReEDs Generation Data'!N$729:N$1448,'ReEDs Generation Data'!$E$729:$E$1448,Calculations!$A74)</f>
        <v/>
      </c>
      <c r="J74" s="2">
        <f>SUMIFS('ReEDs Generation Data'!O$729:O$1448,'ReEDs Generation Data'!$E$729:$E$1448,Calculations!$A74)</f>
        <v/>
      </c>
      <c r="K74" s="2">
        <f>SUMIFS('ReEDs Generation Data'!P$729:P$1448,'ReEDs Generation Data'!$E$729:$E$1448,Calculations!$A74)</f>
        <v/>
      </c>
      <c r="L74" s="2">
        <f>SUMIFS('ReEDs Generation Data'!Q$729:Q$1448,'ReEDs Generation Data'!$E$729:$E$1448,Calculations!$A74)</f>
        <v/>
      </c>
      <c r="M74" s="2">
        <f>SUMIFS('ReEDs Generation Data'!R$729:R$1448,'ReEDs Generation Data'!$E$729:$E$1448,Calculations!$A74)</f>
        <v/>
      </c>
    </row>
    <row r="75" ht="15.75" customHeight="1" s="78">
      <c r="A75" s="6" t="inlineStr">
        <is>
          <t>municipal solid waste</t>
        </is>
      </c>
      <c r="B75" s="2">
        <f>SUMIFS('ReEDs Generation Data'!G$729:G$1448,'ReEDs Generation Data'!$E$729:$E$1448,Calculations!$A75)</f>
        <v/>
      </c>
      <c r="C75" s="2">
        <f>SUMIFS('ReEDs Generation Data'!H$729:H$1448,'ReEDs Generation Data'!$E$729:$E$1448,Calculations!$A75)</f>
        <v/>
      </c>
      <c r="D75" s="2">
        <f>SUMIFS('ReEDs Generation Data'!I$729:I$1448,'ReEDs Generation Data'!$E$729:$E$1448,Calculations!$A75)</f>
        <v/>
      </c>
      <c r="E75" s="2">
        <f>SUMIFS('ReEDs Generation Data'!J$729:J$1448,'ReEDs Generation Data'!$E$729:$E$1448,Calculations!$A75)</f>
        <v/>
      </c>
      <c r="F75" s="2">
        <f>SUMIFS('ReEDs Generation Data'!K$729:K$1448,'ReEDs Generation Data'!$E$729:$E$1448,Calculations!$A75)</f>
        <v/>
      </c>
      <c r="G75" s="2">
        <f>SUMIFS('ReEDs Generation Data'!L$729:L$1448,'ReEDs Generation Data'!$E$729:$E$1448,Calculations!$A75)</f>
        <v/>
      </c>
      <c r="H75" s="2">
        <f>SUMIFS('ReEDs Generation Data'!M$729:M$1448,'ReEDs Generation Data'!$E$729:$E$1448,Calculations!$A75)</f>
        <v/>
      </c>
      <c r="I75" s="2">
        <f>SUMIFS('ReEDs Generation Data'!N$729:N$1448,'ReEDs Generation Data'!$E$729:$E$1448,Calculations!$A75)</f>
        <v/>
      </c>
      <c r="J75" s="2">
        <f>SUMIFS('ReEDs Generation Data'!O$729:O$1448,'ReEDs Generation Data'!$E$729:$E$1448,Calculations!$A75)</f>
        <v/>
      </c>
      <c r="K75" s="2">
        <f>SUMIFS('ReEDs Generation Data'!P$729:P$1448,'ReEDs Generation Data'!$E$729:$E$1448,Calculations!$A75)</f>
        <v/>
      </c>
      <c r="L75" s="2">
        <f>SUMIFS('ReEDs Generation Data'!Q$729:Q$1448,'ReEDs Generation Data'!$E$729:$E$1448,Calculations!$A75)</f>
        <v/>
      </c>
      <c r="M75" s="2">
        <f>SUMIFS('ReEDs Generation Data'!R$729:R$1448,'ReEDs Generation Data'!$E$729:$E$1448,Calculations!$A75)</f>
        <v/>
      </c>
    </row>
    <row r="76" ht="15.75" customHeight="1" s="78">
      <c r="A76" s="6" t="n"/>
    </row>
    <row r="77" ht="15.75" customHeight="1" s="78">
      <c r="A77" s="35" t="inlineStr">
        <is>
          <t>Resource Mix Canada Future 2019</t>
        </is>
      </c>
    </row>
    <row r="78" ht="15.75" customHeight="1" s="78">
      <c r="A78" s="37" t="inlineStr">
        <is>
          <t>https://apps.cer-rec.gc.ca/ftrppndc/dflt.aspx?GoCTemplateCulture=en-CA</t>
        </is>
      </c>
    </row>
    <row r="79" ht="15.75" customHeight="1" s="78">
      <c r="A79" s="38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78">
      <c r="A80" s="39" t="inlineStr">
        <is>
          <t>_</t>
        </is>
      </c>
      <c r="B80" s="39" t="n">
        <v>2019</v>
      </c>
      <c r="C80" s="39" t="n">
        <v>2020</v>
      </c>
      <c r="D80" s="39" t="n">
        <v>2021</v>
      </c>
      <c r="E80" s="39" t="n">
        <v>2022</v>
      </c>
      <c r="F80" s="39" t="n">
        <v>2023</v>
      </c>
      <c r="G80" s="39" t="n">
        <v>2024</v>
      </c>
      <c r="H80" s="39" t="n">
        <v>2025</v>
      </c>
      <c r="I80" s="39" t="n">
        <v>2026</v>
      </c>
      <c r="J80" s="39" t="n">
        <v>2027</v>
      </c>
      <c r="K80" s="39" t="n">
        <v>2028</v>
      </c>
      <c r="L80" s="39" t="n">
        <v>2029</v>
      </c>
      <c r="M80" s="39" t="n">
        <v>2030</v>
      </c>
      <c r="N80" s="39" t="n">
        <v>2031</v>
      </c>
      <c r="O80" s="39" t="n">
        <v>2032</v>
      </c>
      <c r="P80" s="39" t="n">
        <v>2033</v>
      </c>
      <c r="Q80" s="39" t="n">
        <v>2034</v>
      </c>
      <c r="R80" s="39" t="n">
        <v>2035</v>
      </c>
      <c r="S80" s="39" t="n">
        <v>2036</v>
      </c>
      <c r="T80" s="39" t="n">
        <v>2037</v>
      </c>
      <c r="U80" s="39" t="n">
        <v>2038</v>
      </c>
      <c r="V80" s="39" t="n">
        <v>2039</v>
      </c>
      <c r="W80" s="39" t="n">
        <v>2040</v>
      </c>
      <c r="X80" s="40">
        <f>W80+1</f>
        <v/>
      </c>
      <c r="Y80" s="40">
        <f>X80+1</f>
        <v/>
      </c>
      <c r="Z80" s="40">
        <f>Y80+1</f>
        <v/>
      </c>
      <c r="AA80" s="40">
        <f>Z80+1</f>
        <v/>
      </c>
      <c r="AB80" s="40">
        <f>AA80+1</f>
        <v/>
      </c>
      <c r="AC80" s="40">
        <f>AB80+1</f>
        <v/>
      </c>
      <c r="AD80" s="40">
        <f>AC80+1</f>
        <v/>
      </c>
      <c r="AE80" s="40">
        <f>AD80+1</f>
        <v/>
      </c>
      <c r="AF80" s="40">
        <f>AE80+1</f>
        <v/>
      </c>
      <c r="AG80" s="40">
        <f>AF80+1</f>
        <v/>
      </c>
    </row>
    <row r="81" ht="15.75" customHeight="1" s="78">
      <c r="A81" s="3" t="inlineStr">
        <is>
          <t>hydro</t>
        </is>
      </c>
      <c r="B81" s="41" t="n">
        <v>397933.3</v>
      </c>
      <c r="C81" s="41" t="n">
        <v>402627.2</v>
      </c>
      <c r="D81" s="41" t="n">
        <v>408801.2</v>
      </c>
      <c r="E81" s="41" t="n">
        <v>409104.9</v>
      </c>
      <c r="F81" s="41" t="n">
        <v>409803.2</v>
      </c>
      <c r="G81" s="41" t="n">
        <v>410410.8</v>
      </c>
      <c r="H81" s="41" t="n">
        <v>415998.7</v>
      </c>
      <c r="I81" s="41" t="n">
        <v>417027.6</v>
      </c>
      <c r="J81" s="41" t="n">
        <v>424774.2</v>
      </c>
      <c r="K81" s="41" t="n">
        <v>427278.4</v>
      </c>
      <c r="L81" s="41" t="n">
        <v>432402.2</v>
      </c>
      <c r="M81" s="41" t="n">
        <v>434464.9</v>
      </c>
      <c r="N81" s="41" t="n">
        <v>437672.3</v>
      </c>
      <c r="O81" s="41" t="n">
        <v>438074.2</v>
      </c>
      <c r="P81" s="41" t="n">
        <v>438437.4</v>
      </c>
      <c r="Q81" s="41" t="n">
        <v>438229.7</v>
      </c>
      <c r="R81" s="41" t="n">
        <v>437668.5</v>
      </c>
      <c r="S81" s="41" t="n">
        <v>437068</v>
      </c>
      <c r="T81" s="42" t="n">
        <v>437554.4</v>
      </c>
      <c r="U81" s="42" t="n">
        <v>438049.3</v>
      </c>
      <c r="V81" s="42" t="n">
        <v>438791.5</v>
      </c>
      <c r="W81" s="42" t="n">
        <v>439408.5</v>
      </c>
      <c r="X81" s="43">
        <f>W81</f>
        <v/>
      </c>
      <c r="Y81" s="43">
        <f>X81</f>
        <v/>
      </c>
      <c r="Z81" s="43">
        <f>Y81</f>
        <v/>
      </c>
      <c r="AA81" s="43">
        <f>Z81</f>
        <v/>
      </c>
      <c r="AB81" s="43">
        <f>AA81</f>
        <v/>
      </c>
      <c r="AC81" s="43">
        <f>AB81</f>
        <v/>
      </c>
      <c r="AD81" s="43">
        <f>AC81</f>
        <v/>
      </c>
      <c r="AE81" s="43">
        <f>AD81</f>
        <v/>
      </c>
      <c r="AF81" s="43">
        <f>AE81</f>
        <v/>
      </c>
      <c r="AG81" s="43">
        <f>AF81</f>
        <v/>
      </c>
    </row>
    <row r="82" ht="15.75" customHeight="1" s="78">
      <c r="A82" s="3" t="inlineStr">
        <is>
          <t>Wind</t>
        </is>
      </c>
      <c r="B82" s="41" t="n">
        <v>30520.06</v>
      </c>
      <c r="C82" s="41" t="n">
        <v>31855.51</v>
      </c>
      <c r="D82" s="41" t="n">
        <v>32503.92</v>
      </c>
      <c r="E82" s="41" t="n">
        <v>36151.39</v>
      </c>
      <c r="F82" s="41" t="n">
        <v>36299.56</v>
      </c>
      <c r="G82" s="41" t="n">
        <v>36956.64</v>
      </c>
      <c r="H82" s="41" t="n">
        <v>41191.91</v>
      </c>
      <c r="I82" s="41" t="n">
        <v>43848.38</v>
      </c>
      <c r="J82" s="41" t="n">
        <v>46871.49</v>
      </c>
      <c r="K82" s="41" t="n">
        <v>49945.48</v>
      </c>
      <c r="L82" s="41" t="n">
        <v>51685.59</v>
      </c>
      <c r="M82" s="41" t="n">
        <v>57191.45</v>
      </c>
      <c r="N82" s="41" t="n">
        <v>58110.04</v>
      </c>
      <c r="O82" s="41" t="n">
        <v>58796.07</v>
      </c>
      <c r="P82" s="41" t="n">
        <v>61569.39</v>
      </c>
      <c r="Q82" s="41" t="n">
        <v>62253.34</v>
      </c>
      <c r="R82" s="41" t="n">
        <v>63608.11</v>
      </c>
      <c r="S82" s="41" t="n">
        <v>64330.39</v>
      </c>
      <c r="T82" s="42" t="n">
        <v>64818.48</v>
      </c>
      <c r="U82" s="42" t="n">
        <v>66112.57000000001</v>
      </c>
      <c r="V82" s="42" t="n">
        <v>67083.31</v>
      </c>
      <c r="W82" s="42" t="n">
        <v>68042.42999999999</v>
      </c>
      <c r="X82" s="43">
        <f>W82</f>
        <v/>
      </c>
      <c r="Y82" s="43">
        <f>X82</f>
        <v/>
      </c>
      <c r="Z82" s="43">
        <f>Y82</f>
        <v/>
      </c>
      <c r="AA82" s="43">
        <f>Z82</f>
        <v/>
      </c>
      <c r="AB82" s="43">
        <f>AA82</f>
        <v/>
      </c>
      <c r="AC82" s="43">
        <f>AB82</f>
        <v/>
      </c>
      <c r="AD82" s="43">
        <f>AC82</f>
        <v/>
      </c>
      <c r="AE82" s="43">
        <f>AD82</f>
        <v/>
      </c>
      <c r="AF82" s="43">
        <f>AE82</f>
        <v/>
      </c>
      <c r="AG82" s="43">
        <f>AF82</f>
        <v/>
      </c>
    </row>
    <row r="83" ht="15.75" customHeight="1" s="78">
      <c r="A83" s="3" t="inlineStr">
        <is>
          <t>Biomass / Geothermal</t>
        </is>
      </c>
      <c r="B83" s="41" t="n">
        <v>7501.38</v>
      </c>
      <c r="C83" s="41" t="n">
        <v>8416.9</v>
      </c>
      <c r="D83" s="41" t="n">
        <v>8693.23</v>
      </c>
      <c r="E83" s="41" t="n">
        <v>8864.01</v>
      </c>
      <c r="F83" s="41" t="n">
        <v>9500.18</v>
      </c>
      <c r="G83" s="41" t="n">
        <v>9533.98</v>
      </c>
      <c r="H83" s="41" t="n">
        <v>9682.530000000001</v>
      </c>
      <c r="I83" s="41" t="n">
        <v>9860.18</v>
      </c>
      <c r="J83" s="41" t="n">
        <v>10061.85</v>
      </c>
      <c r="K83" s="41" t="n">
        <v>10519.88</v>
      </c>
      <c r="L83" s="41" t="n">
        <v>10259.3</v>
      </c>
      <c r="M83" s="41" t="n">
        <v>10352.93</v>
      </c>
      <c r="N83" s="41" t="n">
        <v>10396.97</v>
      </c>
      <c r="O83" s="41" t="n">
        <v>10404.99</v>
      </c>
      <c r="P83" s="41" t="n">
        <v>10735.39</v>
      </c>
      <c r="Q83" s="41" t="n">
        <v>10321.26</v>
      </c>
      <c r="R83" s="41" t="n">
        <v>10162.38</v>
      </c>
      <c r="S83" s="41" t="n">
        <v>10170.37</v>
      </c>
      <c r="T83" s="42" t="n">
        <v>10180.67</v>
      </c>
      <c r="U83" s="42" t="n">
        <v>10255.15</v>
      </c>
      <c r="V83" s="42" t="n">
        <v>10271.57</v>
      </c>
      <c r="W83" s="42" t="n">
        <v>10278.23</v>
      </c>
      <c r="X83" s="43">
        <f>W83</f>
        <v/>
      </c>
      <c r="Y83" s="43">
        <f>X83</f>
        <v/>
      </c>
      <c r="Z83" s="43">
        <f>Y83</f>
        <v/>
      </c>
      <c r="AA83" s="43">
        <f>Z83</f>
        <v/>
      </c>
      <c r="AB83" s="43">
        <f>AA83</f>
        <v/>
      </c>
      <c r="AC83" s="43">
        <f>AB83</f>
        <v/>
      </c>
      <c r="AD83" s="43">
        <f>AC83</f>
        <v/>
      </c>
      <c r="AE83" s="43">
        <f>AD83</f>
        <v/>
      </c>
      <c r="AF83" s="43">
        <f>AE83</f>
        <v/>
      </c>
      <c r="AG83" s="43">
        <f>AF83</f>
        <v/>
      </c>
    </row>
    <row r="84" ht="15.75" customHeight="1" s="78">
      <c r="A84" s="3" t="inlineStr">
        <is>
          <t>Solar</t>
        </is>
      </c>
      <c r="B84" s="41" t="n">
        <v>3315.54</v>
      </c>
      <c r="C84" s="41" t="n">
        <v>3388.2</v>
      </c>
      <c r="D84" s="41" t="n">
        <v>3682.47</v>
      </c>
      <c r="E84" s="41" t="n">
        <v>4440.24</v>
      </c>
      <c r="F84" s="41" t="n">
        <v>4478.79</v>
      </c>
      <c r="G84" s="41" t="n">
        <v>4590.14</v>
      </c>
      <c r="H84" s="41" t="n">
        <v>4808.51</v>
      </c>
      <c r="I84" s="41" t="n">
        <v>4912.05</v>
      </c>
      <c r="J84" s="41" t="n">
        <v>4997.52</v>
      </c>
      <c r="K84" s="41" t="n">
        <v>5098.73</v>
      </c>
      <c r="L84" s="41" t="n">
        <v>5157.59</v>
      </c>
      <c r="M84" s="41" t="n">
        <v>5305.96</v>
      </c>
      <c r="N84" s="41" t="n">
        <v>5365.09</v>
      </c>
      <c r="O84" s="41" t="n">
        <v>5495.42</v>
      </c>
      <c r="P84" s="41" t="n">
        <v>5555.94</v>
      </c>
      <c r="Q84" s="41" t="n">
        <v>5714.31</v>
      </c>
      <c r="R84" s="41" t="n">
        <v>5986.34</v>
      </c>
      <c r="S84" s="41" t="n">
        <v>6226.28</v>
      </c>
      <c r="T84" s="42" t="n">
        <v>6413.99</v>
      </c>
      <c r="U84" s="42" t="n">
        <v>6513.83</v>
      </c>
      <c r="V84" s="42" t="n">
        <v>6685.86</v>
      </c>
      <c r="W84" s="42" t="n">
        <v>6899.39</v>
      </c>
      <c r="X84" s="43">
        <f>W84</f>
        <v/>
      </c>
      <c r="Y84" s="43">
        <f>X84</f>
        <v/>
      </c>
      <c r="Z84" s="43">
        <f>Y84</f>
        <v/>
      </c>
      <c r="AA84" s="43">
        <f>Z84</f>
        <v/>
      </c>
      <c r="AB84" s="43">
        <f>AA84</f>
        <v/>
      </c>
      <c r="AC84" s="43">
        <f>AB84</f>
        <v/>
      </c>
      <c r="AD84" s="43">
        <f>AC84</f>
        <v/>
      </c>
      <c r="AE84" s="43">
        <f>AD84</f>
        <v/>
      </c>
      <c r="AF84" s="43">
        <f>AE84</f>
        <v/>
      </c>
      <c r="AG84" s="43">
        <f>AF84</f>
        <v/>
      </c>
    </row>
    <row r="85" ht="15.75" customHeight="1" s="78">
      <c r="A85" s="3" t="inlineStr">
        <is>
          <t>Uranium</t>
        </is>
      </c>
      <c r="B85" s="41" t="n">
        <v>95084.66</v>
      </c>
      <c r="C85" s="41" t="n">
        <v>90006.13</v>
      </c>
      <c r="D85" s="41" t="n">
        <v>90856.78999999999</v>
      </c>
      <c r="E85" s="41" t="n">
        <v>76402.88</v>
      </c>
      <c r="F85" s="41" t="n">
        <v>71968.66</v>
      </c>
      <c r="G85" s="41" t="n">
        <v>77688.92999999999</v>
      </c>
      <c r="H85" s="41" t="n">
        <v>62446.98</v>
      </c>
      <c r="I85" s="41" t="n">
        <v>69408.98</v>
      </c>
      <c r="J85" s="41" t="n">
        <v>69431.32000000001</v>
      </c>
      <c r="K85" s="41" t="n">
        <v>75685.96000000001</v>
      </c>
      <c r="L85" s="41" t="n">
        <v>69565.34</v>
      </c>
      <c r="M85" s="41" t="n">
        <v>75819.98</v>
      </c>
      <c r="N85" s="41" t="n">
        <v>69699.37</v>
      </c>
      <c r="O85" s="41" t="n">
        <v>75954.00999999999</v>
      </c>
      <c r="P85" s="41" t="n">
        <v>75954.00999999999</v>
      </c>
      <c r="Q85" s="41" t="n">
        <v>82208.64999999999</v>
      </c>
      <c r="R85" s="41" t="n">
        <v>82208.64999999999</v>
      </c>
      <c r="S85" s="41" t="n">
        <v>81960.56</v>
      </c>
      <c r="T85" s="42" t="n">
        <v>82173.16</v>
      </c>
      <c r="U85" s="42" t="n">
        <v>82208.64999999999</v>
      </c>
      <c r="V85" s="42" t="n">
        <v>82208.64999999999</v>
      </c>
      <c r="W85" s="42" t="n">
        <v>82208.64999999999</v>
      </c>
      <c r="X85" s="43">
        <f>W85</f>
        <v/>
      </c>
      <c r="Y85" s="43">
        <f>X85</f>
        <v/>
      </c>
      <c r="Z85" s="43">
        <f>Y85</f>
        <v/>
      </c>
      <c r="AA85" s="43">
        <f>Z85</f>
        <v/>
      </c>
      <c r="AB85" s="43">
        <f>AA85</f>
        <v/>
      </c>
      <c r="AC85" s="43">
        <f>AB85</f>
        <v/>
      </c>
      <c r="AD85" s="43">
        <f>AC85</f>
        <v/>
      </c>
      <c r="AE85" s="43">
        <f>AD85</f>
        <v/>
      </c>
      <c r="AF85" s="43">
        <f>AE85</f>
        <v/>
      </c>
      <c r="AG85" s="43">
        <f>AF85</f>
        <v/>
      </c>
    </row>
    <row r="86" ht="15.75" customHeight="1" s="78">
      <c r="A86" s="3" t="inlineStr">
        <is>
          <t>Coal &amp; Coke</t>
        </is>
      </c>
      <c r="B86" s="41" t="n">
        <v>53846.08</v>
      </c>
      <c r="C86" s="41" t="n">
        <v>47786.27</v>
      </c>
      <c r="D86" s="41" t="n">
        <v>40776.63</v>
      </c>
      <c r="E86" s="41" t="n">
        <v>27786.16</v>
      </c>
      <c r="F86" s="41" t="n">
        <v>25337.82</v>
      </c>
      <c r="G86" s="41" t="n">
        <v>22069.36</v>
      </c>
      <c r="H86" s="41" t="n">
        <v>23150.15</v>
      </c>
      <c r="I86" s="41" t="n">
        <v>22468.65</v>
      </c>
      <c r="J86" s="41" t="n">
        <v>22169.24</v>
      </c>
      <c r="K86" s="41" t="n">
        <v>13040.36</v>
      </c>
      <c r="L86" s="41" t="n">
        <v>3043.49</v>
      </c>
      <c r="M86" s="41" t="n">
        <v>3218.76</v>
      </c>
      <c r="N86" s="41" t="n">
        <v>3270.25</v>
      </c>
      <c r="O86" s="41" t="n">
        <v>2176.8</v>
      </c>
      <c r="P86" s="41" t="n">
        <v>2288.55</v>
      </c>
      <c r="Q86" s="41" t="n">
        <v>1779.81</v>
      </c>
      <c r="R86" s="41" t="n">
        <v>1698.25</v>
      </c>
      <c r="S86" s="41" t="n">
        <v>1748.18</v>
      </c>
      <c r="T86" s="42" t="n">
        <v>1540.44</v>
      </c>
      <c r="U86" s="42" t="n">
        <v>1544.78</v>
      </c>
      <c r="V86" s="42" t="n">
        <v>1320.41</v>
      </c>
      <c r="W86" s="42" t="n">
        <v>1383.67</v>
      </c>
      <c r="X86" s="43">
        <f>W86</f>
        <v/>
      </c>
      <c r="Y86" s="43">
        <f>X86</f>
        <v/>
      </c>
      <c r="Z86" s="43">
        <f>Y86</f>
        <v/>
      </c>
      <c r="AA86" s="43">
        <f>Z86</f>
        <v/>
      </c>
      <c r="AB86" s="43">
        <f>AA86</f>
        <v/>
      </c>
      <c r="AC86" s="43">
        <f>AB86</f>
        <v/>
      </c>
      <c r="AD86" s="43">
        <f>AC86</f>
        <v/>
      </c>
      <c r="AE86" s="43">
        <f>AD86</f>
        <v/>
      </c>
      <c r="AF86" s="43">
        <f>AE86</f>
        <v/>
      </c>
      <c r="AG86" s="43">
        <f>AF86</f>
        <v/>
      </c>
    </row>
    <row r="87" ht="15.75" customHeight="1" s="78">
      <c r="A87" s="3" t="inlineStr">
        <is>
          <t>Natural Gas</t>
        </is>
      </c>
      <c r="B87" s="41" t="n">
        <v>60062.22</v>
      </c>
      <c r="C87" s="41" t="n">
        <v>69594.17</v>
      </c>
      <c r="D87" s="41" t="n">
        <v>70017.75</v>
      </c>
      <c r="E87" s="41" t="n">
        <v>83907.92</v>
      </c>
      <c r="F87" s="41" t="n">
        <v>89613.39999999999</v>
      </c>
      <c r="G87" s="41" t="n">
        <v>92019.16</v>
      </c>
      <c r="H87" s="41" t="n">
        <v>98143.27</v>
      </c>
      <c r="I87" s="41" t="n">
        <v>95179.87</v>
      </c>
      <c r="J87" s="41" t="n">
        <v>93903.77</v>
      </c>
      <c r="K87" s="41" t="n">
        <v>102719.9</v>
      </c>
      <c r="L87" s="41" t="n">
        <v>115328.2</v>
      </c>
      <c r="M87" s="41" t="n">
        <v>111588.5</v>
      </c>
      <c r="N87" s="41" t="n">
        <v>116807.5</v>
      </c>
      <c r="O87" s="41" t="n">
        <v>116470</v>
      </c>
      <c r="P87" s="41" t="n">
        <v>115858.1</v>
      </c>
      <c r="Q87" s="41" t="n">
        <v>116055.2</v>
      </c>
      <c r="R87" s="41" t="n">
        <v>118823.8</v>
      </c>
      <c r="S87" s="41" t="n">
        <v>121006.5</v>
      </c>
      <c r="T87" s="42" t="n">
        <v>122821.1</v>
      </c>
      <c r="U87" s="42" t="n">
        <v>124353.6</v>
      </c>
      <c r="V87" s="42" t="n">
        <v>125902.4</v>
      </c>
      <c r="W87" s="42" t="n">
        <v>126905.8</v>
      </c>
      <c r="X87" s="43">
        <f>W87</f>
        <v/>
      </c>
      <c r="Y87" s="43">
        <f>X87</f>
        <v/>
      </c>
      <c r="Z87" s="43">
        <f>Y87</f>
        <v/>
      </c>
      <c r="AA87" s="43">
        <f>Z87</f>
        <v/>
      </c>
      <c r="AB87" s="43">
        <f>AA87</f>
        <v/>
      </c>
      <c r="AC87" s="43">
        <f>AB87</f>
        <v/>
      </c>
      <c r="AD87" s="43">
        <f>AC87</f>
        <v/>
      </c>
      <c r="AE87" s="43">
        <f>AD87</f>
        <v/>
      </c>
      <c r="AF87" s="43">
        <f>AE87</f>
        <v/>
      </c>
      <c r="AG87" s="43">
        <f>AF87</f>
        <v/>
      </c>
    </row>
    <row r="88" ht="15.75" customHeight="1" s="78">
      <c r="A88" s="3" t="inlineStr">
        <is>
          <t>Oil</t>
        </is>
      </c>
      <c r="B88" s="41" t="n">
        <v>2481.75</v>
      </c>
      <c r="C88" s="41" t="n">
        <v>2090.11</v>
      </c>
      <c r="D88" s="41" t="n">
        <v>2284.62</v>
      </c>
      <c r="E88" s="41" t="n">
        <v>2243.79</v>
      </c>
      <c r="F88" s="41" t="n">
        <v>2147.31</v>
      </c>
      <c r="G88" s="41" t="n">
        <v>2053.78</v>
      </c>
      <c r="H88" s="41" t="n">
        <v>2093.09</v>
      </c>
      <c r="I88" s="41" t="n">
        <v>2145.71</v>
      </c>
      <c r="J88" s="41" t="n">
        <v>2093.9</v>
      </c>
      <c r="K88" s="41" t="n">
        <v>1945.04</v>
      </c>
      <c r="L88" s="41" t="n">
        <v>1903.21</v>
      </c>
      <c r="M88" s="41" t="n">
        <v>1867.16</v>
      </c>
      <c r="N88" s="41" t="n">
        <v>1915.12</v>
      </c>
      <c r="O88" s="41" t="n">
        <v>1904.6</v>
      </c>
      <c r="P88" s="41" t="n">
        <v>1934.41</v>
      </c>
      <c r="Q88" s="41" t="n">
        <v>1751.45</v>
      </c>
      <c r="R88" s="41" t="n">
        <v>1606.78</v>
      </c>
      <c r="S88" s="41" t="n">
        <v>1616.69</v>
      </c>
      <c r="T88" s="42" t="n">
        <v>1621.84</v>
      </c>
      <c r="U88" s="42" t="n">
        <v>1642.52</v>
      </c>
      <c r="V88" s="42" t="n">
        <v>1652.26</v>
      </c>
      <c r="W88" s="42" t="n">
        <v>1690.29</v>
      </c>
      <c r="X88" s="43">
        <f>W88</f>
        <v/>
      </c>
      <c r="Y88" s="43">
        <f>X88</f>
        <v/>
      </c>
      <c r="Z88" s="43">
        <f>Y88</f>
        <v/>
      </c>
      <c r="AA88" s="43">
        <f>Z88</f>
        <v/>
      </c>
      <c r="AB88" s="43">
        <f>AA88</f>
        <v/>
      </c>
      <c r="AC88" s="43">
        <f>AB88</f>
        <v/>
      </c>
      <c r="AD88" s="43">
        <f>AC88</f>
        <v/>
      </c>
      <c r="AE88" s="43">
        <f>AD88</f>
        <v/>
      </c>
      <c r="AF88" s="43">
        <f>AE88</f>
        <v/>
      </c>
      <c r="AG88" s="43">
        <f>AF88</f>
        <v/>
      </c>
    </row>
    <row r="89" ht="15.75" customHeight="1" s="78">
      <c r="A89" s="40" t="inlineStr">
        <is>
          <t>Total</t>
        </is>
      </c>
      <c r="B89" s="44">
        <f>SUM(B81:B88)</f>
        <v/>
      </c>
      <c r="C89" s="44">
        <f>SUM(C81:C88)</f>
        <v/>
      </c>
      <c r="D89" s="44">
        <f>SUM(D81:D88)</f>
        <v/>
      </c>
      <c r="E89" s="44">
        <f>SUM(E81:E88)</f>
        <v/>
      </c>
      <c r="F89" s="44">
        <f>SUM(F81:F88)</f>
        <v/>
      </c>
      <c r="G89" s="44">
        <f>SUM(G81:G88)</f>
        <v/>
      </c>
      <c r="H89" s="44">
        <f>SUM(H81:H88)</f>
        <v/>
      </c>
      <c r="I89" s="44">
        <f>SUM(I81:I88)</f>
        <v/>
      </c>
      <c r="J89" s="44">
        <f>SUM(J81:J88)</f>
        <v/>
      </c>
      <c r="K89" s="44">
        <f>SUM(K81:K88)</f>
        <v/>
      </c>
      <c r="L89" s="44">
        <f>SUM(L81:L88)</f>
        <v/>
      </c>
      <c r="M89" s="44">
        <f>SUM(M81:M88)</f>
        <v/>
      </c>
      <c r="N89" s="44">
        <f>SUM(N81:N88)</f>
        <v/>
      </c>
      <c r="O89" s="44">
        <f>SUM(O81:O88)</f>
        <v/>
      </c>
      <c r="P89" s="44">
        <f>SUM(P81:P88)</f>
        <v/>
      </c>
      <c r="Q89" s="44">
        <f>SUM(Q81:Q88)</f>
        <v/>
      </c>
      <c r="R89" s="44">
        <f>SUM(R81:R88)</f>
        <v/>
      </c>
      <c r="S89" s="44">
        <f>SUM(S81:S88)</f>
        <v/>
      </c>
      <c r="T89" s="40">
        <f>SUM(T81:T88)</f>
        <v/>
      </c>
      <c r="U89" s="40">
        <f>SUM(U81:U88)</f>
        <v/>
      </c>
      <c r="V89" s="40">
        <f>SUM(V81:V88)</f>
        <v/>
      </c>
      <c r="W89" s="40">
        <f>SUM(W81:W88)</f>
        <v/>
      </c>
      <c r="X89" s="45">
        <f>W89</f>
        <v/>
      </c>
      <c r="Y89" s="45">
        <f>X89</f>
        <v/>
      </c>
      <c r="Z89" s="45">
        <f>Y89</f>
        <v/>
      </c>
      <c r="AA89" s="45">
        <f>Z89</f>
        <v/>
      </c>
      <c r="AB89" s="45">
        <f>AA89</f>
        <v/>
      </c>
      <c r="AC89" s="45">
        <f>AB89</f>
        <v/>
      </c>
      <c r="AD89" s="45">
        <f>AC89</f>
        <v/>
      </c>
      <c r="AE89" s="45">
        <f>AD89</f>
        <v/>
      </c>
      <c r="AF89" s="45">
        <f>AE89</f>
        <v/>
      </c>
      <c r="AG89" s="45">
        <f>AF89</f>
        <v/>
      </c>
    </row>
    <row r="90" ht="15.75" customHeight="1" s="78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" t="n"/>
    </row>
    <row r="91" ht="15.75" customHeight="1" s="78">
      <c r="A91" s="46" t="inlineStr">
        <is>
          <t>Resource Fraction Canada</t>
        </is>
      </c>
      <c r="B91" s="47" t="n"/>
      <c r="C91" s="40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" t="n"/>
    </row>
    <row r="92" ht="15.75" customHeight="1" s="78">
      <c r="A92" s="6" t="inlineStr">
        <is>
          <t>hard coal</t>
        </is>
      </c>
      <c r="B92" s="36">
        <f>B86/B89</f>
        <v/>
      </c>
      <c r="C92" s="36">
        <f>C86/C89</f>
        <v/>
      </c>
      <c r="D92" s="36">
        <f>D86/D89</f>
        <v/>
      </c>
      <c r="E92" s="36">
        <f>E86/E89</f>
        <v/>
      </c>
      <c r="F92" s="36">
        <f>F86/F89</f>
        <v/>
      </c>
      <c r="G92" s="36">
        <f>G86/G89</f>
        <v/>
      </c>
      <c r="H92" s="36">
        <f>H86/H89</f>
        <v/>
      </c>
      <c r="I92" s="36">
        <f>I86/I89</f>
        <v/>
      </c>
      <c r="J92" s="36">
        <f>J86/J89</f>
        <v/>
      </c>
      <c r="K92" s="36">
        <f>K86/K89</f>
        <v/>
      </c>
      <c r="L92" s="36">
        <f>L86/L89</f>
        <v/>
      </c>
      <c r="M92" s="36">
        <f>M86/M89</f>
        <v/>
      </c>
      <c r="N92" s="36">
        <f>N86/N89</f>
        <v/>
      </c>
      <c r="O92" s="36">
        <f>O86/O89</f>
        <v/>
      </c>
      <c r="P92" s="36">
        <f>P86/P89</f>
        <v/>
      </c>
      <c r="Q92" s="36">
        <f>Q86/Q89</f>
        <v/>
      </c>
      <c r="R92" s="36">
        <f>R86/R89</f>
        <v/>
      </c>
      <c r="S92" s="36">
        <f>S86/S89</f>
        <v/>
      </c>
      <c r="T92" s="36">
        <f>T86/T89</f>
        <v/>
      </c>
      <c r="U92" s="36">
        <f>U86/U89</f>
        <v/>
      </c>
      <c r="V92" s="36">
        <f>V86/V89</f>
        <v/>
      </c>
      <c r="W92" s="36">
        <f>W86/W89</f>
        <v/>
      </c>
      <c r="X92" s="36">
        <f>X86/X89</f>
        <v/>
      </c>
      <c r="Y92" s="36">
        <f>Y86/Y89</f>
        <v/>
      </c>
      <c r="Z92" s="36">
        <f>Z86/Z89</f>
        <v/>
      </c>
      <c r="AA92" s="36">
        <f>AA86/AA89</f>
        <v/>
      </c>
      <c r="AB92" s="36">
        <f>AB86/AB89</f>
        <v/>
      </c>
      <c r="AC92" s="36">
        <f>AC86/AC89</f>
        <v/>
      </c>
      <c r="AD92" s="36">
        <f>AD86/AD89</f>
        <v/>
      </c>
      <c r="AE92" s="36">
        <f>AE86/AE89</f>
        <v/>
      </c>
      <c r="AF92" s="36">
        <f>AF86/AF89</f>
        <v/>
      </c>
      <c r="AG92" s="36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" t="n"/>
    </row>
    <row r="93" ht="15.75" customHeight="1" s="78">
      <c r="A93" s="6" t="inlineStr">
        <is>
          <t>natural gas nonpeaker</t>
        </is>
      </c>
      <c r="B93" s="36">
        <f>B87/B89</f>
        <v/>
      </c>
      <c r="C93" s="36">
        <f>C87/C89</f>
        <v/>
      </c>
      <c r="D93" s="36">
        <f>D87/D89</f>
        <v/>
      </c>
      <c r="E93" s="36">
        <f>E87/E89</f>
        <v/>
      </c>
      <c r="F93" s="36">
        <f>F87/F89</f>
        <v/>
      </c>
      <c r="G93" s="36">
        <f>G87/G89</f>
        <v/>
      </c>
      <c r="H93" s="36">
        <f>H87/H89</f>
        <v/>
      </c>
      <c r="I93" s="36">
        <f>I87/I89</f>
        <v/>
      </c>
      <c r="J93" s="36">
        <f>J87/J89</f>
        <v/>
      </c>
      <c r="K93" s="36">
        <f>K87/K89</f>
        <v/>
      </c>
      <c r="L93" s="36">
        <f>L87/L89</f>
        <v/>
      </c>
      <c r="M93" s="36">
        <f>M87/M89</f>
        <v/>
      </c>
      <c r="N93" s="36">
        <f>N87/N89</f>
        <v/>
      </c>
      <c r="O93" s="36">
        <f>O87/O89</f>
        <v/>
      </c>
      <c r="P93" s="36">
        <f>P87/P89</f>
        <v/>
      </c>
      <c r="Q93" s="36">
        <f>Q87/Q89</f>
        <v/>
      </c>
      <c r="R93" s="36">
        <f>R87/R89</f>
        <v/>
      </c>
      <c r="S93" s="36">
        <f>S87/S89</f>
        <v/>
      </c>
      <c r="T93" s="36">
        <f>T87/T89</f>
        <v/>
      </c>
      <c r="U93" s="36">
        <f>U87/U89</f>
        <v/>
      </c>
      <c r="V93" s="36">
        <f>V87/V89</f>
        <v/>
      </c>
      <c r="W93" s="36">
        <f>W87/W89</f>
        <v/>
      </c>
      <c r="X93" s="36">
        <f>X87/X89</f>
        <v/>
      </c>
      <c r="Y93" s="36">
        <f>Y87/Y89</f>
        <v/>
      </c>
      <c r="Z93" s="36">
        <f>Z87/Z89</f>
        <v/>
      </c>
      <c r="AA93" s="36">
        <f>AA87/AA89</f>
        <v/>
      </c>
      <c r="AB93" s="36">
        <f>AB87/AB89</f>
        <v/>
      </c>
      <c r="AC93" s="36">
        <f>AC87/AC89</f>
        <v/>
      </c>
      <c r="AD93" s="36">
        <f>AD87/AD89</f>
        <v/>
      </c>
      <c r="AE93" s="36">
        <f>AE87/AE89</f>
        <v/>
      </c>
      <c r="AF93" s="36">
        <f>AF87/AF89</f>
        <v/>
      </c>
      <c r="AG93" s="36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" t="n"/>
    </row>
    <row r="94" ht="15.75" customHeight="1" s="78">
      <c r="A94" s="6" t="inlineStr">
        <is>
          <t>nuclear</t>
        </is>
      </c>
      <c r="B94" s="36">
        <f>B85/B89</f>
        <v/>
      </c>
      <c r="C94" s="36">
        <f>C85/C89</f>
        <v/>
      </c>
      <c r="D94" s="36">
        <f>D85/D89</f>
        <v/>
      </c>
      <c r="E94" s="36">
        <f>E85/E89</f>
        <v/>
      </c>
      <c r="F94" s="36">
        <f>F85/F89</f>
        <v/>
      </c>
      <c r="G94" s="36">
        <f>G85/G89</f>
        <v/>
      </c>
      <c r="H94" s="36">
        <f>H85/H89</f>
        <v/>
      </c>
      <c r="I94" s="36">
        <f>I85/I89</f>
        <v/>
      </c>
      <c r="J94" s="36">
        <f>J85/J89</f>
        <v/>
      </c>
      <c r="K94" s="36">
        <f>K85/K89</f>
        <v/>
      </c>
      <c r="L94" s="36">
        <f>L85/L89</f>
        <v/>
      </c>
      <c r="M94" s="36">
        <f>M85/M89</f>
        <v/>
      </c>
      <c r="N94" s="36">
        <f>N85/N89</f>
        <v/>
      </c>
      <c r="O94" s="36">
        <f>O85/O89</f>
        <v/>
      </c>
      <c r="P94" s="36">
        <f>P85/P89</f>
        <v/>
      </c>
      <c r="Q94" s="36">
        <f>Q85/Q89</f>
        <v/>
      </c>
      <c r="R94" s="36">
        <f>R85/R89</f>
        <v/>
      </c>
      <c r="S94" s="36">
        <f>S85/S89</f>
        <v/>
      </c>
      <c r="T94" s="36">
        <f>T85/T89</f>
        <v/>
      </c>
      <c r="U94" s="36">
        <f>U85/U89</f>
        <v/>
      </c>
      <c r="V94" s="36">
        <f>V85/V89</f>
        <v/>
      </c>
      <c r="W94" s="36">
        <f>W85/W89</f>
        <v/>
      </c>
      <c r="X94" s="36">
        <f>X85/X89</f>
        <v/>
      </c>
      <c r="Y94" s="36">
        <f>Y85/Y89</f>
        <v/>
      </c>
      <c r="Z94" s="36">
        <f>Z85/Z89</f>
        <v/>
      </c>
      <c r="AA94" s="36">
        <f>AA85/AA89</f>
        <v/>
      </c>
      <c r="AB94" s="36">
        <f>AB85/AB89</f>
        <v/>
      </c>
      <c r="AC94" s="36">
        <f>AC85/AC89</f>
        <v/>
      </c>
      <c r="AD94" s="36">
        <f>AD85/AD89</f>
        <v/>
      </c>
      <c r="AE94" s="36">
        <f>AE85/AE89</f>
        <v/>
      </c>
      <c r="AF94" s="36">
        <f>AF85/AF89</f>
        <v/>
      </c>
      <c r="AG94" s="36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" t="n"/>
    </row>
    <row r="95" ht="15.75" customHeight="1" s="78">
      <c r="A95" s="6" t="inlineStr">
        <is>
          <t>hydro</t>
        </is>
      </c>
      <c r="B95" s="36">
        <f>B81/B89</f>
        <v/>
      </c>
      <c r="C95" s="36">
        <f>C81/C89</f>
        <v/>
      </c>
      <c r="D95" s="36">
        <f>D81/D89</f>
        <v/>
      </c>
      <c r="E95" s="36">
        <f>E81/E89</f>
        <v/>
      </c>
      <c r="F95" s="36">
        <f>F81/F89</f>
        <v/>
      </c>
      <c r="G95" s="36">
        <f>G81/G89</f>
        <v/>
      </c>
      <c r="H95" s="36">
        <f>H81/H89</f>
        <v/>
      </c>
      <c r="I95" s="36">
        <f>I81/I89</f>
        <v/>
      </c>
      <c r="J95" s="36">
        <f>J81/J89</f>
        <v/>
      </c>
      <c r="K95" s="36">
        <f>K81/K89</f>
        <v/>
      </c>
      <c r="L95" s="36">
        <f>L81/L89</f>
        <v/>
      </c>
      <c r="M95" s="36">
        <f>M81/M89</f>
        <v/>
      </c>
      <c r="N95" s="36">
        <f>N81/N89</f>
        <v/>
      </c>
      <c r="O95" s="36">
        <f>O81/O89</f>
        <v/>
      </c>
      <c r="P95" s="36">
        <f>P81/P89</f>
        <v/>
      </c>
      <c r="Q95" s="36">
        <f>Q81/Q89</f>
        <v/>
      </c>
      <c r="R95" s="36">
        <f>R81/R89</f>
        <v/>
      </c>
      <c r="S95" s="36">
        <f>S81/S89</f>
        <v/>
      </c>
      <c r="T95" s="36">
        <f>T81/T89</f>
        <v/>
      </c>
      <c r="U95" s="36">
        <f>U81/U89</f>
        <v/>
      </c>
      <c r="V95" s="36">
        <f>V81/V89</f>
        <v/>
      </c>
      <c r="W95" s="36">
        <f>W81/W89</f>
        <v/>
      </c>
      <c r="X95" s="36">
        <f>X81/X89</f>
        <v/>
      </c>
      <c r="Y95" s="36">
        <f>Y81/Y89</f>
        <v/>
      </c>
      <c r="Z95" s="36">
        <f>Z81/Z89</f>
        <v/>
      </c>
      <c r="AA95" s="36">
        <f>AA81/AA89</f>
        <v/>
      </c>
      <c r="AB95" s="36">
        <f>AB81/AB89</f>
        <v/>
      </c>
      <c r="AC95" s="36">
        <f>AC81/AC89</f>
        <v/>
      </c>
      <c r="AD95" s="36">
        <f>AD81/AD89</f>
        <v/>
      </c>
      <c r="AE95" s="36">
        <f>AE81/AE89</f>
        <v/>
      </c>
      <c r="AF95" s="36">
        <f>AF81/AF89</f>
        <v/>
      </c>
      <c r="AG95" s="36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" t="n"/>
    </row>
    <row r="96" ht="15.75" customHeight="1" s="78">
      <c r="A96" s="6" t="inlineStr">
        <is>
          <t>onshore wind</t>
        </is>
      </c>
      <c r="B96" s="36">
        <f>B82/B89</f>
        <v/>
      </c>
      <c r="C96" s="36">
        <f>C82/C89</f>
        <v/>
      </c>
      <c r="D96" s="36">
        <f>D82/D89</f>
        <v/>
      </c>
      <c r="E96" s="36">
        <f>E82/E89</f>
        <v/>
      </c>
      <c r="F96" s="36">
        <f>F82/F89</f>
        <v/>
      </c>
      <c r="G96" s="36">
        <f>G82/G89</f>
        <v/>
      </c>
      <c r="H96" s="36">
        <f>H82/H89</f>
        <v/>
      </c>
      <c r="I96" s="36">
        <f>I82/I89</f>
        <v/>
      </c>
      <c r="J96" s="36">
        <f>J82/J89</f>
        <v/>
      </c>
      <c r="K96" s="36">
        <f>K82/K89</f>
        <v/>
      </c>
      <c r="L96" s="36">
        <f>L82/L89</f>
        <v/>
      </c>
      <c r="M96" s="36">
        <f>M82/M89</f>
        <v/>
      </c>
      <c r="N96" s="36">
        <f>N82/N89</f>
        <v/>
      </c>
      <c r="O96" s="36">
        <f>O82/O89</f>
        <v/>
      </c>
      <c r="P96" s="36">
        <f>P82/P89</f>
        <v/>
      </c>
      <c r="Q96" s="36">
        <f>Q82/Q89</f>
        <v/>
      </c>
      <c r="R96" s="36">
        <f>R82/R89</f>
        <v/>
      </c>
      <c r="S96" s="36">
        <f>S82/S89</f>
        <v/>
      </c>
      <c r="T96" s="36">
        <f>T82/T89</f>
        <v/>
      </c>
      <c r="U96" s="36">
        <f>U82/U89</f>
        <v/>
      </c>
      <c r="V96" s="36">
        <f>V82/V89</f>
        <v/>
      </c>
      <c r="W96" s="36">
        <f>W82/W89</f>
        <v/>
      </c>
      <c r="X96" s="36">
        <f>X82/X89</f>
        <v/>
      </c>
      <c r="Y96" s="36">
        <f>Y82/Y89</f>
        <v/>
      </c>
      <c r="Z96" s="36">
        <f>Z82/Z89</f>
        <v/>
      </c>
      <c r="AA96" s="36">
        <f>AA82/AA89</f>
        <v/>
      </c>
      <c r="AB96" s="36">
        <f>AB82/AB89</f>
        <v/>
      </c>
      <c r="AC96" s="36">
        <f>AC82/AC89</f>
        <v/>
      </c>
      <c r="AD96" s="36">
        <f>AD82/AD89</f>
        <v/>
      </c>
      <c r="AE96" s="36">
        <f>AE82/AE89</f>
        <v/>
      </c>
      <c r="AF96" s="36">
        <f>AF82/AF89</f>
        <v/>
      </c>
      <c r="AG96" s="36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" t="n"/>
    </row>
    <row r="97" ht="15.75" customHeight="1" s="78">
      <c r="A97" s="6" t="inlineStr">
        <is>
          <t>solar PV</t>
        </is>
      </c>
      <c r="B97" s="36">
        <f>B84/B89</f>
        <v/>
      </c>
      <c r="C97" s="36">
        <f>C84/C89</f>
        <v/>
      </c>
      <c r="D97" s="36">
        <f>D84/D89</f>
        <v/>
      </c>
      <c r="E97" s="36">
        <f>E84/E89</f>
        <v/>
      </c>
      <c r="F97" s="36">
        <f>F84/F89</f>
        <v/>
      </c>
      <c r="G97" s="36">
        <f>G84/G89</f>
        <v/>
      </c>
      <c r="H97" s="36">
        <f>H84/H89</f>
        <v/>
      </c>
      <c r="I97" s="36">
        <f>I84/I89</f>
        <v/>
      </c>
      <c r="J97" s="36">
        <f>J84/J89</f>
        <v/>
      </c>
      <c r="K97" s="36">
        <f>K84/K89</f>
        <v/>
      </c>
      <c r="L97" s="36">
        <f>L84/L89</f>
        <v/>
      </c>
      <c r="M97" s="36">
        <f>M84/M89</f>
        <v/>
      </c>
      <c r="N97" s="36">
        <f>N84/N89</f>
        <v/>
      </c>
      <c r="O97" s="36">
        <f>O84/O89</f>
        <v/>
      </c>
      <c r="P97" s="36">
        <f>P84/P89</f>
        <v/>
      </c>
      <c r="Q97" s="36">
        <f>Q84/Q89</f>
        <v/>
      </c>
      <c r="R97" s="36">
        <f>R84/R89</f>
        <v/>
      </c>
      <c r="S97" s="36">
        <f>S84/S89</f>
        <v/>
      </c>
      <c r="T97" s="36">
        <f>T84/T89</f>
        <v/>
      </c>
      <c r="U97" s="36">
        <f>U84/U89</f>
        <v/>
      </c>
      <c r="V97" s="36">
        <f>V84/V89</f>
        <v/>
      </c>
      <c r="W97" s="36">
        <f>W84/W89</f>
        <v/>
      </c>
      <c r="X97" s="36">
        <f>X84/X89</f>
        <v/>
      </c>
      <c r="Y97" s="36">
        <f>Y84/Y89</f>
        <v/>
      </c>
      <c r="Z97" s="36">
        <f>Z84/Z89</f>
        <v/>
      </c>
      <c r="AA97" s="36">
        <f>AA84/AA89</f>
        <v/>
      </c>
      <c r="AB97" s="36">
        <f>AB84/AB89</f>
        <v/>
      </c>
      <c r="AC97" s="36">
        <f>AC84/AC89</f>
        <v/>
      </c>
      <c r="AD97" s="36">
        <f>AD84/AD89</f>
        <v/>
      </c>
      <c r="AE97" s="36">
        <f>AE84/AE89</f>
        <v/>
      </c>
      <c r="AF97" s="36">
        <f>AF84/AF89</f>
        <v/>
      </c>
      <c r="AG97" s="36">
        <f>AG84/AG89</f>
        <v/>
      </c>
      <c r="BA97" s="11">
        <f>SUM(BA81:BA96)</f>
        <v/>
      </c>
    </row>
    <row r="98" ht="15.75" customHeight="1" s="78">
      <c r="A98" s="6" t="inlineStr">
        <is>
          <t>solar thermal</t>
        </is>
      </c>
      <c r="B98" s="36" t="n">
        <v>0</v>
      </c>
      <c r="C98" s="36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6" t="n">
        <v>0</v>
      </c>
      <c r="P98" s="36" t="n">
        <v>0</v>
      </c>
      <c r="Q98" s="36" t="n">
        <v>0</v>
      </c>
      <c r="R98" s="36" t="n">
        <v>0</v>
      </c>
      <c r="S98" s="36" t="n">
        <v>0</v>
      </c>
      <c r="T98" s="36" t="n">
        <v>0</v>
      </c>
      <c r="U98" s="36" t="n">
        <v>0</v>
      </c>
      <c r="V98" s="36" t="n">
        <v>0</v>
      </c>
      <c r="W98" s="36" t="n">
        <v>0</v>
      </c>
      <c r="X98" s="36" t="n">
        <v>0</v>
      </c>
      <c r="Y98" s="36" t="n">
        <v>0</v>
      </c>
      <c r="Z98" s="36" t="n">
        <v>0</v>
      </c>
      <c r="AA98" s="36" t="n">
        <v>0</v>
      </c>
      <c r="AB98" s="36" t="n">
        <v>0</v>
      </c>
      <c r="AC98" s="36" t="n">
        <v>0</v>
      </c>
      <c r="AD98" s="36" t="n">
        <v>0</v>
      </c>
      <c r="AE98" s="36" t="n">
        <v>0</v>
      </c>
      <c r="AF98" s="36" t="n">
        <v>0</v>
      </c>
      <c r="AG98" s="36" t="n">
        <v>0</v>
      </c>
    </row>
    <row r="99" ht="15.75" customHeight="1" s="78">
      <c r="A99" s="6" t="inlineStr">
        <is>
          <t>biomass</t>
        </is>
      </c>
      <c r="B99" s="36">
        <f>B83/B89/2</f>
        <v/>
      </c>
      <c r="C99" s="36">
        <f>C83/C89/2</f>
        <v/>
      </c>
      <c r="D99" s="36">
        <f>D83/D89/2</f>
        <v/>
      </c>
      <c r="E99" s="36">
        <f>E83/E89/2</f>
        <v/>
      </c>
      <c r="F99" s="36">
        <f>F83/F89/2</f>
        <v/>
      </c>
      <c r="G99" s="36">
        <f>G83/G89/2</f>
        <v/>
      </c>
      <c r="H99" s="36">
        <f>H83/H89/2</f>
        <v/>
      </c>
      <c r="I99" s="36">
        <f>I83/I89/2</f>
        <v/>
      </c>
      <c r="J99" s="36">
        <f>J83/J89/2</f>
        <v/>
      </c>
      <c r="K99" s="36">
        <f>K83/K89/2</f>
        <v/>
      </c>
      <c r="L99" s="36">
        <f>L83/L89/2</f>
        <v/>
      </c>
      <c r="M99" s="36">
        <f>M83/M89/2</f>
        <v/>
      </c>
      <c r="N99" s="36">
        <f>N83/N89/2</f>
        <v/>
      </c>
      <c r="O99" s="36">
        <f>O83/O89/2</f>
        <v/>
      </c>
      <c r="P99" s="36">
        <f>P83/P89/2</f>
        <v/>
      </c>
      <c r="Q99" s="36">
        <f>Q83/Q89/2</f>
        <v/>
      </c>
      <c r="R99" s="36">
        <f>R83/R89/2</f>
        <v/>
      </c>
      <c r="S99" s="36">
        <f>S83/S89/2</f>
        <v/>
      </c>
      <c r="T99" s="36">
        <f>T83/T89/2</f>
        <v/>
      </c>
      <c r="U99" s="36">
        <f>U83/U89/2</f>
        <v/>
      </c>
      <c r="V99" s="36">
        <f>V83/V89/2</f>
        <v/>
      </c>
      <c r="W99" s="36">
        <f>W83/W89/2</f>
        <v/>
      </c>
      <c r="X99" s="36">
        <f>X83/X89/2</f>
        <v/>
      </c>
      <c r="Y99" s="36">
        <f>Y83/Y89/2</f>
        <v/>
      </c>
      <c r="Z99" s="36">
        <f>Z83/Z89/2</f>
        <v/>
      </c>
      <c r="AA99" s="36">
        <f>AA83/AA89/2</f>
        <v/>
      </c>
      <c r="AB99" s="36">
        <f>AB83/AB89/2</f>
        <v/>
      </c>
      <c r="AC99" s="36">
        <f>AC83/AC89/2</f>
        <v/>
      </c>
      <c r="AD99" s="36">
        <f>AD83/AD89/2</f>
        <v/>
      </c>
      <c r="AE99" s="36">
        <f>AE83/AE89/2</f>
        <v/>
      </c>
      <c r="AF99" s="36">
        <f>AF83/AF89/2</f>
        <v/>
      </c>
      <c r="AG99" s="36">
        <f>AG83/AG89/2</f>
        <v/>
      </c>
    </row>
    <row r="100" ht="15.75" customHeight="1" s="78">
      <c r="A100" s="6" t="inlineStr">
        <is>
          <t>geothermal</t>
        </is>
      </c>
      <c r="B100" s="36">
        <f>B83/B89/2</f>
        <v/>
      </c>
      <c r="C100" s="36">
        <f>C83/C89/2</f>
        <v/>
      </c>
      <c r="D100" s="36">
        <f>D83/D89/2</f>
        <v/>
      </c>
      <c r="E100" s="36">
        <f>E83/E89/2</f>
        <v/>
      </c>
      <c r="F100" s="36">
        <f>F83/F89/2</f>
        <v/>
      </c>
      <c r="G100" s="36">
        <f>G83/G89/2</f>
        <v/>
      </c>
      <c r="H100" s="36">
        <f>H83/H89/2</f>
        <v/>
      </c>
      <c r="I100" s="36">
        <f>I83/I89/2</f>
        <v/>
      </c>
      <c r="J100" s="36">
        <f>J83/J89/2</f>
        <v/>
      </c>
      <c r="K100" s="36">
        <f>K83/K89/2</f>
        <v/>
      </c>
      <c r="L100" s="36">
        <f>L83/L89/2</f>
        <v/>
      </c>
      <c r="M100" s="36">
        <f>M83/M89/2</f>
        <v/>
      </c>
      <c r="N100" s="36">
        <f>N83/N89/2</f>
        <v/>
      </c>
      <c r="O100" s="36">
        <f>O83/O89/2</f>
        <v/>
      </c>
      <c r="P100" s="36">
        <f>P83/P89/2</f>
        <v/>
      </c>
      <c r="Q100" s="36">
        <f>Q83/Q89/2</f>
        <v/>
      </c>
      <c r="R100" s="36">
        <f>R83/R89/2</f>
        <v/>
      </c>
      <c r="S100" s="36">
        <f>S83/S89/2</f>
        <v/>
      </c>
      <c r="T100" s="36">
        <f>T83/T89/2</f>
        <v/>
      </c>
      <c r="U100" s="36">
        <f>U83/U89/2</f>
        <v/>
      </c>
      <c r="V100" s="36">
        <f>V83/V89/2</f>
        <v/>
      </c>
      <c r="W100" s="36">
        <f>W83/W89/2</f>
        <v/>
      </c>
      <c r="X100" s="36">
        <f>X83/X89/2</f>
        <v/>
      </c>
      <c r="Y100" s="36">
        <f>Y83/Y89/2</f>
        <v/>
      </c>
      <c r="Z100" s="36">
        <f>Z83/Z89/2</f>
        <v/>
      </c>
      <c r="AA100" s="36">
        <f>AA83/AA89/2</f>
        <v/>
      </c>
      <c r="AB100" s="36">
        <f>AB83/AB89/2</f>
        <v/>
      </c>
      <c r="AC100" s="36">
        <f>AC83/AC89/2</f>
        <v/>
      </c>
      <c r="AD100" s="36">
        <f>AD83/AD89/2</f>
        <v/>
      </c>
      <c r="AE100" s="36">
        <f>AE83/AE89/2</f>
        <v/>
      </c>
      <c r="AF100" s="36">
        <f>AF83/AF89/2</f>
        <v/>
      </c>
      <c r="AG100" s="36">
        <f>AG83/AG89/2</f>
        <v/>
      </c>
    </row>
    <row r="101" ht="15.75" customHeight="1" s="78">
      <c r="A101" s="6" t="inlineStr">
        <is>
          <t>petroleum</t>
        </is>
      </c>
      <c r="B101" s="36">
        <f>B88/B89</f>
        <v/>
      </c>
      <c r="C101" s="36">
        <f>C88/C89</f>
        <v/>
      </c>
      <c r="D101" s="36">
        <f>D88/D89</f>
        <v/>
      </c>
      <c r="E101" s="36">
        <f>E88/E89</f>
        <v/>
      </c>
      <c r="F101" s="36">
        <f>F88/F89</f>
        <v/>
      </c>
      <c r="G101" s="36">
        <f>G88/G89</f>
        <v/>
      </c>
      <c r="H101" s="36">
        <f>H88/H89</f>
        <v/>
      </c>
      <c r="I101" s="36">
        <f>I88/I89</f>
        <v/>
      </c>
      <c r="J101" s="36">
        <f>J88/J89</f>
        <v/>
      </c>
      <c r="K101" s="36">
        <f>K88/K89</f>
        <v/>
      </c>
      <c r="L101" s="36">
        <f>L88/L89</f>
        <v/>
      </c>
      <c r="M101" s="36">
        <f>M88/M89</f>
        <v/>
      </c>
      <c r="N101" s="36">
        <f>N88/N89</f>
        <v/>
      </c>
      <c r="O101" s="36">
        <f>O88/O89</f>
        <v/>
      </c>
      <c r="P101" s="36">
        <f>P88/P89</f>
        <v/>
      </c>
      <c r="Q101" s="36">
        <f>Q88/Q89</f>
        <v/>
      </c>
      <c r="R101" s="36">
        <f>R88/R89</f>
        <v/>
      </c>
      <c r="S101" s="36">
        <f>S88/S89</f>
        <v/>
      </c>
      <c r="T101" s="36">
        <f>T88/T89</f>
        <v/>
      </c>
      <c r="U101" s="36">
        <f>U88/U89</f>
        <v/>
      </c>
      <c r="V101" s="36">
        <f>V88/V89</f>
        <v/>
      </c>
      <c r="W101" s="36">
        <f>W88/W89</f>
        <v/>
      </c>
      <c r="X101" s="36">
        <f>X88/X89</f>
        <v/>
      </c>
      <c r="Y101" s="36">
        <f>Y88/Y89</f>
        <v/>
      </c>
      <c r="Z101" s="36">
        <f>Z88/Z89</f>
        <v/>
      </c>
      <c r="AA101" s="36">
        <f>AA88/AA89</f>
        <v/>
      </c>
      <c r="AB101" s="36">
        <f>AB88/AB89</f>
        <v/>
      </c>
      <c r="AC101" s="36">
        <f>AC88/AC89</f>
        <v/>
      </c>
      <c r="AD101" s="36">
        <f>AD88/AD89</f>
        <v/>
      </c>
      <c r="AE101" s="36">
        <f>AE88/AE89</f>
        <v/>
      </c>
      <c r="AF101" s="36">
        <f>AF88/AF89</f>
        <v/>
      </c>
      <c r="AG101" s="36">
        <f>AG88/AG89</f>
        <v/>
      </c>
      <c r="AH101" s="6" t="n"/>
      <c r="AI101" s="6" t="n"/>
      <c r="AJ101" s="6" t="n"/>
      <c r="AK101" s="6" t="n"/>
      <c r="AL101" s="6" t="n"/>
      <c r="AM101" s="6" t="n"/>
      <c r="AN101" s="6" t="n"/>
      <c r="AO101" s="6" t="n"/>
      <c r="AP101" s="6" t="n"/>
      <c r="AQ101" s="6" t="n"/>
      <c r="AR101" s="6" t="n"/>
      <c r="AS101" s="6" t="n"/>
      <c r="AT101" s="6" t="n"/>
      <c r="AU101" s="6" t="n"/>
      <c r="AV101" s="6" t="n"/>
      <c r="AW101" s="6" t="n"/>
      <c r="AX101" s="6" t="n"/>
      <c r="AY101" s="6" t="n"/>
    </row>
    <row r="102" ht="15.75" customHeight="1" s="78">
      <c r="A102" s="6" t="inlineStr">
        <is>
          <t>natural gas peaker</t>
        </is>
      </c>
      <c r="B102" s="36" t="n">
        <v>0</v>
      </c>
      <c r="C102" s="36" t="n">
        <v>0</v>
      </c>
      <c r="D102" s="36" t="n">
        <v>0</v>
      </c>
      <c r="E102" s="36" t="n">
        <v>0</v>
      </c>
      <c r="F102" s="36" t="n">
        <v>0</v>
      </c>
      <c r="G102" s="36" t="n">
        <v>0</v>
      </c>
      <c r="H102" s="36" t="n">
        <v>0</v>
      </c>
      <c r="I102" s="36" t="n">
        <v>0</v>
      </c>
      <c r="J102" s="36" t="n">
        <v>0</v>
      </c>
      <c r="K102" s="36" t="n">
        <v>0</v>
      </c>
      <c r="L102" s="36" t="n">
        <v>0</v>
      </c>
      <c r="M102" s="36" t="n">
        <v>0</v>
      </c>
      <c r="N102" s="36" t="n">
        <v>0</v>
      </c>
      <c r="O102" s="36" t="n">
        <v>0</v>
      </c>
      <c r="P102" s="36" t="n">
        <v>0</v>
      </c>
      <c r="Q102" s="36" t="n">
        <v>0</v>
      </c>
      <c r="R102" s="36" t="n">
        <v>0</v>
      </c>
      <c r="S102" s="36" t="n">
        <v>0</v>
      </c>
      <c r="T102" s="36" t="n">
        <v>0</v>
      </c>
      <c r="U102" s="36" t="n">
        <v>0</v>
      </c>
      <c r="V102" s="36" t="n">
        <v>0</v>
      </c>
      <c r="W102" s="36" t="n">
        <v>0</v>
      </c>
      <c r="X102" s="36" t="n">
        <v>0</v>
      </c>
      <c r="Y102" s="36" t="n">
        <v>0</v>
      </c>
      <c r="Z102" s="36" t="n">
        <v>0</v>
      </c>
      <c r="AA102" s="36" t="n">
        <v>0</v>
      </c>
      <c r="AB102" s="36" t="n">
        <v>0</v>
      </c>
      <c r="AC102" s="36" t="n">
        <v>0</v>
      </c>
      <c r="AD102" s="36" t="n">
        <v>0</v>
      </c>
      <c r="AE102" s="36" t="n">
        <v>0</v>
      </c>
      <c r="AF102" s="36" t="n">
        <v>0</v>
      </c>
      <c r="AG102" s="36" t="n">
        <v>0</v>
      </c>
    </row>
    <row r="103" ht="15.75" customHeight="1" s="78">
      <c r="A103" s="6" t="inlineStr">
        <is>
          <t>lignite</t>
        </is>
      </c>
      <c r="B103" s="36" t="n">
        <v>0</v>
      </c>
      <c r="C103" s="36" t="n">
        <v>0</v>
      </c>
      <c r="D103" s="36" t="n">
        <v>0</v>
      </c>
      <c r="E103" s="36" t="n">
        <v>0</v>
      </c>
      <c r="F103" s="36" t="n">
        <v>0</v>
      </c>
      <c r="G103" s="36" t="n">
        <v>0</v>
      </c>
      <c r="H103" s="36" t="n">
        <v>0</v>
      </c>
      <c r="I103" s="36" t="n">
        <v>0</v>
      </c>
      <c r="J103" s="36" t="n">
        <v>0</v>
      </c>
      <c r="K103" s="36" t="n">
        <v>0</v>
      </c>
      <c r="L103" s="36" t="n">
        <v>0</v>
      </c>
      <c r="M103" s="36" t="n">
        <v>0</v>
      </c>
      <c r="N103" s="36" t="n">
        <v>0</v>
      </c>
      <c r="O103" s="36" t="n">
        <v>0</v>
      </c>
      <c r="P103" s="36" t="n">
        <v>0</v>
      </c>
      <c r="Q103" s="36" t="n">
        <v>0</v>
      </c>
      <c r="R103" s="36" t="n">
        <v>0</v>
      </c>
      <c r="S103" s="36" t="n">
        <v>0</v>
      </c>
      <c r="T103" s="36" t="n">
        <v>0</v>
      </c>
      <c r="U103" s="36" t="n">
        <v>0</v>
      </c>
      <c r="V103" s="36" t="n">
        <v>0</v>
      </c>
      <c r="W103" s="36" t="n">
        <v>0</v>
      </c>
      <c r="X103" s="36" t="n">
        <v>0</v>
      </c>
      <c r="Y103" s="36" t="n">
        <v>0</v>
      </c>
      <c r="Z103" s="36" t="n">
        <v>0</v>
      </c>
      <c r="AA103" s="36" t="n">
        <v>0</v>
      </c>
      <c r="AB103" s="36" t="n">
        <v>0</v>
      </c>
      <c r="AC103" s="36" t="n">
        <v>0</v>
      </c>
      <c r="AD103" s="36" t="n">
        <v>0</v>
      </c>
      <c r="AE103" s="36" t="n">
        <v>0</v>
      </c>
      <c r="AF103" s="36" t="n">
        <v>0</v>
      </c>
      <c r="AG103" s="36" t="n">
        <v>0</v>
      </c>
    </row>
    <row r="104" ht="15.75" customHeight="1" s="78">
      <c r="A104" s="6" t="inlineStr">
        <is>
          <t>offshore wind</t>
        </is>
      </c>
      <c r="B104" s="36" t="n">
        <v>0</v>
      </c>
      <c r="C104" s="36" t="n">
        <v>0</v>
      </c>
      <c r="D104" s="36" t="n">
        <v>0</v>
      </c>
      <c r="E104" s="36" t="n">
        <v>0</v>
      </c>
      <c r="F104" s="36" t="n">
        <v>0</v>
      </c>
      <c r="G104" s="36" t="n">
        <v>0</v>
      </c>
      <c r="H104" s="36" t="n">
        <v>0</v>
      </c>
      <c r="I104" s="36" t="n">
        <v>0</v>
      </c>
      <c r="J104" s="36" t="n">
        <v>0</v>
      </c>
      <c r="K104" s="36" t="n">
        <v>0</v>
      </c>
      <c r="L104" s="36" t="n">
        <v>0</v>
      </c>
      <c r="M104" s="36" t="n">
        <v>0</v>
      </c>
      <c r="N104" s="36" t="n">
        <v>0</v>
      </c>
      <c r="O104" s="36" t="n">
        <v>0</v>
      </c>
      <c r="P104" s="36" t="n">
        <v>0</v>
      </c>
      <c r="Q104" s="36" t="n">
        <v>0</v>
      </c>
      <c r="R104" s="36" t="n">
        <v>0</v>
      </c>
      <c r="S104" s="36" t="n">
        <v>0</v>
      </c>
      <c r="T104" s="36" t="n">
        <v>0</v>
      </c>
      <c r="U104" s="36" t="n">
        <v>0</v>
      </c>
      <c r="V104" s="36" t="n">
        <v>0</v>
      </c>
      <c r="W104" s="36" t="n">
        <v>0</v>
      </c>
      <c r="X104" s="36" t="n">
        <v>0</v>
      </c>
      <c r="Y104" s="36" t="n">
        <v>0</v>
      </c>
      <c r="Z104" s="36" t="n">
        <v>0</v>
      </c>
      <c r="AA104" s="36" t="n">
        <v>0</v>
      </c>
      <c r="AB104" s="36" t="n">
        <v>0</v>
      </c>
      <c r="AC104" s="36" t="n">
        <v>0</v>
      </c>
      <c r="AD104" s="36" t="n">
        <v>0</v>
      </c>
      <c r="AE104" s="36" t="n">
        <v>0</v>
      </c>
      <c r="AF104" s="36" t="n">
        <v>0</v>
      </c>
      <c r="AG104" s="36" t="n">
        <v>0</v>
      </c>
    </row>
    <row r="105" ht="15.75" customHeight="1" s="78">
      <c r="A105" s="6" t="inlineStr">
        <is>
          <t>crude oil</t>
        </is>
      </c>
      <c r="B105" s="36" t="n">
        <v>0</v>
      </c>
      <c r="C105" s="36" t="n">
        <v>0</v>
      </c>
      <c r="D105" s="36" t="n">
        <v>0</v>
      </c>
      <c r="E105" s="36" t="n">
        <v>0</v>
      </c>
      <c r="F105" s="36" t="n">
        <v>0</v>
      </c>
      <c r="G105" s="36" t="n">
        <v>0</v>
      </c>
      <c r="H105" s="36" t="n">
        <v>0</v>
      </c>
      <c r="I105" s="36" t="n">
        <v>0</v>
      </c>
      <c r="J105" s="36" t="n">
        <v>0</v>
      </c>
      <c r="K105" s="36" t="n">
        <v>0</v>
      </c>
      <c r="L105" s="36" t="n">
        <v>0</v>
      </c>
      <c r="M105" s="36" t="n">
        <v>0</v>
      </c>
      <c r="N105" s="36" t="n">
        <v>0</v>
      </c>
      <c r="O105" s="36" t="n">
        <v>0</v>
      </c>
      <c r="P105" s="36" t="n">
        <v>0</v>
      </c>
      <c r="Q105" s="36" t="n">
        <v>0</v>
      </c>
      <c r="R105" s="36" t="n">
        <v>0</v>
      </c>
      <c r="S105" s="36" t="n">
        <v>0</v>
      </c>
      <c r="T105" s="36" t="n">
        <v>0</v>
      </c>
      <c r="U105" s="36" t="n">
        <v>0</v>
      </c>
      <c r="V105" s="36" t="n">
        <v>0</v>
      </c>
      <c r="W105" s="36" t="n">
        <v>0</v>
      </c>
      <c r="X105" s="36" t="n">
        <v>0</v>
      </c>
      <c r="Y105" s="36" t="n">
        <v>0</v>
      </c>
      <c r="Z105" s="36" t="n">
        <v>0</v>
      </c>
      <c r="AA105" s="36" t="n">
        <v>0</v>
      </c>
      <c r="AB105" s="36" t="n">
        <v>0</v>
      </c>
      <c r="AC105" s="36" t="n">
        <v>0</v>
      </c>
      <c r="AD105" s="36" t="n">
        <v>0</v>
      </c>
      <c r="AE105" s="36" t="n">
        <v>0</v>
      </c>
      <c r="AF105" s="36" t="n">
        <v>0</v>
      </c>
      <c r="AG105" s="36" t="n">
        <v>0</v>
      </c>
    </row>
    <row r="106" ht="15.75" customHeight="1" s="78">
      <c r="A106" s="6" t="inlineStr">
        <is>
          <t>heavy or residual fuel oil</t>
        </is>
      </c>
      <c r="B106" s="36" t="n">
        <v>0</v>
      </c>
      <c r="C106" s="36" t="n">
        <v>0</v>
      </c>
      <c r="D106" s="36" t="n">
        <v>0</v>
      </c>
      <c r="E106" s="36" t="n">
        <v>0</v>
      </c>
      <c r="F106" s="36" t="n">
        <v>0</v>
      </c>
      <c r="G106" s="36" t="n">
        <v>0</v>
      </c>
      <c r="H106" s="36" t="n">
        <v>0</v>
      </c>
      <c r="I106" s="36" t="n">
        <v>0</v>
      </c>
      <c r="J106" s="36" t="n">
        <v>0</v>
      </c>
      <c r="K106" s="36" t="n">
        <v>0</v>
      </c>
      <c r="L106" s="36" t="n">
        <v>0</v>
      </c>
      <c r="M106" s="36" t="n">
        <v>0</v>
      </c>
      <c r="N106" s="36" t="n">
        <v>0</v>
      </c>
      <c r="O106" s="36" t="n">
        <v>0</v>
      </c>
      <c r="P106" s="36" t="n">
        <v>0</v>
      </c>
      <c r="Q106" s="36" t="n">
        <v>0</v>
      </c>
      <c r="R106" s="36" t="n">
        <v>0</v>
      </c>
      <c r="S106" s="36" t="n">
        <v>0</v>
      </c>
      <c r="T106" s="36" t="n">
        <v>0</v>
      </c>
      <c r="U106" s="36" t="n">
        <v>0</v>
      </c>
      <c r="V106" s="36" t="n">
        <v>0</v>
      </c>
      <c r="W106" s="36" t="n">
        <v>0</v>
      </c>
      <c r="X106" s="36" t="n">
        <v>0</v>
      </c>
      <c r="Y106" s="36" t="n">
        <v>0</v>
      </c>
      <c r="Z106" s="36" t="n">
        <v>0</v>
      </c>
      <c r="AA106" s="36" t="n">
        <v>0</v>
      </c>
      <c r="AB106" s="36" t="n">
        <v>0</v>
      </c>
      <c r="AC106" s="36" t="n">
        <v>0</v>
      </c>
      <c r="AD106" s="36" t="n">
        <v>0</v>
      </c>
      <c r="AE106" s="36" t="n">
        <v>0</v>
      </c>
      <c r="AF106" s="36" t="n">
        <v>0</v>
      </c>
      <c r="AG106" s="36" t="n">
        <v>0</v>
      </c>
    </row>
    <row r="107" ht="15.75" customHeight="1" s="78">
      <c r="A107" s="6" t="inlineStr">
        <is>
          <t>municipal solid waste</t>
        </is>
      </c>
      <c r="B107" s="36" t="n">
        <v>0</v>
      </c>
      <c r="C107" s="36" t="n">
        <v>0</v>
      </c>
      <c r="D107" s="36" t="n">
        <v>0</v>
      </c>
      <c r="E107" s="36" t="n">
        <v>0</v>
      </c>
      <c r="F107" s="36" t="n">
        <v>0</v>
      </c>
      <c r="G107" s="36" t="n">
        <v>0</v>
      </c>
      <c r="H107" s="36" t="n">
        <v>0</v>
      </c>
      <c r="I107" s="36" t="n">
        <v>0</v>
      </c>
      <c r="J107" s="36" t="n">
        <v>0</v>
      </c>
      <c r="K107" s="36" t="n">
        <v>0</v>
      </c>
      <c r="L107" s="36" t="n">
        <v>0</v>
      </c>
      <c r="M107" s="36" t="n">
        <v>0</v>
      </c>
      <c r="N107" s="36" t="n">
        <v>0</v>
      </c>
      <c r="O107" s="36" t="n">
        <v>0</v>
      </c>
      <c r="P107" s="36" t="n">
        <v>0</v>
      </c>
      <c r="Q107" s="36" t="n">
        <v>0</v>
      </c>
      <c r="R107" s="36" t="n">
        <v>0</v>
      </c>
      <c r="S107" s="36" t="n">
        <v>0</v>
      </c>
      <c r="T107" s="36" t="n">
        <v>0</v>
      </c>
      <c r="U107" s="36" t="n">
        <v>0</v>
      </c>
      <c r="V107" s="36" t="n">
        <v>0</v>
      </c>
      <c r="W107" s="36" t="n">
        <v>0</v>
      </c>
      <c r="X107" s="36" t="n">
        <v>0</v>
      </c>
      <c r="Y107" s="36" t="n">
        <v>0</v>
      </c>
      <c r="Z107" s="36" t="n">
        <v>0</v>
      </c>
      <c r="AA107" s="36" t="n">
        <v>0</v>
      </c>
      <c r="AB107" s="36" t="n">
        <v>0</v>
      </c>
      <c r="AC107" s="36" t="n">
        <v>0</v>
      </c>
      <c r="AD107" s="36" t="n">
        <v>0</v>
      </c>
      <c r="AE107" s="36" t="n">
        <v>0</v>
      </c>
      <c r="AF107" s="36" t="n">
        <v>0</v>
      </c>
      <c r="AG107" s="36" t="n">
        <v>0</v>
      </c>
    </row>
    <row r="108" ht="15.75" customHeight="1" s="78">
      <c r="J108" s="6" t="n"/>
    </row>
    <row r="109" ht="15.75" customHeight="1" s="78">
      <c r="J109" s="6" t="n"/>
    </row>
    <row r="110" ht="15.75" customHeight="1" s="78">
      <c r="J110" s="6" t="n"/>
    </row>
    <row r="111" ht="15.75" customHeight="1" s="78">
      <c r="J111" s="6" t="n"/>
    </row>
    <row r="112" ht="15.75" customHeight="1" s="78">
      <c r="J112" s="6" t="n"/>
    </row>
    <row r="113" ht="15.75" customHeight="1" s="78">
      <c r="J113" s="6" t="n"/>
    </row>
    <row r="114" ht="15.75" customHeight="1" s="78">
      <c r="J114" s="6" t="n"/>
    </row>
    <row r="115" ht="15.75" customHeight="1" s="78">
      <c r="J115" s="6" t="n"/>
    </row>
    <row r="116" ht="15.75" customHeight="1" s="78">
      <c r="J116" s="6" t="n"/>
    </row>
    <row r="117" ht="15.75" customHeight="1" s="78">
      <c r="J117" s="6" t="n"/>
    </row>
    <row r="118" ht="15.75" customHeight="1" s="78">
      <c r="J118" s="6" t="n"/>
    </row>
    <row r="119" ht="15.75" customHeight="1" s="78">
      <c r="J119" s="6" t="n"/>
    </row>
    <row r="120" ht="15.75" customHeight="1" s="78">
      <c r="J120" s="6" t="n"/>
    </row>
    <row r="121" ht="15.75" customHeight="1" s="78">
      <c r="J121" s="6" t="n"/>
    </row>
    <row r="122" ht="15.75" customHeight="1" s="78">
      <c r="J122" s="6" t="n"/>
    </row>
    <row r="123" ht="15.75" customHeight="1" s="78">
      <c r="J123" s="6" t="n"/>
    </row>
    <row r="124" ht="15.75" customHeight="1" s="78">
      <c r="J124" s="6" t="n"/>
    </row>
    <row r="125" ht="15.75" customHeight="1" s="78">
      <c r="J125" s="6" t="n"/>
    </row>
    <row r="126" ht="15.75" customHeight="1" s="78">
      <c r="J126" s="6" t="n"/>
    </row>
    <row r="127" ht="15.75" customHeight="1" s="78">
      <c r="J127" s="6" t="n"/>
    </row>
    <row r="128" ht="15.75" customHeight="1" s="78">
      <c r="J128" s="6" t="n"/>
    </row>
    <row r="129" ht="15.75" customHeight="1" s="78">
      <c r="J129" s="6" t="n"/>
    </row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>
      <c r="A150" s="6" t="n"/>
    </row>
    <row r="151" ht="15.75" customHeight="1" s="78">
      <c r="A151" s="35" t="n"/>
    </row>
    <row r="152" ht="15.75" customHeight="1" s="78">
      <c r="A152" s="6" t="n"/>
    </row>
    <row r="153" ht="15.75" customHeight="1" s="78">
      <c r="A153" s="6" t="n"/>
    </row>
    <row r="154" ht="15.75" customHeight="1" s="78">
      <c r="A154" s="6" t="n"/>
    </row>
    <row r="155" ht="15.75" customHeight="1" s="78">
      <c r="A155" s="6" t="n"/>
    </row>
    <row r="156" ht="15.75" customHeight="1" s="78">
      <c r="A156" s="35" t="n"/>
    </row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78" min="1" max="3"/>
    <col width="23.63" customWidth="1" style="78" min="4" max="4"/>
    <col width="32.88" customWidth="1" style="78" min="5" max="5"/>
    <col width="7.63" customWidth="1" style="78" min="6" max="20"/>
    <col width="13.63" customWidth="1" style="78" min="21" max="21"/>
    <col width="7.63" customWidth="1" style="78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6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6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6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6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6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6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6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6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6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6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6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6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6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6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6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6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78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6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 s="78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6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 s="78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6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 s="78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6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 s="78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6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 s="78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6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 s="78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6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 s="78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6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 s="78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6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 s="78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6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 s="78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6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 s="78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6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 s="78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6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 s="78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 s="78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 s="78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 s="78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 s="78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 s="78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 s="78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 s="78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 s="78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 s="78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 s="78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 s="78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 s="78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 s="78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 s="78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 s="78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 s="78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 s="78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 s="78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 s="78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 s="78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 s="78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 s="78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 s="78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 s="78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 s="78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 s="78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 s="78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 s="78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 s="78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 s="78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 s="78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 s="78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 s="78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 s="78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 s="78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 s="78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 s="78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 s="78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 s="78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 s="78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 s="78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 s="78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 s="78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 s="78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 s="78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 s="78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 s="78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 s="78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 s="78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 s="78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 s="78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 s="78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 s="78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 s="78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 s="78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 s="78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 s="78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 s="78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 s="78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 s="78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 s="78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 s="78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 s="78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 s="78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 s="78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 s="78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 s="78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 s="78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 s="78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 s="78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 s="78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 s="78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 s="78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 s="78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 s="78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 s="78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 s="78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 s="78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 s="78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 s="78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 s="78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 s="78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 s="78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 s="78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 s="78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 s="78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 s="78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 s="78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 s="78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 s="78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 s="78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 s="78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 s="78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 s="78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 s="78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 s="78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 s="78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 s="78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 s="78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 s="78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 s="78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 s="78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 s="78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 s="78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 s="78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 s="78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 s="78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 s="78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 s="78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 s="78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 s="78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 s="78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 s="78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 s="78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 s="78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 s="78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 s="78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 s="78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 s="78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 s="78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 s="78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 s="78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 s="78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 s="78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 s="78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 s="78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 s="78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 s="78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 s="78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 s="78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 s="78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 s="78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 s="78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 s="78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 s="78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 s="78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 s="78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 s="78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 s="78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 s="78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 s="78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 s="78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 s="78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 s="78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 s="78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 s="78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 s="78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 s="78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 s="78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 s="78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 s="78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 s="78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 s="78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 s="78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 s="78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 s="78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 s="78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 s="78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 s="78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 s="78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 s="78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 s="78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 s="78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 s="78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 s="78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 s="78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 s="78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 s="78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 s="78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 s="78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 s="78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 s="78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 s="78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 s="78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 s="78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 s="78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 s="78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 s="78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 s="78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 s="78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 s="78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 s="78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 s="78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 s="78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 s="78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 s="78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 s="78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 s="78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 s="78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 s="78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 s="78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 s="78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 s="78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 s="78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 s="78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 s="78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 s="78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 s="78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 s="78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 s="78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 s="78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 s="78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 s="78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 s="78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 s="78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 s="78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 s="78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 s="78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 s="78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 s="78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 s="78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 s="78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 s="78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 s="78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 s="78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 s="78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 s="78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 s="78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 s="78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 s="78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 s="78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 s="78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 s="78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 s="78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 s="78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 s="78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 s="78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 s="78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 s="78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 s="78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 s="78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 s="78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 s="78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 s="78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 s="78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 s="78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 s="78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 s="78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 s="78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 s="78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 s="78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 s="78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 s="78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 s="78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 s="78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 s="78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 s="78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 s="78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 s="78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 s="78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 s="78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 s="78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 s="78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 s="78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 s="78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 s="78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 s="78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 s="78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 s="78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 s="78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 s="78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 s="78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 s="78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 s="78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 s="78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 s="78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 s="78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 s="78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 s="78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 s="78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 s="78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 s="78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 s="78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 s="78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 s="78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 s="78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 s="78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 s="78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 s="78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 s="78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 s="78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 s="78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 s="78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 s="78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 s="78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 s="78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 s="78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 s="78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 s="78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 s="78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 s="78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 s="78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 s="78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 s="78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 s="78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 s="78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 s="78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 s="78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 s="78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 s="78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 s="78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 s="78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 s="78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 s="78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 s="78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 s="78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 s="78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 s="78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 s="78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 s="78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 s="78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 s="78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 s="78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 s="78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 s="78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 s="78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 s="78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 s="78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 s="78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 s="78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 s="78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 s="78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 s="78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 s="78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 s="78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 s="78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 s="78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 s="78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 s="78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 s="78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 s="78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 s="78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 s="78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 s="78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 s="78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 s="78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 s="78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 s="78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 s="78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 s="78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 s="78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 s="78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 s="78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 s="78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 s="78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 s="78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 s="78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 s="78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 s="78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 s="78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 s="78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 s="78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 s="78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 s="78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 s="78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 s="78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 s="78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 s="78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 s="78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 s="78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 s="78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 s="78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 s="78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 s="78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 s="78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 s="78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 s="78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 s="78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 s="78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 s="78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 s="78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 s="78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 s="78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 s="78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 s="78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 s="78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 s="78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 s="78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 s="78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 s="78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 s="78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 s="78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 s="78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 s="78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 s="78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 s="78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 s="78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 s="78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 s="78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 s="78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 s="78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 s="78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 s="78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 s="78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 s="78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 s="78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 s="78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 s="78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 s="78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 s="78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 s="78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 s="78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 s="78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 s="78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 s="78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 s="78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 s="78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 s="78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 s="78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 s="78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 s="78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 s="78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 s="78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 s="78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 s="78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 s="78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 s="78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 s="78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 s="78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 s="78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 s="78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 s="78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 s="78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 s="78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 s="78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 s="78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 s="78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 s="78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 s="78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 s="78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 s="78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 s="78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 s="78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 s="78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 s="78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 s="78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 s="78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 s="78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 s="78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 s="78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 s="78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 s="78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 s="78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 s="78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 s="78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 s="78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 s="78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 s="78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 s="78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 s="78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 s="78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 s="78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 s="78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 s="78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 s="78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 s="78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 s="78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 s="78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 s="78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 s="78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 s="78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 s="78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 s="78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 s="78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 s="78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 s="78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 s="78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 s="78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 s="78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 s="78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 s="78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 s="78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 s="78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 s="78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 s="78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 s="78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 s="78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 s="78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 s="78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 s="78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 s="78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 s="78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 s="78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 s="78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 s="78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 s="78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 s="78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 s="78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 s="78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 s="78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 s="78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 s="78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 s="78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 s="78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 s="78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 s="78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 s="78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 s="78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 s="78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 s="78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 s="78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 s="78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 s="78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 s="78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 s="78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 s="78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 s="78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 s="78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 s="78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 s="78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 s="78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 s="78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 s="78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 s="78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 s="78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 s="78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 s="78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 s="78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 s="78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 s="78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 s="78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 s="78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 s="78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 s="78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 s="78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 s="78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 s="78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 s="78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 s="78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 s="78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 s="78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 s="78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 s="78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 s="78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 s="78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 s="78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 s="78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 s="78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 s="78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 s="78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 s="78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 s="78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 s="78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 s="78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 s="78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 s="78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 s="78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 s="78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 s="78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 s="78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 s="78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 s="78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 s="78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 s="78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 s="78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 s="78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 s="78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 s="78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 s="78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 s="78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 s="78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 s="78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 s="78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 s="78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 s="78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 s="78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 s="78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 s="78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 s="78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 s="78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 s="78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 s="78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 s="78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 s="78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 s="78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 s="78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 s="78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 s="78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 s="78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 s="78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 s="78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 s="78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 s="78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 s="78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 s="78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 s="78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 s="78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 s="78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 s="78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 s="78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 s="78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 s="78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 s="78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 s="78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 s="78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 s="78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 s="78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 s="78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 s="78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 s="78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 s="78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 s="78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 s="78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 s="78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 s="78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 s="78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 s="78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 s="78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 s="78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 s="78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 s="78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 s="78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 s="78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 s="78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 s="78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 s="78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 s="78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 s="78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 s="78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 s="78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 s="78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 s="78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 s="78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 s="78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 s="78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 s="78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 s="78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 s="78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 s="78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 s="78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 s="78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 s="78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 s="78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 s="78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 s="78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 s="78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 s="78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 s="78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 s="78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 s="78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 s="78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 s="78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 s="78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 s="78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 s="78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 s="78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 s="78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 s="78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 s="78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 s="78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 s="78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 s="78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 s="78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 s="78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 s="78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 s="78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 s="78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 s="78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 s="78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 s="78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 s="78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 s="78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 s="78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 s="78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 s="78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 s="78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 s="78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 s="78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 s="78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 s="78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 s="78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 s="78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 s="78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 s="78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 s="78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 s="78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 s="78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 s="78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 s="78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 s="78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 s="78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 s="78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 s="78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 s="78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 s="78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 s="78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 s="78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 s="78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 s="78"/>
    <row r="724" ht="15.75" customHeight="1" s="78"/>
    <row r="725" ht="15.75" customHeight="1" s="78"/>
    <row r="726" ht="15.75" customHeight="1" s="78"/>
    <row r="727" ht="15.75" customHeight="1" s="78">
      <c r="A727" s="1" t="inlineStr">
        <is>
          <t>Converted to Fraction and weighed by transmission capacity (in Calculations tab)</t>
        </is>
      </c>
    </row>
    <row r="728" ht="15.75" customHeight="1" s="78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 s="78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 s="78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 s="78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 s="78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 s="78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 s="78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 s="78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 s="78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 s="78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 s="78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 s="78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 s="78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 s="78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 s="78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 s="78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 s="78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 s="78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 s="78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 s="78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 s="78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 s="78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 s="78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 s="78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 s="78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 s="78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 s="78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 s="78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 s="78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 s="78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 s="78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 s="78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 s="78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 s="78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 s="78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 s="78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 s="78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 s="78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 s="78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 s="78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 s="78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 s="78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 s="78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 s="78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 s="78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 s="78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 s="78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 s="78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 s="78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 s="78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 s="78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 s="78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 s="78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 s="78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 s="78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 s="78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 s="78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 s="78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 s="78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 s="78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 s="78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 s="78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 s="78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 s="78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 s="78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 s="78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 s="78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 s="78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 s="78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 s="78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 s="78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 s="78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 s="78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 s="78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 s="78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 s="78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 s="78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 s="78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 s="78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 s="78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 s="78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 s="78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 s="78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 s="78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 s="78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 s="78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 s="78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 s="78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 s="78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 s="78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 s="78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 s="78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 s="78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 s="78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 s="78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 s="78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 s="78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 s="78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 s="78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 s="78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 s="78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 s="78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 s="78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 s="78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 s="78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 s="78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 s="78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 s="78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 s="78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 s="78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 s="78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 s="78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 s="78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 s="78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 s="78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 s="78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 s="78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 s="78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 s="78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 s="78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 s="78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 s="78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 s="78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 s="78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 s="78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 s="78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 s="78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 s="78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 s="78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 s="78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 s="78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 s="78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 s="78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 s="78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 s="78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 s="78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 s="78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 s="78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 s="78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 s="78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 s="78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 s="78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 s="78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 s="78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 s="78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 s="78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 s="78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 s="78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 s="78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 s="78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 s="78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 s="78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 s="78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 s="78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 s="78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 s="78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 s="78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 s="78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 s="78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 s="78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 s="78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 s="78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 s="78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 s="78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 s="78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 s="78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 s="78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 s="78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 s="78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 s="78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 s="78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 s="78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 s="78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 s="78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 s="78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 s="78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 s="78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 s="78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 s="78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 s="78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 s="78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 s="78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 s="78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 s="78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 s="78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 s="78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 s="78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 s="78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 s="78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 s="78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 s="78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 s="78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 s="78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 s="78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 s="78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 s="78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 s="78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 s="78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 s="78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 s="78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 s="78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 s="78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 s="78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 s="78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 s="78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 s="78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 s="78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 s="78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 s="78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 s="78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 s="78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 s="78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 s="78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 s="78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 s="78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 s="78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 s="78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 s="78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 s="78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 s="78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 s="78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 s="78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 s="78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 s="78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 s="78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 s="78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 s="78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 s="78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 s="78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 s="78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 s="78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 s="78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 s="78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 s="78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 s="78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 s="78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 s="78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 s="78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 s="78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 s="78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 s="78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 s="78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 s="78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 s="78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 s="78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 s="78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 s="78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 s="78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 s="78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 s="78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 s="78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 s="78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 s="78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 s="78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 s="78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 s="78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 s="78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 s="78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 s="78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 s="78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 s="78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 s="78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 s="78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 s="78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 s="78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 s="78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 s="78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 s="78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 s="78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 s="78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 s="78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 s="78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 s="78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 s="78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 s="78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 s="78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 s="78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 s="78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 s="78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 s="78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 s="78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 s="78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 s="78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 s="78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 s="78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 s="78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 s="78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 s="78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 s="78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 s="78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 s="78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 s="78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 s="78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 s="78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 s="78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 s="78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 s="78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 s="78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 s="78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 s="78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 s="78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 s="78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 s="78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 s="78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 s="78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 s="78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 s="78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 s="78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 s="78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 s="78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 s="78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 s="78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 s="78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 s="78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 s="78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 s="78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 s="78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 s="78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 s="78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 s="78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 s="78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 s="78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 s="78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 s="78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 s="78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 s="78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 s="78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 s="78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 s="78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 s="78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 s="78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 s="78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 s="78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 s="78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 s="78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 s="78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 s="78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 s="78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 s="78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 s="78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 s="78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 s="78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 s="78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 s="78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 s="78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 s="78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 s="78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 s="78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 s="78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 s="78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 s="78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 s="78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 s="78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 s="78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 s="78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 s="78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 s="78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 s="78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 s="78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 s="78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 s="78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 s="78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 s="78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 s="78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 s="78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 s="78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 s="78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 s="78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 s="78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 s="78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 s="78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 s="78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 s="78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 s="78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 s="78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 s="78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 s="78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 s="78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 s="78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 s="78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 s="78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 s="78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 s="78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 s="78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 s="78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 s="78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 s="78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 s="78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 s="78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 s="78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 s="78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 s="78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 s="78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 s="78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 s="78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 s="78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 s="78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 s="78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 s="78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 s="78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 s="78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 s="78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 s="78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 s="78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 s="78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 s="78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 s="78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 s="78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 s="78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 s="78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 s="78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 s="78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 s="78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 s="78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 s="78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 s="78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 s="78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 s="78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 s="78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 s="78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 s="78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 s="78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 s="78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 s="78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 s="78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 s="78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 s="78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 s="78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 s="78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 s="78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 s="78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 s="78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 s="78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 s="78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 s="78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 s="78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 s="78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 s="78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 s="78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 s="78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 s="78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 s="78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 s="78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 s="78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 s="78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 s="78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 s="78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 s="78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 s="78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 s="78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 s="78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 s="78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 s="78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 s="78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 s="78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 s="78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 s="78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 s="78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 s="78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 s="78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 s="78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 s="78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 s="78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 s="78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 s="78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 s="78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 s="78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 s="78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 s="78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 s="78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 s="78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 s="78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 s="78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 s="78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 s="78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 s="78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 s="78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 s="78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 s="78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 s="78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 s="78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 s="78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 s="78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 s="78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 s="78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 s="78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 s="78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 s="78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 s="78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 s="78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 s="78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 s="78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 s="78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 s="78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 s="78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 s="78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 s="78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 s="78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 s="78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 s="78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 s="78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 s="78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 s="78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 s="78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 s="78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 s="78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 s="78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 s="78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 s="78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 s="78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 s="78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 s="78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 s="78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 s="78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 s="78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 s="78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 s="78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 s="78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 s="78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 s="78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 s="78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 s="78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 s="78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 s="78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 s="78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 s="78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 s="78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 s="78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 s="78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 s="78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 s="78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 s="78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 s="78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 s="78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 s="78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 s="78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 s="78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 s="78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 s="78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 s="78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 s="78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 s="78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 s="78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 s="78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 s="78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 s="78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 s="78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 s="78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 s="78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 s="78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 s="78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 s="78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 s="78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 s="78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 s="78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 s="78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 s="78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 s="78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 s="78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 s="78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 s="78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 s="78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 s="78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 s="78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 s="78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 s="78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 s="78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 s="78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 s="78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 s="78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 s="78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 s="78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 s="78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 s="78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 s="78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 s="78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 s="78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 s="78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 s="78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 s="78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 s="78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 s="78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 s="78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 s="78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 s="78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 s="78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 s="78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 s="78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 s="78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 s="78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 s="78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 s="78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 s="78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 s="78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 s="78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 s="78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 s="78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 s="78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 s="78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 s="78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 s="78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 s="78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 s="78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 s="78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 s="78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 s="78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 s="78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 s="78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 s="78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 s="78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 s="78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 s="78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 s="78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 s="78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 s="78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 s="78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 s="78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 s="78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 s="78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 s="78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 s="78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 s="78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 s="78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 s="78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 s="78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 s="78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 s="78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 s="78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 s="78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 s="78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 s="78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 s="78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 s="78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 s="78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 s="78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 s="78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 s="78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 s="78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 s="78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 s="78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 s="78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 s="78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 s="78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 s="78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 s="78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 s="78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 s="78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 s="78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 s="78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 s="78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 s="78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 s="78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 s="78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 s="78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 s="78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 s="78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 s="78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 s="78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 s="78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 s="78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 s="78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 s="78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 s="78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 s="78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 s="78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 s="78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 s="78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 s="78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 s="78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 s="78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 s="78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 s="78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 s="78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 s="78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 s="78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 s="78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 s="78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 s="78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 s="78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 s="78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 s="78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 s="78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 s="78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 s="78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 s="78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 s="78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 s="78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 s="78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 s="78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 s="78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 s="78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 s="78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 s="78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 s="78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 s="78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 s="78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 s="78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 s="78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 s="78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 s="78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 s="78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 s="78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 s="78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 s="78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 s="78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 s="78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 s="78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 s="78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 s="78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 s="78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 s="78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 s="78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 s="78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 s="78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 s="78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 s="78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 s="78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 s="78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 s="78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 s="78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 s="78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 s="78">
      <c r="B1449" s="50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78"/>
    <row r="1451" ht="15.75" customHeight="1" s="78"/>
    <row r="1452" ht="15.75" customHeight="1" s="78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78" min="1" max="63"/>
  </cols>
  <sheetData>
    <row r="1">
      <c r="A1" s="1" t="inlineStr">
        <is>
          <t>EIA SEDs: Collected data from each individual state worksheet</t>
        </is>
      </c>
    </row>
    <row r="2">
      <c r="A2" s="2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2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2" t="inlineStr">
        <is>
          <t>imports</t>
        </is>
      </c>
      <c r="B6" s="2">
        <f>About!B2</f>
        <v/>
      </c>
      <c r="C6" s="2">
        <f>SUMIFS(C$20:C$119,$B$20:$B$119,$B$6,$A$20:$A$119,$A$6)</f>
        <v/>
      </c>
      <c r="D6" s="2">
        <f>SUMIFS(D$20:D$119,$B$20:$B$119,$B$6,$A$20:$A$119,$A$6)</f>
        <v/>
      </c>
      <c r="E6" s="2">
        <f>SUMIFS(E$20:E$119,$B$20:$B$119,$B$6,$A$20:$A$119,$A$6)</f>
        <v/>
      </c>
      <c r="F6" s="2">
        <f>SUMIFS(F$20:F$119,$B$20:$B$119,$B$6,$A$20:$A$119,$A$6)</f>
        <v/>
      </c>
      <c r="G6" s="2">
        <f>SUMIFS(G$20:G$119,$B$20:$B$119,$B$6,$A$20:$A$119,$A$6)</f>
        <v/>
      </c>
      <c r="H6" s="2">
        <f>SUMIFS(H$20:H$119,$B$20:$B$119,$B$6,$A$20:$A$119,$A$6)</f>
        <v/>
      </c>
      <c r="I6" s="2">
        <f>SUMIFS(I$20:I$119,$B$20:$B$119,$B$6,$A$20:$A$119,$A$6)</f>
        <v/>
      </c>
      <c r="J6" s="2">
        <f>SUMIFS(J$20:J$119,$B$20:$B$119,$B$6,$A$20:$A$119,$A$6)</f>
        <v/>
      </c>
      <c r="K6" s="2">
        <f>SUMIFS(K$20:K$119,$B$20:$B$119,$B$6,$A$20:$A$119,$A$6)</f>
        <v/>
      </c>
      <c r="L6" s="2">
        <f>SUMIFS(L$20:L$119,$B$20:$B$119,$B$6,$A$20:$A$119,$A$6)</f>
        <v/>
      </c>
      <c r="M6" s="2">
        <f>SUMIFS(M$20:M$119,$B$20:$B$119,$B$6,$A$20:$A$119,$A$6)</f>
        <v/>
      </c>
      <c r="N6" s="2">
        <f>SUMIFS(N$20:N$119,$B$20:$B$119,$B$6,$A$20:$A$119,$A$6)</f>
        <v/>
      </c>
      <c r="O6" s="2">
        <f>SUMIFS(O$20:O$119,$B$20:$B$119,$B$6,$A$20:$A$119,$A$6)</f>
        <v/>
      </c>
      <c r="P6" s="2">
        <f>SUMIFS(P$20:P$119,$B$20:$B$119,$B$6,$A$20:$A$119,$A$6)</f>
        <v/>
      </c>
      <c r="Q6" s="2">
        <f>SUMIFS(Q$20:Q$119,$B$20:$B$119,$B$6,$A$20:$A$119,$A$6)</f>
        <v/>
      </c>
      <c r="R6" s="2">
        <f>SUMIFS(R$20:R$119,$B$20:$B$119,$B$6,$A$20:$A$119,$A$6)</f>
        <v/>
      </c>
      <c r="S6" s="2">
        <f>SUMIFS(S$20:S$119,$B$20:$B$119,$B$6,$A$20:$A$119,$A$6)</f>
        <v/>
      </c>
      <c r="T6" s="2">
        <f>SUMIFS(T$20:T$119,$B$20:$B$119,$B$6,$A$20:$A$119,$A$6)</f>
        <v/>
      </c>
      <c r="U6" s="2">
        <f>SUMIFS(U$20:U$119,$B$20:$B$119,$B$6,$A$20:$A$119,$A$6)</f>
        <v/>
      </c>
      <c r="V6" s="2">
        <f>SUMIFS(V$20:V$119,$B$20:$B$119,$B$6,$A$20:$A$119,$A$6)</f>
        <v/>
      </c>
      <c r="W6" s="2">
        <f>SUMIFS(W$20:W$119,$B$20:$B$119,$B$6,$A$20:$A$119,$A$6)</f>
        <v/>
      </c>
      <c r="X6" s="2">
        <f>SUMIFS(X$20:X$119,$B$20:$B$119,$B$6,$A$20:$A$119,$A$6)</f>
        <v/>
      </c>
      <c r="Y6" s="2">
        <f>SUMIFS(Y$20:Y$119,$B$20:$B$119,$B$6,$A$20:$A$119,$A$6)</f>
        <v/>
      </c>
      <c r="Z6" s="2">
        <f>SUMIFS(Z$20:Z$119,$B$20:$B$119,$B$6,$A$20:$A$119,$A$6)</f>
        <v/>
      </c>
      <c r="AA6" s="2">
        <f>SUMIFS(AA$20:AA$119,$B$20:$B$119,$B$6,$A$20:$A$119,$A$6)</f>
        <v/>
      </c>
      <c r="AB6" s="2">
        <f>SUMIFS(AB$20:AB$119,$B$20:$B$119,$B$6,$A$20:$A$119,$A$6)</f>
        <v/>
      </c>
      <c r="AC6" s="2">
        <f>SUMIFS(AC$20:AC$119,$B$20:$B$119,$B$6,$A$20:$A$119,$A$6)</f>
        <v/>
      </c>
      <c r="AD6" s="2">
        <f>SUMIFS(AD$20:AD$119,$B$20:$B$119,$B$6,$A$20:$A$119,$A$6)</f>
        <v/>
      </c>
      <c r="AE6" s="2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2" t="inlineStr">
        <is>
          <t>exports</t>
        </is>
      </c>
      <c r="B7" s="2">
        <f>About!B2</f>
        <v/>
      </c>
      <c r="C7" s="2">
        <f>SUMIFS(C$20:C$119,$B$20:$B$119,$B$7,$A$20:$A$119,$A$7)</f>
        <v/>
      </c>
      <c r="D7" s="2">
        <f>SUMIFS(D$20:D$119,$B$20:$B$119,$B$7,$A$20:$A$119,$A$7)</f>
        <v/>
      </c>
      <c r="E7" s="2">
        <f>SUMIFS(E$20:E$119,$B$20:$B$119,$B$7,$A$20:$A$119,$A$7)</f>
        <v/>
      </c>
      <c r="F7" s="2">
        <f>SUMIFS(F$20:F$119,$B$20:$B$119,$B$7,$A$20:$A$119,$A$7)</f>
        <v/>
      </c>
      <c r="G7" s="2">
        <f>SUMIFS(G$20:G$119,$B$20:$B$119,$B$7,$A$20:$A$119,$A$7)</f>
        <v/>
      </c>
      <c r="H7" s="2">
        <f>SUMIFS(H$20:H$119,$B$20:$B$119,$B$7,$A$20:$A$119,$A$7)</f>
        <v/>
      </c>
      <c r="I7" s="2">
        <f>SUMIFS(I$20:I$119,$B$20:$B$119,$B$7,$A$20:$A$119,$A$7)</f>
        <v/>
      </c>
      <c r="J7" s="2">
        <f>SUMIFS(J$20:J$119,$B$20:$B$119,$B$7,$A$20:$A$119,$A$7)</f>
        <v/>
      </c>
      <c r="K7" s="2">
        <f>SUMIFS(K$20:K$119,$B$20:$B$119,$B$7,$A$20:$A$119,$A$7)</f>
        <v/>
      </c>
      <c r="L7" s="2">
        <f>SUMIFS(L$20:L$119,$B$20:$B$119,$B$7,$A$20:$A$119,$A$7)</f>
        <v/>
      </c>
      <c r="M7" s="2">
        <f>SUMIFS(M$20:M$119,$B$20:$B$119,$B$7,$A$20:$A$119,$A$7)</f>
        <v/>
      </c>
      <c r="N7" s="2">
        <f>SUMIFS(N$20:N$119,$B$20:$B$119,$B$7,$A$20:$A$119,$A$7)</f>
        <v/>
      </c>
      <c r="O7" s="2">
        <f>SUMIFS(O$20:O$119,$B$20:$B$119,$B$7,$A$20:$A$119,$A$7)</f>
        <v/>
      </c>
      <c r="P7" s="2">
        <f>SUMIFS(P$20:P$119,$B$20:$B$119,$B$7,$A$20:$A$119,$A$7)</f>
        <v/>
      </c>
      <c r="Q7" s="2">
        <f>SUMIFS(Q$20:Q$119,$B$20:$B$119,$B$7,$A$20:$A$119,$A$7)</f>
        <v/>
      </c>
      <c r="R7" s="2">
        <f>SUMIFS(R$20:R$119,$B$20:$B$119,$B$7,$A$20:$A$119,$A$7)</f>
        <v/>
      </c>
      <c r="S7" s="2">
        <f>SUMIFS(S$20:S$119,$B$20:$B$119,$B$7,$A$20:$A$119,$A$7)</f>
        <v/>
      </c>
      <c r="T7" s="2">
        <f>SUMIFS(T$20:T$119,$B$20:$B$119,$B$7,$A$20:$A$119,$A$7)</f>
        <v/>
      </c>
      <c r="U7" s="2">
        <f>SUMIFS(U$20:U$119,$B$20:$B$119,$B$7,$A$20:$A$119,$A$7)</f>
        <v/>
      </c>
      <c r="V7" s="2">
        <f>SUMIFS(V$20:V$119,$B$20:$B$119,$B$7,$A$20:$A$119,$A$7)</f>
        <v/>
      </c>
      <c r="W7" s="2">
        <f>SUMIFS(W$20:W$119,$B$20:$B$119,$B$7,$A$20:$A$119,$A$7)</f>
        <v/>
      </c>
      <c r="X7" s="2">
        <f>SUMIFS(X$20:X$119,$B$20:$B$119,$B$7,$A$20:$A$119,$A$7)</f>
        <v/>
      </c>
      <c r="Y7" s="2">
        <f>SUMIFS(Y$20:Y$119,$B$20:$B$119,$B$7,$A$20:$A$119,$A$7)</f>
        <v/>
      </c>
      <c r="Z7" s="2">
        <f>SUMIFS(Z$20:Z$119,$B$20:$B$119,$B$7,$A$20:$A$119,$A$7)</f>
        <v/>
      </c>
      <c r="AA7" s="2">
        <f>SUMIFS(AA$20:AA$119,$B$20:$B$119,$B$7,$A$20:$A$119,$A$7)</f>
        <v/>
      </c>
      <c r="AB7" s="2">
        <f>SUMIFS(AB$20:AB$119,$B$20:$B$119,$B$7,$A$20:$A$119,$A$7)</f>
        <v/>
      </c>
      <c r="AC7" s="2">
        <f>SUMIFS(AC$20:AC$119,$B$20:$B$119,$B$7,$A$20:$A$119,$A$7)</f>
        <v/>
      </c>
      <c r="AD7" s="2">
        <f>SUMIFS(AD$20:AD$119,$B$20:$B$119,$B$7,$A$20:$A$119,$A$7)</f>
        <v/>
      </c>
      <c r="AE7" s="2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0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2" t="inlineStr">
        <is>
          <t>imports</t>
        </is>
      </c>
      <c r="B10" s="55">
        <f>About!B2</f>
        <v/>
      </c>
      <c r="C10" s="36">
        <f>SUMIFS(C$122:C$219,$B$122:$B$219,$B$6,$A$122:$A$219,$A$6)</f>
        <v/>
      </c>
      <c r="D10" s="36">
        <f>SUMIFS(D$122:D$219,$B$122:$B$219,$B$6,$A$122:$A$219,$A$6)</f>
        <v/>
      </c>
      <c r="E10" s="36">
        <f>SUMIFS(E$122:E$219,$B$122:$B$219,$B$6,$A$122:$A$219,$A$6)</f>
        <v/>
      </c>
      <c r="F10" s="36">
        <f>SUMIFS(F$122:F$219,$B$122:$B$219,$B$6,$A$122:$A$219,$A$6)</f>
        <v/>
      </c>
      <c r="G10" s="36">
        <f>SUMIFS(G$122:G$219,$B$122:$B$219,$B$6,$A$122:$A$219,$A$6)</f>
        <v/>
      </c>
      <c r="H10" s="36">
        <f>SUMIFS(H$122:H$219,$B$122:$B$219,$B$6,$A$122:$A$219,$A$6)</f>
        <v/>
      </c>
      <c r="I10" s="36">
        <f>SUMIFS(I$122:I$219,$B$122:$B$219,$B$6,$A$122:$A$219,$A$6)</f>
        <v/>
      </c>
      <c r="J10" s="36">
        <f>SUMIFS(J$122:J$219,$B$122:$B$219,$B$6,$A$122:$A$219,$A$6)</f>
        <v/>
      </c>
      <c r="K10" s="36">
        <f>SUMIFS(K$122:K$219,$B$122:$B$219,$B$6,$A$122:$A$219,$A$6)</f>
        <v/>
      </c>
      <c r="L10" s="36">
        <f>SUMIFS(L$122:L$219,$B$122:$B$219,$B$6,$A$122:$A$219,$A$6)</f>
        <v/>
      </c>
      <c r="M10" s="36">
        <f>SUMIFS(M$122:M$219,$B$122:$B$219,$B$6,$A$122:$A$219,$A$6)</f>
        <v/>
      </c>
      <c r="N10" s="36">
        <f>SUMIFS(N$122:N$219,$B$122:$B$219,$B$6,$A$122:$A$219,$A$6)</f>
        <v/>
      </c>
      <c r="O10" s="36">
        <f>SUMIFS(O$122:O$219,$B$122:$B$219,$B$6,$A$122:$A$219,$A$6)</f>
        <v/>
      </c>
      <c r="P10" s="36">
        <f>SUMIFS(P$122:P$219,$B$122:$B$219,$B$6,$A$122:$A$219,$A$6)</f>
        <v/>
      </c>
      <c r="Q10" s="36">
        <f>SUMIFS(Q$122:Q$219,$B$122:$B$219,$B$6,$A$122:$A$219,$A$6)</f>
        <v/>
      </c>
      <c r="R10" s="36">
        <f>SUMIFS(R$122:R$219,$B$122:$B$219,$B$6,$A$122:$A$219,$A$6)</f>
        <v/>
      </c>
      <c r="S10" s="36">
        <f>SUMIFS(S$122:S$219,$B$122:$B$219,$B$6,$A$122:$A$219,$A$6)</f>
        <v/>
      </c>
      <c r="T10" s="36">
        <f>SUMIFS(T$122:T$219,$B$122:$B$219,$B$6,$A$122:$A$219,$A$6)</f>
        <v/>
      </c>
      <c r="U10" s="36">
        <f>SUMIFS(U$122:U$219,$B$122:$B$219,$B$6,$A$122:$A$219,$A$6)</f>
        <v/>
      </c>
      <c r="V10" s="36">
        <f>SUMIFS(V$122:V$219,$B$122:$B$219,$B$6,$A$122:$A$219,$A$6)</f>
        <v/>
      </c>
      <c r="W10" s="36">
        <f>SUMIFS(W$122:W$219,$B$122:$B$219,$B$6,$A$122:$A$219,$A$6)</f>
        <v/>
      </c>
      <c r="X10" s="36">
        <f>SUMIFS(X$122:X$219,$B$122:$B$219,$B$6,$A$122:$A$219,$A$6)</f>
        <v/>
      </c>
      <c r="Y10" s="36">
        <f>SUMIFS(Y$122:Y$219,$B$122:$B$219,$B$6,$A$122:$A$219,$A$6)</f>
        <v/>
      </c>
      <c r="Z10" s="36">
        <f>SUMIFS(Z$122:Z$219,$B$122:$B$219,$B$6,$A$122:$A$219,$A$6)</f>
        <v/>
      </c>
      <c r="AA10" s="36">
        <f>SUMIFS(AA$122:AA$219,$B$122:$B$219,$B$6,$A$122:$A$219,$A$6)</f>
        <v/>
      </c>
      <c r="AB10" s="36">
        <f>SUMIFS(AB$122:AB$219,$B$122:$B$219,$B$6,$A$122:$A$219,$A$6)</f>
        <v/>
      </c>
      <c r="AC10" s="36">
        <f>SUMIFS(AC$122:AC$219,$B$122:$B$219,$B$6,$A$122:$A$219,$A$6)</f>
        <v/>
      </c>
      <c r="AD10" s="36">
        <f>SUMIFS(AD$122:AD$219,$B$122:$B$219,$B$6,$A$122:$A$219,$A$6)</f>
        <v/>
      </c>
      <c r="AE10" s="36">
        <f>SUMIFS(AE$122:AE$219,$B$122:$B$219,$B$6,$A$122:$A$219,$A$6)</f>
        <v/>
      </c>
      <c r="AF10" s="43">
        <f>AE10</f>
        <v/>
      </c>
      <c r="AG10" s="43">
        <f>AF10</f>
        <v/>
      </c>
      <c r="AH10" s="43">
        <f>AG10</f>
        <v/>
      </c>
      <c r="AI10" s="43">
        <f>AH10</f>
        <v/>
      </c>
      <c r="AJ10" s="43">
        <f>AI10</f>
        <v/>
      </c>
      <c r="AK10" s="43">
        <f>AJ10</f>
        <v/>
      </c>
      <c r="AL10" s="43">
        <f>AK10</f>
        <v/>
      </c>
      <c r="AM10" s="43">
        <f>AL10</f>
        <v/>
      </c>
      <c r="AN10" s="43">
        <f>AM10</f>
        <v/>
      </c>
      <c r="AO10" s="43">
        <f>AN10</f>
        <v/>
      </c>
      <c r="AP10" s="43">
        <f>AO10</f>
        <v/>
      </c>
      <c r="AQ10" s="43">
        <f>AP10</f>
        <v/>
      </c>
      <c r="AR10" s="43">
        <f>AQ10</f>
        <v/>
      </c>
      <c r="AS10" s="43">
        <f>AR10</f>
        <v/>
      </c>
      <c r="AT10" s="43">
        <f>AS10</f>
        <v/>
      </c>
      <c r="AU10" s="43">
        <f>AT10</f>
        <v/>
      </c>
      <c r="AV10" s="43">
        <f>AU10</f>
        <v/>
      </c>
      <c r="AW10" s="43">
        <f>AV10</f>
        <v/>
      </c>
      <c r="AX10" s="43">
        <f>AW10</f>
        <v/>
      </c>
      <c r="AY10" s="43">
        <f>AX10</f>
        <v/>
      </c>
      <c r="AZ10" s="43">
        <f>AY10</f>
        <v/>
      </c>
      <c r="BA10" s="43">
        <f>AZ10</f>
        <v/>
      </c>
      <c r="BB10" s="43">
        <f>BA10</f>
        <v/>
      </c>
      <c r="BC10" s="43">
        <f>BB10</f>
        <v/>
      </c>
      <c r="BD10" s="43">
        <f>BC10</f>
        <v/>
      </c>
      <c r="BE10" s="43">
        <f>BD10</f>
        <v/>
      </c>
      <c r="BF10" s="43">
        <f>BE10</f>
        <v/>
      </c>
      <c r="BG10" s="43">
        <f>BF10</f>
        <v/>
      </c>
      <c r="BH10" s="43">
        <f>BG10</f>
        <v/>
      </c>
      <c r="BI10" s="43">
        <f>BH10</f>
        <v/>
      </c>
      <c r="BJ10" s="43">
        <f>BI10</f>
        <v/>
      </c>
      <c r="BK10" s="43">
        <f>BJ10</f>
        <v/>
      </c>
    </row>
    <row r="11">
      <c r="A11" s="2" t="inlineStr">
        <is>
          <t>exports</t>
        </is>
      </c>
      <c r="B11" s="36">
        <f>About!B2</f>
        <v/>
      </c>
      <c r="C11" s="36">
        <f>SUMIFS(C$122:C$219,$B$122:$B$219,$B$7,$A$122:$A$219,$A$7)</f>
        <v/>
      </c>
      <c r="D11" s="36">
        <f>SUMIFS(D$122:D$219,$B$122:$B$219,$B$7,$A$122:$A$219,$A$7)</f>
        <v/>
      </c>
      <c r="E11" s="36">
        <f>SUMIFS(E$122:E$219,$B$122:$B$219,$B$7,$A$122:$A$219,$A$7)</f>
        <v/>
      </c>
      <c r="F11" s="36">
        <f>SUMIFS(F$122:F$219,$B$122:$B$219,$B$7,$A$122:$A$219,$A$7)</f>
        <v/>
      </c>
      <c r="G11" s="36">
        <f>SUMIFS(G$122:G$219,$B$122:$B$219,$B$7,$A$122:$A$219,$A$7)</f>
        <v/>
      </c>
      <c r="H11" s="36">
        <f>SUMIFS(H$122:H$219,$B$122:$B$219,$B$7,$A$122:$A$219,$A$7)</f>
        <v/>
      </c>
      <c r="I11" s="36">
        <f>SUMIFS(I$122:I$219,$B$122:$B$219,$B$7,$A$122:$A$219,$A$7)</f>
        <v/>
      </c>
      <c r="J11" s="36">
        <f>SUMIFS(J$122:J$219,$B$122:$B$219,$B$7,$A$122:$A$219,$A$7)</f>
        <v/>
      </c>
      <c r="K11" s="36">
        <f>SUMIFS(K$122:K$219,$B$122:$B$219,$B$7,$A$122:$A$219,$A$7)</f>
        <v/>
      </c>
      <c r="L11" s="36">
        <f>SUMIFS(L$122:L$219,$B$122:$B$219,$B$7,$A$122:$A$219,$A$7)</f>
        <v/>
      </c>
      <c r="M11" s="36">
        <f>SUMIFS(M$122:M$219,$B$122:$B$219,$B$7,$A$122:$A$219,$A$7)</f>
        <v/>
      </c>
      <c r="N11" s="36">
        <f>SUMIFS(N$122:N$219,$B$122:$B$219,$B$7,$A$122:$A$219,$A$7)</f>
        <v/>
      </c>
      <c r="O11" s="36">
        <f>SUMIFS(O$122:O$219,$B$122:$B$219,$B$7,$A$122:$A$219,$A$7)</f>
        <v/>
      </c>
      <c r="P11" s="36">
        <f>SUMIFS(P$122:P$219,$B$122:$B$219,$B$7,$A$122:$A$219,$A$7)</f>
        <v/>
      </c>
      <c r="Q11" s="36">
        <f>SUMIFS(Q$122:Q$219,$B$122:$B$219,$B$7,$A$122:$A$219,$A$7)</f>
        <v/>
      </c>
      <c r="R11" s="36">
        <f>SUMIFS(R$122:R$219,$B$122:$B$219,$B$7,$A$122:$A$219,$A$7)</f>
        <v/>
      </c>
      <c r="S11" s="36">
        <f>SUMIFS(S$122:S$219,$B$122:$B$219,$B$7,$A$122:$A$219,$A$7)</f>
        <v/>
      </c>
      <c r="T11" s="36">
        <f>SUMIFS(T$122:T$219,$B$122:$B$219,$B$7,$A$122:$A$219,$A$7)</f>
        <v/>
      </c>
      <c r="U11" s="36">
        <f>SUMIFS(U$122:U$219,$B$122:$B$219,$B$7,$A$122:$A$219,$A$7)</f>
        <v/>
      </c>
      <c r="V11" s="36">
        <f>SUMIFS(V$122:V$219,$B$122:$B$219,$B$7,$A$122:$A$219,$A$7)</f>
        <v/>
      </c>
      <c r="W11" s="36">
        <f>SUMIFS(W$122:W$219,$B$122:$B$219,$B$7,$A$122:$A$219,$A$7)</f>
        <v/>
      </c>
      <c r="X11" s="36">
        <f>SUMIFS(X$122:X$219,$B$122:$B$219,$B$7,$A$122:$A$219,$A$7)</f>
        <v/>
      </c>
      <c r="Y11" s="36">
        <f>SUMIFS(Y$122:Y$219,$B$122:$B$219,$B$7,$A$122:$A$219,$A$7)</f>
        <v/>
      </c>
      <c r="Z11" s="36">
        <f>SUMIFS(Z$122:Z$219,$B$122:$B$219,$B$7,$A$122:$A$219,$A$7)</f>
        <v/>
      </c>
      <c r="AA11" s="36">
        <f>SUMIFS(AA$122:AA$219,$B$122:$B$219,$B$7,$A$122:$A$219,$A$7)</f>
        <v/>
      </c>
      <c r="AB11" s="36">
        <f>SUMIFS(AB$122:AB$219,$B$122:$B$219,$B$7,$A$122:$A$219,$A$7)</f>
        <v/>
      </c>
      <c r="AC11" s="36">
        <f>SUMIFS(AC$122:AC$219,$B$122:$B$219,$B$7,$A$122:$A$219,$A$7)</f>
        <v/>
      </c>
      <c r="AD11" s="36">
        <f>SUMIFS(AD$122:AD$219,$B$122:$B$219,$B$7,$A$122:$A$219,$A$7)</f>
        <v/>
      </c>
      <c r="AE11" s="36">
        <f>SUMIFS(AE$122:AE$219,$B$122:$B$219,$B$7,$A$122:$A$219,$A$7)</f>
        <v/>
      </c>
      <c r="AF11" s="43">
        <f>AVERAGE(W11:AE11)</f>
        <v/>
      </c>
      <c r="AG11" s="43">
        <f>AF11</f>
        <v/>
      </c>
      <c r="AH11" s="43">
        <f>AG11</f>
        <v/>
      </c>
      <c r="AI11" s="43">
        <f>AH11</f>
        <v/>
      </c>
      <c r="AJ11" s="43">
        <f>AI11</f>
        <v/>
      </c>
      <c r="AK11" s="43">
        <f>AJ11</f>
        <v/>
      </c>
      <c r="AL11" s="43">
        <f>AK11</f>
        <v/>
      </c>
      <c r="AM11" s="43">
        <f>AL11</f>
        <v/>
      </c>
      <c r="AN11" s="43">
        <f>AM11</f>
        <v/>
      </c>
      <c r="AO11" s="43">
        <f>AN11</f>
        <v/>
      </c>
      <c r="AP11" s="43">
        <f>AO11</f>
        <v/>
      </c>
      <c r="AQ11" s="43">
        <f>AP11</f>
        <v/>
      </c>
      <c r="AR11" s="43">
        <f>AQ11</f>
        <v/>
      </c>
      <c r="AS11" s="43">
        <f>AR11</f>
        <v/>
      </c>
      <c r="AT11" s="43">
        <f>AS11</f>
        <v/>
      </c>
      <c r="AU11" s="43">
        <f>AT11</f>
        <v/>
      </c>
      <c r="AV11" s="43">
        <f>AU11</f>
        <v/>
      </c>
      <c r="AW11" s="43">
        <f>AV11</f>
        <v/>
      </c>
      <c r="AX11" s="43">
        <f>AW11</f>
        <v/>
      </c>
      <c r="AY11" s="43">
        <f>AX11</f>
        <v/>
      </c>
      <c r="AZ11" s="43">
        <f>AY11</f>
        <v/>
      </c>
      <c r="BA11" s="43">
        <f>AZ11</f>
        <v/>
      </c>
      <c r="BB11" s="43">
        <f>BA11</f>
        <v/>
      </c>
      <c r="BC11" s="43">
        <f>BB11</f>
        <v/>
      </c>
      <c r="BD11" s="43">
        <f>BC11</f>
        <v/>
      </c>
      <c r="BE11" s="43">
        <f>BD11</f>
        <v/>
      </c>
      <c r="BF11" s="43">
        <f>BE11</f>
        <v/>
      </c>
      <c r="BG11" s="43">
        <f>BF11</f>
        <v/>
      </c>
      <c r="BH11" s="43">
        <f>BG11</f>
        <v/>
      </c>
      <c r="BI11" s="43">
        <f>BH11</f>
        <v/>
      </c>
      <c r="BJ11" s="43">
        <f>BI11</f>
        <v/>
      </c>
      <c r="BK11" s="43">
        <f>BJ11</f>
        <v/>
      </c>
    </row>
    <row r="13">
      <c r="A13" s="40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2" t="inlineStr">
        <is>
          <t>imports</t>
        </is>
      </c>
      <c r="B14" s="36">
        <f>About!B2</f>
        <v/>
      </c>
      <c r="C14" s="36">
        <f>IF(C10&gt;C11,C10-C11,0)</f>
        <v/>
      </c>
      <c r="D14" s="36">
        <f>IF(D10&gt;D11,D10-D11,0)</f>
        <v/>
      </c>
      <c r="E14" s="36">
        <f>IF(E10&gt;E11,E10-E11,0)</f>
        <v/>
      </c>
      <c r="F14" s="36">
        <f>IF(F10&gt;F11,F10-F11,0)</f>
        <v/>
      </c>
      <c r="G14" s="36">
        <f>IF(G10&gt;G11,G10-G11,0)</f>
        <v/>
      </c>
      <c r="H14" s="36">
        <f>IF(H10&gt;H11,H10-H11,0)</f>
        <v/>
      </c>
      <c r="I14" s="36">
        <f>IF(I10&gt;I11,I10-I11,0)</f>
        <v/>
      </c>
      <c r="J14" s="36">
        <f>IF(J10&gt;J11,J10-J11,0)</f>
        <v/>
      </c>
      <c r="K14" s="36">
        <f>IF(K10&gt;K11,K10-K11,0)</f>
        <v/>
      </c>
      <c r="L14" s="36">
        <f>IF(L10&gt;L11,L10-L11,0)</f>
        <v/>
      </c>
      <c r="M14" s="36">
        <f>IF(M10&gt;M11,M10-M11,0)</f>
        <v/>
      </c>
      <c r="N14" s="36">
        <f>IF(N10&gt;N11,N10-N11,0)</f>
        <v/>
      </c>
      <c r="O14" s="36">
        <f>IF(O10&gt;O11,O10-O11,0)</f>
        <v/>
      </c>
      <c r="P14" s="36">
        <f>IF(P10&gt;P11,P10-P11,0)</f>
        <v/>
      </c>
      <c r="Q14" s="36">
        <f>IF(Q10&gt;Q11,Q10-Q11,0)</f>
        <v/>
      </c>
      <c r="R14" s="36">
        <f>IF(R10&gt;R11,R10-R11,0)</f>
        <v/>
      </c>
      <c r="S14" s="36">
        <f>IF(S10&gt;S11,S10-S11,0)</f>
        <v/>
      </c>
      <c r="T14" s="36">
        <f>IF(T10&gt;T11,T10-T11,0)</f>
        <v/>
      </c>
      <c r="U14" s="36">
        <f>IF(U10&gt;U11,U10-U11,0)</f>
        <v/>
      </c>
      <c r="V14" s="36">
        <f>IF(V10&gt;V11,V10-V11,0)</f>
        <v/>
      </c>
      <c r="W14" s="36">
        <f>IF(W10&gt;W11,W10-W11,0)</f>
        <v/>
      </c>
      <c r="X14" s="36">
        <f>IF(X10&gt;X11,X10-X11,0)</f>
        <v/>
      </c>
      <c r="Y14" s="36">
        <f>IF(Y10&gt;Y11,Y10-Y11,0)</f>
        <v/>
      </c>
      <c r="Z14" s="36">
        <f>IF(Z10&gt;Z11,Z10-Z11,0)</f>
        <v/>
      </c>
      <c r="AA14" s="36">
        <f>IF(AA10&gt;AA11,AA10-AA11,0)</f>
        <v/>
      </c>
      <c r="AB14" s="36">
        <f>IF(AB10&gt;AB11,AB10-AB11,0)</f>
        <v/>
      </c>
      <c r="AC14" s="36">
        <f>IF(AC10&gt;AC11,AC10-AC11,0)</f>
        <v/>
      </c>
      <c r="AD14" s="36">
        <f>IF(AD10&gt;AD11,AD10-AD11,0)</f>
        <v/>
      </c>
      <c r="AE14" s="36">
        <f>IF(AE10&gt;AE11,AE10-AE11,0)</f>
        <v/>
      </c>
      <c r="AF14" s="36">
        <f>IF(AF10&gt;AF11,AF10-AF11,0)</f>
        <v/>
      </c>
      <c r="AG14" s="36">
        <f>IF(AG10&gt;AG11,AG10-AG11,0)</f>
        <v/>
      </c>
      <c r="AH14" s="36">
        <f>IF(AH10&gt;AH11,AH10-AH11,0)</f>
        <v/>
      </c>
      <c r="AI14" s="36">
        <f>IF(AI10&gt;AI11,AI10-AI11,0)</f>
        <v/>
      </c>
      <c r="AJ14" s="36">
        <f>IF(AJ10&gt;AJ11,AJ10-AJ11,0)</f>
        <v/>
      </c>
      <c r="AK14" s="36">
        <f>IF(AK10&gt;AK11,AK10-AK11,0)</f>
        <v/>
      </c>
      <c r="AL14" s="36">
        <f>IF(AL10&gt;AL11,AL10-AL11,0)</f>
        <v/>
      </c>
      <c r="AM14" s="36">
        <f>IF(AM10&gt;AM11,AM10-AM11,0)</f>
        <v/>
      </c>
      <c r="AN14" s="36">
        <f>IF(AN10&gt;AN11,AN10-AN11,0)</f>
        <v/>
      </c>
      <c r="AO14" s="36">
        <f>IF(AO10&gt;AO11,AO10-AO11,0)</f>
        <v/>
      </c>
      <c r="AP14" s="36">
        <f>IF(AP10&gt;AP11,AP10-AP11,0)</f>
        <v/>
      </c>
      <c r="AQ14" s="36">
        <f>IF(AQ10&gt;AQ11,AQ10-AQ11,0)</f>
        <v/>
      </c>
      <c r="AR14" s="36">
        <f>IF(AR10&gt;AR11,AR10-AR11,0)</f>
        <v/>
      </c>
      <c r="AS14" s="36">
        <f>IF(AS10&gt;AS11,AS10-AS11,0)</f>
        <v/>
      </c>
      <c r="AT14" s="36">
        <f>IF(AT10&gt;AT11,AT10-AT11,0)</f>
        <v/>
      </c>
      <c r="AU14" s="36">
        <f>IF(AU10&gt;AU11,AU10-AU11,0)</f>
        <v/>
      </c>
      <c r="AV14" s="36">
        <f>IF(AV10&gt;AV11,AV10-AV11,0)</f>
        <v/>
      </c>
      <c r="AW14" s="36">
        <f>IF(AW10&gt;AW11,AW10-AW11,0)</f>
        <v/>
      </c>
      <c r="AX14" s="36">
        <f>IF(AX10&gt;AX11,AX10-AX11,0)</f>
        <v/>
      </c>
      <c r="AY14" s="36">
        <f>IF(AY10&gt;AY11,AY10-AY11,0)</f>
        <v/>
      </c>
      <c r="AZ14" s="36">
        <f>IF(AZ10&gt;AZ11,AZ10-AZ11,0)</f>
        <v/>
      </c>
      <c r="BA14" s="36">
        <f>IF(BA10&gt;BA11,BA10-BA11,0)</f>
        <v/>
      </c>
      <c r="BB14" s="36">
        <f>IF(BB10&gt;BB11,BB10-BB11,0)</f>
        <v/>
      </c>
      <c r="BC14" s="36">
        <f>IF(BC10&gt;BC11,BC10-BC11,0)</f>
        <v/>
      </c>
      <c r="BD14" s="36">
        <f>IF(BD10&gt;BD11,BD10-BD11,0)</f>
        <v/>
      </c>
      <c r="BE14" s="36">
        <f>IF(BE10&gt;BE11,BE10-BE11,0)</f>
        <v/>
      </c>
      <c r="BF14" s="36">
        <f>IF(BF10&gt;BF11,BF10-BF11,0)</f>
        <v/>
      </c>
      <c r="BG14" s="36">
        <f>IF(BG10&gt;BG11,BG10-BG11,0)</f>
        <v/>
      </c>
      <c r="BH14" s="36">
        <f>IF(BH10&gt;BH11,BH10-BH11,0)</f>
        <v/>
      </c>
      <c r="BI14" s="36">
        <f>IF(BI10&gt;BI11,BI10-BI11,0)</f>
        <v/>
      </c>
      <c r="BJ14" s="36">
        <f>IF(BJ10&gt;BJ11,BJ10-BJ11,0)</f>
        <v/>
      </c>
      <c r="BK14" s="36">
        <f>IF(BK10&gt;BK11,BK10-BK11,0)</f>
        <v/>
      </c>
    </row>
    <row r="15">
      <c r="A15" s="2" t="inlineStr">
        <is>
          <t>exports</t>
        </is>
      </c>
      <c r="B15" s="36">
        <f>About!B2</f>
        <v/>
      </c>
      <c r="C15" s="36">
        <f>IF(C11&gt;C10,C11-C10,0)</f>
        <v/>
      </c>
      <c r="D15" s="36">
        <f>IF(D11&gt;D10,D11-D10,0)</f>
        <v/>
      </c>
      <c r="E15" s="36">
        <f>IF(E11&gt;E10,E11-E10,0)</f>
        <v/>
      </c>
      <c r="F15" s="36">
        <f>IF(F11&gt;F10,F11-F10,0)</f>
        <v/>
      </c>
      <c r="G15" s="36">
        <f>IF(G11&gt;G10,G11-G10,0)</f>
        <v/>
      </c>
      <c r="H15" s="36">
        <f>IF(H11&gt;H10,H11-H10,0)</f>
        <v/>
      </c>
      <c r="I15" s="36">
        <f>IF(I11&gt;I10,I11-I10,0)</f>
        <v/>
      </c>
      <c r="J15" s="36">
        <f>IF(J11&gt;J10,J11-J10,0)</f>
        <v/>
      </c>
      <c r="K15" s="36">
        <f>IF(K11&gt;K10,K11-K10,0)</f>
        <v/>
      </c>
      <c r="L15" s="36">
        <f>IF(L11&gt;L10,L11-L10,0)</f>
        <v/>
      </c>
      <c r="M15" s="36">
        <f>IF(M11&gt;M10,M11-M10,0)</f>
        <v/>
      </c>
      <c r="N15" s="36">
        <f>IF(N11&gt;N10,N11-N10,0)</f>
        <v/>
      </c>
      <c r="O15" s="36">
        <f>IF(O11&gt;O10,O11-O10,0)</f>
        <v/>
      </c>
      <c r="P15" s="36">
        <f>IF(P11&gt;P10,P11-P10,0)</f>
        <v/>
      </c>
      <c r="Q15" s="36">
        <f>IF(Q11&gt;Q10,Q11-Q10,0)</f>
        <v/>
      </c>
      <c r="R15" s="36">
        <f>IF(R11&gt;R10,R11-R10,0)</f>
        <v/>
      </c>
      <c r="S15" s="36">
        <f>IF(S11&gt;S10,S11-S10,0)</f>
        <v/>
      </c>
      <c r="T15" s="36">
        <f>IF(T11&gt;T10,T11-T10,0)</f>
        <v/>
      </c>
      <c r="U15" s="36">
        <f>IF(U11&gt;U10,U11-U10,0)</f>
        <v/>
      </c>
      <c r="V15" s="36">
        <f>IF(V11&gt;V10,V11-V10,0)</f>
        <v/>
      </c>
      <c r="W15" s="36">
        <f>IF(W11&gt;W10,W11-W10,0)</f>
        <v/>
      </c>
      <c r="X15" s="36">
        <f>IF(X11&gt;X10,X11-X10,0)</f>
        <v/>
      </c>
      <c r="Y15" s="36">
        <f>IF(Y11&gt;Y10,Y11-Y10,0)</f>
        <v/>
      </c>
      <c r="Z15" s="36">
        <f>IF(Z11&gt;Z10,Z11-Z10,0)</f>
        <v/>
      </c>
      <c r="AA15" s="36">
        <f>IF(AA11&gt;AA10,AA11-AA10,0)</f>
        <v/>
      </c>
      <c r="AB15" s="36">
        <f>IF(AB11&gt;AB10,AB11-AB10,0)</f>
        <v/>
      </c>
      <c r="AC15" s="36">
        <f>IF(AC11&gt;AC10,AC11-AC10,0)</f>
        <v/>
      </c>
      <c r="AD15" s="36">
        <f>IF(AD11&gt;AD10,AD11-AD10,0)</f>
        <v/>
      </c>
      <c r="AE15" s="36">
        <f>IF(AE11&gt;AE10,AE11-AE10,0)</f>
        <v/>
      </c>
      <c r="AF15" s="36">
        <f>IF(AF11&gt;AF10,AF11-AF10,0)</f>
        <v/>
      </c>
      <c r="AG15" s="36">
        <f>IF(AG11&gt;AG10,AG11-AG10,0)</f>
        <v/>
      </c>
      <c r="AH15" s="36">
        <f>IF(AH11&gt;AH10,AH11-AH10,0)</f>
        <v/>
      </c>
      <c r="AI15" s="36">
        <f>IF(AI11&gt;AI10,AI11-AI10,0)</f>
        <v/>
      </c>
      <c r="AJ15" s="36">
        <f>IF(AJ11&gt;AJ10,AJ11-AJ10,0)</f>
        <v/>
      </c>
      <c r="AK15" s="36">
        <f>IF(AK11&gt;AK10,AK11-AK10,0)</f>
        <v/>
      </c>
      <c r="AL15" s="36">
        <f>IF(AL11&gt;AL10,AL11-AL10,0)</f>
        <v/>
      </c>
      <c r="AM15" s="36">
        <f>IF(AM11&gt;AM10,AM11-AM10,0)</f>
        <v/>
      </c>
      <c r="AN15" s="36">
        <f>IF(AN11&gt;AN10,AN11-AN10,0)</f>
        <v/>
      </c>
      <c r="AO15" s="36">
        <f>IF(AO11&gt;AO10,AO11-AO10,0)</f>
        <v/>
      </c>
      <c r="AP15" s="36">
        <f>IF(AP11&gt;AP10,AP11-AP10,0)</f>
        <v/>
      </c>
      <c r="AQ15" s="36">
        <f>IF(AQ11&gt;AQ10,AQ11-AQ10,0)</f>
        <v/>
      </c>
      <c r="AR15" s="36">
        <f>IF(AR11&gt;AR10,AR11-AR10,0)</f>
        <v/>
      </c>
      <c r="AS15" s="36">
        <f>IF(AS11&gt;AS10,AS11-AS10,0)</f>
        <v/>
      </c>
      <c r="AT15" s="36">
        <f>IF(AT11&gt;AT10,AT11-AT10,0)</f>
        <v/>
      </c>
      <c r="AU15" s="36">
        <f>IF(AU11&gt;AU10,AU11-AU10,0)</f>
        <v/>
      </c>
      <c r="AV15" s="36">
        <f>IF(AV11&gt;AV10,AV11-AV10,0)</f>
        <v/>
      </c>
      <c r="AW15" s="36">
        <f>IF(AW11&gt;AW10,AW11-AW10,0)</f>
        <v/>
      </c>
      <c r="AX15" s="36">
        <f>IF(AX11&gt;AX10,AX11-AX10,0)</f>
        <v/>
      </c>
      <c r="AY15" s="36">
        <f>IF(AY11&gt;AY10,AY11-AY10,0)</f>
        <v/>
      </c>
      <c r="AZ15" s="36">
        <f>IF(AZ11&gt;AZ10,AZ11-AZ10,0)</f>
        <v/>
      </c>
      <c r="BA15" s="36">
        <f>IF(BA11&gt;BA10,BA11-BA10,0)</f>
        <v/>
      </c>
      <c r="BB15" s="36">
        <f>IF(BB11&gt;BB10,BB11-BB10,0)</f>
        <v/>
      </c>
      <c r="BC15" s="36">
        <f>IF(BC11&gt;BC10,BC11-BC10,0)</f>
        <v/>
      </c>
      <c r="BD15" s="36">
        <f>IF(BD11&gt;BD10,BD11-BD10,0)</f>
        <v/>
      </c>
      <c r="BE15" s="36">
        <f>IF(BE11&gt;BE10,BE11-BE10,0)</f>
        <v/>
      </c>
      <c r="BF15" s="36">
        <f>IF(BF11&gt;BF10,BF11-BF10,0)</f>
        <v/>
      </c>
      <c r="BG15" s="36">
        <f>IF(BG11&gt;BG10,BG11-BG10,0)</f>
        <v/>
      </c>
      <c r="BH15" s="36">
        <f>IF(BH11&gt;BH10,BH11-BH10,0)</f>
        <v/>
      </c>
      <c r="BI15" s="36">
        <f>IF(BI11&gt;BI10,BI11-BI10,0)</f>
        <v/>
      </c>
      <c r="BJ15" s="36">
        <f>IF(BJ11&gt;BJ10,BJ11-BJ10,0)</f>
        <v/>
      </c>
      <c r="BK15" s="36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2" t="inlineStr">
        <is>
          <t>imports</t>
        </is>
      </c>
      <c r="B20" s="2" t="inlineStr">
        <is>
          <t>AL</t>
        </is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</row>
    <row r="21" ht="15.75" customHeight="1" s="78">
      <c r="A21" s="2" t="inlineStr">
        <is>
          <t>exports</t>
        </is>
      </c>
      <c r="B21" s="2" t="inlineStr">
        <is>
          <t>AL</t>
        </is>
      </c>
      <c r="C21" s="2" t="n">
        <v>12515999</v>
      </c>
      <c r="D21" s="2" t="n">
        <v>20206571</v>
      </c>
      <c r="E21" s="2" t="n">
        <v>25273664</v>
      </c>
      <c r="F21" s="2" t="n">
        <v>26034116</v>
      </c>
      <c r="G21" s="2" t="n">
        <v>24963948</v>
      </c>
      <c r="H21" s="2" t="n">
        <v>26383323</v>
      </c>
      <c r="I21" s="2" t="n">
        <v>39351180</v>
      </c>
      <c r="J21" s="2" t="n">
        <v>35978305</v>
      </c>
      <c r="K21" s="2" t="n">
        <v>31423683</v>
      </c>
      <c r="L21" s="2" t="n">
        <v>30252413</v>
      </c>
      <c r="M21" s="2" t="n">
        <v>30759648</v>
      </c>
      <c r="N21" s="2" t="n">
        <v>37513134</v>
      </c>
      <c r="O21" s="2" t="n">
        <v>40454195</v>
      </c>
      <c r="P21" s="2" t="n">
        <v>44129506</v>
      </c>
      <c r="Q21" s="2" t="n">
        <v>39822338</v>
      </c>
      <c r="R21" s="2" t="n">
        <v>38526487</v>
      </c>
      <c r="S21" s="2" t="n">
        <v>39995621</v>
      </c>
      <c r="T21" s="2" t="n">
        <v>40102203</v>
      </c>
      <c r="U21" s="2" t="n">
        <v>44550279</v>
      </c>
      <c r="V21" s="2" t="n">
        <v>49562730</v>
      </c>
      <c r="W21" s="2" t="n">
        <v>49869705</v>
      </c>
      <c r="X21" s="2" t="n">
        <v>56123696</v>
      </c>
      <c r="Y21" s="2" t="n">
        <v>55268345</v>
      </c>
      <c r="Z21" s="2" t="n">
        <v>52068099</v>
      </c>
      <c r="AA21" s="2" t="n">
        <v>47963269</v>
      </c>
      <c r="AB21" s="2" t="n">
        <v>53289662</v>
      </c>
      <c r="AC21" s="2" t="n">
        <v>44041572</v>
      </c>
      <c r="AD21" s="2" t="n">
        <v>43529093</v>
      </c>
      <c r="AE21" s="2" t="n">
        <v>44588032</v>
      </c>
    </row>
    <row r="22" ht="15.75" customHeight="1" s="78">
      <c r="A22" s="2" t="inlineStr">
        <is>
          <t>imports</t>
        </is>
      </c>
      <c r="B22" s="2" t="inlineStr">
        <is>
          <t>AK</t>
        </is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</row>
    <row r="23" ht="15.75" customHeight="1" s="78">
      <c r="A23" s="2" t="inlineStr">
        <is>
          <t>exports</t>
        </is>
      </c>
      <c r="B23" s="2" t="inlineStr">
        <is>
          <t>AK</t>
        </is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</row>
    <row r="24" ht="15.75" customHeight="1" s="78">
      <c r="A24" s="2" t="inlineStr">
        <is>
          <t>imports</t>
        </is>
      </c>
      <c r="B24" s="2" t="inlineStr">
        <is>
          <t>AZ</t>
        </is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</row>
    <row r="25" ht="15.75" customHeight="1" s="78">
      <c r="A25" s="2" t="inlineStr">
        <is>
          <t>exports</t>
        </is>
      </c>
      <c r="B25" s="2" t="inlineStr">
        <is>
          <t>AZ</t>
        </is>
      </c>
      <c r="C25" s="2" t="n">
        <v>16314712</v>
      </c>
      <c r="D25" s="2" t="n">
        <v>20437111</v>
      </c>
      <c r="E25" s="2" t="n">
        <v>21429218</v>
      </c>
      <c r="F25" s="2" t="n">
        <v>18433896</v>
      </c>
      <c r="G25" s="2" t="n">
        <v>18902659</v>
      </c>
      <c r="H25" s="2" t="n">
        <v>15424142</v>
      </c>
      <c r="I25" s="2" t="n">
        <v>13147230</v>
      </c>
      <c r="J25" s="2" t="n">
        <v>17906853</v>
      </c>
      <c r="K25" s="2" t="n">
        <v>19724756</v>
      </c>
      <c r="L25" s="2" t="n">
        <v>19060974</v>
      </c>
      <c r="M25" s="2" t="n">
        <v>20460223</v>
      </c>
      <c r="N25" s="2" t="n">
        <v>21038692</v>
      </c>
      <c r="O25" s="2" t="n">
        <v>24465961</v>
      </c>
      <c r="P25" s="2" t="n">
        <v>23034492</v>
      </c>
      <c r="Q25" s="2" t="n">
        <v>29498352</v>
      </c>
      <c r="R25" s="2" t="n">
        <v>24060096</v>
      </c>
      <c r="S25" s="2" t="n">
        <v>22704459</v>
      </c>
      <c r="T25" s="2" t="n">
        <v>29540165</v>
      </c>
      <c r="U25" s="2" t="n">
        <v>36618328</v>
      </c>
      <c r="V25" s="2" t="n">
        <v>32626672</v>
      </c>
      <c r="W25" s="2" t="n">
        <v>33439022</v>
      </c>
      <c r="X25" s="2" t="n">
        <v>28103262</v>
      </c>
      <c r="Y25" s="2" t="n">
        <v>30169213</v>
      </c>
      <c r="Z25" s="2" t="n">
        <v>32236561</v>
      </c>
      <c r="AA25" s="2" t="n">
        <v>30846715</v>
      </c>
      <c r="AB25" s="2" t="n">
        <v>30552432</v>
      </c>
      <c r="AC25" s="2" t="n">
        <v>25524705</v>
      </c>
      <c r="AD25" s="2" t="n">
        <v>23323738</v>
      </c>
      <c r="AE25" s="2" t="n">
        <v>28942963</v>
      </c>
    </row>
    <row r="26" ht="15.75" customHeight="1" s="78">
      <c r="A26" s="2" t="inlineStr">
        <is>
          <t>imports</t>
        </is>
      </c>
      <c r="B26" s="2" t="inlineStr">
        <is>
          <t>AR</t>
        </is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2777102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3660114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</row>
    <row r="27" ht="15.75" customHeight="1" s="78">
      <c r="A27" s="2" t="inlineStr">
        <is>
          <t>exports</t>
        </is>
      </c>
      <c r="B27" s="2" t="inlineStr">
        <is>
          <t>AR</t>
        </is>
      </c>
      <c r="C27" s="2" t="n">
        <v>8441119</v>
      </c>
      <c r="D27" s="2" t="n">
        <v>8795107</v>
      </c>
      <c r="E27" s="2" t="n">
        <v>7727644</v>
      </c>
      <c r="F27" s="2" t="n">
        <v>4822988</v>
      </c>
      <c r="G27" s="2" t="n">
        <v>5445927</v>
      </c>
      <c r="H27" s="2" t="n">
        <v>2943104</v>
      </c>
      <c r="I27" s="2" t="n">
        <v>5440411</v>
      </c>
      <c r="J27" s="2" t="n">
        <v>3882185</v>
      </c>
      <c r="K27" s="2" t="n">
        <v>1749928</v>
      </c>
      <c r="L27" s="2" t="n">
        <v>1815335</v>
      </c>
      <c r="M27" s="2" t="n">
        <v>0</v>
      </c>
      <c r="N27" s="2" t="n">
        <v>1004453</v>
      </c>
      <c r="O27" s="2" t="n">
        <v>154852</v>
      </c>
      <c r="P27" s="2" t="n">
        <v>2402445</v>
      </c>
      <c r="Q27" s="2" t="n">
        <v>2896081</v>
      </c>
      <c r="R27" s="2" t="n">
        <v>0</v>
      </c>
      <c r="S27" s="2" t="n">
        <v>276970</v>
      </c>
      <c r="T27" s="2" t="n">
        <v>1818168</v>
      </c>
      <c r="U27" s="2" t="n">
        <v>3387482</v>
      </c>
      <c r="V27" s="2" t="n">
        <v>9230836</v>
      </c>
      <c r="W27" s="2" t="n">
        <v>7467050</v>
      </c>
      <c r="X27" s="2" t="n">
        <v>8156201</v>
      </c>
      <c r="Y27" s="2" t="n">
        <v>12827308</v>
      </c>
      <c r="Z27" s="2" t="n">
        <v>8402516</v>
      </c>
      <c r="AA27" s="2" t="n">
        <v>9525175</v>
      </c>
      <c r="AB27" s="2" t="n">
        <v>4954516</v>
      </c>
      <c r="AC27" s="2" t="n">
        <v>10024512</v>
      </c>
      <c r="AD27" s="2" t="n">
        <v>10480612</v>
      </c>
      <c r="AE27" s="2" t="n">
        <v>14164725</v>
      </c>
    </row>
    <row r="28" ht="15.75" customHeight="1" s="78">
      <c r="A28" s="2" t="inlineStr">
        <is>
          <t>imports</t>
        </is>
      </c>
      <c r="B28" s="2" t="inlineStr">
        <is>
          <t>CA</t>
        </is>
      </c>
      <c r="C28" s="2" t="n">
        <v>66087034</v>
      </c>
      <c r="D28" s="2" t="n">
        <v>71767013</v>
      </c>
      <c r="E28" s="2" t="n">
        <v>60974474</v>
      </c>
      <c r="F28" s="2" t="n">
        <v>48214715</v>
      </c>
      <c r="G28" s="2" t="n">
        <v>51419244</v>
      </c>
      <c r="H28" s="2" t="n">
        <v>56119146</v>
      </c>
      <c r="I28" s="2" t="n">
        <v>68517774</v>
      </c>
      <c r="J28" s="2" t="n">
        <v>81298045</v>
      </c>
      <c r="K28" s="2" t="n">
        <v>75113861</v>
      </c>
      <c r="L28" s="2" t="n">
        <v>75539862</v>
      </c>
      <c r="M28" s="2" t="n">
        <v>62164770</v>
      </c>
      <c r="N28" s="2" t="n">
        <v>72558322</v>
      </c>
      <c r="O28" s="2" t="n">
        <v>76698186</v>
      </c>
      <c r="P28" s="2" t="n">
        <v>73900695</v>
      </c>
      <c r="Q28" s="2" t="n">
        <v>86931066</v>
      </c>
      <c r="R28" s="2" t="n">
        <v>77562381</v>
      </c>
      <c r="S28" s="2" t="n">
        <v>73427499</v>
      </c>
      <c r="T28" s="2" t="n">
        <v>77964366</v>
      </c>
      <c r="U28" s="2" t="n">
        <v>89521954</v>
      </c>
      <c r="V28" s="2" t="n">
        <v>81178433</v>
      </c>
      <c r="W28" s="2" t="n">
        <v>79646642</v>
      </c>
      <c r="X28" s="2" t="n">
        <v>83293067</v>
      </c>
      <c r="Y28" s="2" t="n">
        <v>80660537</v>
      </c>
      <c r="Z28" s="2" t="n">
        <v>80363665</v>
      </c>
      <c r="AA28" s="2" t="n">
        <v>79719494</v>
      </c>
      <c r="AB28" s="2" t="n">
        <v>79365599</v>
      </c>
      <c r="AC28" s="2" t="n">
        <v>79120785</v>
      </c>
      <c r="AD28" s="2" t="n">
        <v>65379515</v>
      </c>
      <c r="AE28" s="2" t="n">
        <v>86659837</v>
      </c>
    </row>
    <row r="29" ht="15.75" customHeight="1" s="78">
      <c r="A29" s="2" t="inlineStr">
        <is>
          <t>exports</t>
        </is>
      </c>
      <c r="B29" s="2" t="inlineStr">
        <is>
          <t>CA</t>
        </is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</row>
    <row r="30" ht="15.75" customHeight="1" s="78">
      <c r="A30" s="2" t="inlineStr">
        <is>
          <t>imports</t>
        </is>
      </c>
      <c r="B30" s="2" t="inlineStr">
        <is>
          <t>CO</t>
        </is>
      </c>
      <c r="C30" s="2" t="n">
        <v>1950402</v>
      </c>
      <c r="D30" s="2" t="n">
        <v>2911151</v>
      </c>
      <c r="E30" s="2" t="n">
        <v>2514313</v>
      </c>
      <c r="F30" s="2" t="n">
        <v>2892441</v>
      </c>
      <c r="G30" s="2" t="n">
        <v>3044441</v>
      </c>
      <c r="H30" s="2" t="n">
        <v>4136272</v>
      </c>
      <c r="I30" s="2" t="n">
        <v>4505771</v>
      </c>
      <c r="J30" s="2" t="n">
        <v>4982139</v>
      </c>
      <c r="K30" s="2" t="n">
        <v>5320256</v>
      </c>
      <c r="L30" s="2" t="n">
        <v>6092539</v>
      </c>
      <c r="M30" s="2" t="n">
        <v>4053818</v>
      </c>
      <c r="N30" s="2" t="n">
        <v>2044335</v>
      </c>
      <c r="O30" s="2" t="n">
        <v>5681503</v>
      </c>
      <c r="P30" s="2" t="n">
        <v>5148171</v>
      </c>
      <c r="Q30" s="2" t="n">
        <v>4548577</v>
      </c>
      <c r="R30" s="2" t="n">
        <v>4268874</v>
      </c>
      <c r="S30" s="2" t="n">
        <v>4637397</v>
      </c>
      <c r="T30" s="2" t="n">
        <v>1726737</v>
      </c>
      <c r="U30" s="2" t="n">
        <v>2805490</v>
      </c>
      <c r="V30" s="2" t="n">
        <v>4222317</v>
      </c>
      <c r="W30" s="2" t="n">
        <v>5976958</v>
      </c>
      <c r="X30" s="2" t="n">
        <v>5716900</v>
      </c>
      <c r="Y30" s="2" t="n">
        <v>5006750</v>
      </c>
      <c r="Z30" s="2" t="n">
        <v>4271592</v>
      </c>
      <c r="AA30" s="2" t="n">
        <v>3110756</v>
      </c>
      <c r="AB30" s="2" t="n">
        <v>5322535</v>
      </c>
      <c r="AC30" s="2" t="n">
        <v>3896013</v>
      </c>
      <c r="AD30" s="2" t="n">
        <v>4410156</v>
      </c>
      <c r="AE30" s="2" t="n">
        <v>4360848</v>
      </c>
    </row>
    <row r="31" ht="15.75" customHeight="1" s="78">
      <c r="A31" s="2" t="inlineStr">
        <is>
          <t>exports</t>
        </is>
      </c>
      <c r="B31" s="2" t="inlineStr">
        <is>
          <t>CO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</row>
    <row r="32" ht="15.75" customHeight="1" s="78">
      <c r="A32" s="2" t="inlineStr">
        <is>
          <t>imports</t>
        </is>
      </c>
      <c r="B32" s="2" t="inlineStr">
        <is>
          <t>CT</t>
        </is>
      </c>
      <c r="C32" s="2" t="n">
        <v>0</v>
      </c>
      <c r="D32" s="2" t="n">
        <v>2859466</v>
      </c>
      <c r="E32" s="2" t="n">
        <v>412839</v>
      </c>
      <c r="F32" s="2" t="n">
        <v>0</v>
      </c>
      <c r="G32" s="2" t="n">
        <v>0</v>
      </c>
      <c r="H32" s="2" t="n">
        <v>0</v>
      </c>
      <c r="I32" s="2" t="n">
        <v>10383589</v>
      </c>
      <c r="J32" s="2" t="n">
        <v>12493084</v>
      </c>
      <c r="K32" s="2" t="n">
        <v>10892219</v>
      </c>
      <c r="L32" s="2" t="n">
        <v>2978287</v>
      </c>
      <c r="M32" s="2" t="n">
        <v>0</v>
      </c>
      <c r="N32" s="2" t="n">
        <v>2544606</v>
      </c>
      <c r="O32" s="2" t="n">
        <v>2951239</v>
      </c>
      <c r="P32" s="2" t="n">
        <v>5549845</v>
      </c>
      <c r="Q32" s="2" t="n">
        <v>2539158</v>
      </c>
      <c r="R32" s="2" t="n">
        <v>2172761</v>
      </c>
      <c r="S32" s="2" t="n">
        <v>0</v>
      </c>
      <c r="T32" s="2" t="n">
        <v>2667825</v>
      </c>
      <c r="U32" s="2" t="n">
        <v>1426242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</row>
    <row r="33" ht="15.75" customHeight="1" s="78">
      <c r="A33" s="2" t="inlineStr">
        <is>
          <t>exports</t>
        </is>
      </c>
      <c r="B33" s="2" t="inlineStr">
        <is>
          <t>CT</t>
        </is>
      </c>
      <c r="C33" s="2" t="n">
        <v>4726491</v>
      </c>
      <c r="D33" s="2" t="n">
        <v>0</v>
      </c>
      <c r="E33" s="2" t="n">
        <v>0</v>
      </c>
      <c r="F33" s="2" t="n">
        <v>3271262</v>
      </c>
      <c r="G33" s="2" t="n">
        <v>925634</v>
      </c>
      <c r="H33" s="2" t="n">
        <v>1264677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969602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600365</v>
      </c>
      <c r="T33" s="2" t="n">
        <v>0</v>
      </c>
      <c r="U33" s="2" t="n">
        <v>0</v>
      </c>
      <c r="V33" s="2" t="n">
        <v>1177837</v>
      </c>
      <c r="W33" s="2" t="n">
        <v>1983482</v>
      </c>
      <c r="X33" s="2" t="n">
        <v>3710154</v>
      </c>
      <c r="Y33" s="2" t="n">
        <v>3736766</v>
      </c>
      <c r="Z33" s="2" t="n">
        <v>3326129</v>
      </c>
      <c r="AA33" s="2" t="n">
        <v>2247267</v>
      </c>
      <c r="AB33" s="2" t="n">
        <v>5859904</v>
      </c>
      <c r="AC33" s="2" t="n">
        <v>5455839</v>
      </c>
      <c r="AD33" s="2" t="n">
        <v>4255026</v>
      </c>
      <c r="AE33" s="2" t="n">
        <v>8496457</v>
      </c>
    </row>
    <row r="34" ht="15.75" customHeight="1" s="78">
      <c r="A34" s="2" t="inlineStr">
        <is>
          <t>imports</t>
        </is>
      </c>
      <c r="B34" s="2" t="inlineStr">
        <is>
          <t>DE</t>
        </is>
      </c>
      <c r="C34" s="2" t="n">
        <v>1439359</v>
      </c>
      <c r="D34" s="2" t="n">
        <v>1722465</v>
      </c>
      <c r="E34" s="2" t="n">
        <v>2617901</v>
      </c>
      <c r="F34" s="2" t="n">
        <v>1259359</v>
      </c>
      <c r="G34" s="2" t="n">
        <v>1199618</v>
      </c>
      <c r="H34" s="2" t="n">
        <v>1750671</v>
      </c>
      <c r="I34" s="2" t="n">
        <v>1975272</v>
      </c>
      <c r="J34" s="2" t="n">
        <v>4122987</v>
      </c>
      <c r="K34" s="2" t="n">
        <v>4715811</v>
      </c>
      <c r="L34" s="2" t="n">
        <v>5013373</v>
      </c>
      <c r="M34" s="2" t="n">
        <v>6652703</v>
      </c>
      <c r="N34" s="2" t="n">
        <v>5785576</v>
      </c>
      <c r="O34" s="2" t="n">
        <v>7375846</v>
      </c>
      <c r="P34" s="2" t="n">
        <v>6636522</v>
      </c>
      <c r="Q34" s="2" t="n">
        <v>5348772</v>
      </c>
      <c r="R34" s="2" t="n">
        <v>5391074</v>
      </c>
      <c r="S34" s="2" t="n">
        <v>5674757</v>
      </c>
      <c r="T34" s="2" t="n">
        <v>5184363</v>
      </c>
      <c r="U34" s="2" t="n">
        <v>5877137</v>
      </c>
      <c r="V34" s="2" t="n">
        <v>7723439</v>
      </c>
      <c r="W34" s="2" t="n">
        <v>6799157</v>
      </c>
      <c r="X34" s="2" t="n">
        <v>6084938</v>
      </c>
      <c r="Y34" s="2" t="n">
        <v>4441032</v>
      </c>
      <c r="Z34" s="2" t="n">
        <v>5141182</v>
      </c>
      <c r="AA34" s="2" t="n">
        <v>5092542</v>
      </c>
      <c r="AB34" s="2" t="n">
        <v>5206431</v>
      </c>
      <c r="AC34" s="2" t="n">
        <v>4067241</v>
      </c>
      <c r="AD34" s="2" t="n">
        <v>5096960</v>
      </c>
      <c r="AE34" s="2" t="n">
        <v>6922855</v>
      </c>
    </row>
    <row r="35" ht="15.75" customHeight="1" s="78">
      <c r="A35" s="2" t="inlineStr">
        <is>
          <t>exports</t>
        </is>
      </c>
      <c r="B35" s="2" t="inlineStr">
        <is>
          <t>DE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</row>
    <row r="36" ht="15.75" customHeight="1" s="78">
      <c r="A36" s="2" t="inlineStr">
        <is>
          <t>imports</t>
        </is>
      </c>
      <c r="B36" s="2" t="inlineStr">
        <is>
          <t>FL</t>
        </is>
      </c>
      <c r="C36" s="2" t="n">
        <v>29300599</v>
      </c>
      <c r="D36" s="2" t="n">
        <v>24490120</v>
      </c>
      <c r="E36" s="2" t="n">
        <v>21659866</v>
      </c>
      <c r="F36" s="2" t="n">
        <v>20166689</v>
      </c>
      <c r="G36" s="2" t="n">
        <v>20796253</v>
      </c>
      <c r="H36" s="2" t="n">
        <v>21123877</v>
      </c>
      <c r="I36" s="2" t="n">
        <v>25934642</v>
      </c>
      <c r="J36" s="2" t="n">
        <v>27941977</v>
      </c>
      <c r="K36" s="2" t="n">
        <v>19643197</v>
      </c>
      <c r="L36" s="2" t="n">
        <v>23299324</v>
      </c>
      <c r="M36" s="2" t="n">
        <v>27751457</v>
      </c>
      <c r="N36" s="2" t="n">
        <v>31233565</v>
      </c>
      <c r="O36" s="2" t="n">
        <v>30936022</v>
      </c>
      <c r="P36" s="2" t="n">
        <v>29423864</v>
      </c>
      <c r="Q36" s="2" t="n">
        <v>27284768</v>
      </c>
      <c r="R36" s="2" t="n">
        <v>30494258</v>
      </c>
      <c r="S36" s="2" t="n">
        <v>30184830</v>
      </c>
      <c r="T36" s="2" t="n">
        <v>28855311</v>
      </c>
      <c r="U36" s="2" t="n">
        <v>28820791</v>
      </c>
      <c r="V36" s="2" t="n">
        <v>28117427</v>
      </c>
      <c r="W36" s="2" t="n">
        <v>23308564</v>
      </c>
      <c r="X36" s="2" t="n">
        <v>23985137</v>
      </c>
      <c r="Y36" s="2" t="n">
        <v>20558679</v>
      </c>
      <c r="Z36" s="2" t="n">
        <v>20153632</v>
      </c>
      <c r="AA36" s="2" t="n">
        <v>16134883</v>
      </c>
      <c r="AB36" s="2" t="n">
        <v>18931178</v>
      </c>
      <c r="AC36" s="2" t="n">
        <v>17608064</v>
      </c>
      <c r="AD36" s="2" t="n">
        <v>14212881</v>
      </c>
      <c r="AE36" s="2" t="n">
        <v>13061875</v>
      </c>
    </row>
    <row r="37" ht="15.75" customHeight="1" s="78">
      <c r="A37" s="2" t="inlineStr">
        <is>
          <t>exports</t>
        </is>
      </c>
      <c r="B37" s="2" t="inlineStr">
        <is>
          <t>FL</t>
        </is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</row>
    <row r="38" ht="15.75" customHeight="1" s="78">
      <c r="A38" s="2" t="inlineStr">
        <is>
          <t>imports</t>
        </is>
      </c>
      <c r="B38" s="2" t="inlineStr">
        <is>
          <t>GA</t>
        </is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402067</v>
      </c>
      <c r="I38" s="2" t="n">
        <v>9479853</v>
      </c>
      <c r="J38" s="2" t="n">
        <v>6978930</v>
      </c>
      <c r="K38" s="2" t="n">
        <v>8350336</v>
      </c>
      <c r="L38" s="2" t="n">
        <v>9330599</v>
      </c>
      <c r="M38" s="2" t="n">
        <v>9747182</v>
      </c>
      <c r="N38" s="2" t="n">
        <v>12047226</v>
      </c>
      <c r="O38" s="2" t="n">
        <v>11280078</v>
      </c>
      <c r="P38" s="2" t="n">
        <v>13628955</v>
      </c>
      <c r="Q38" s="2" t="n">
        <v>18538738</v>
      </c>
      <c r="R38" s="2" t="n">
        <v>10752011</v>
      </c>
      <c r="S38" s="2" t="n">
        <v>12020046</v>
      </c>
      <c r="T38" s="2" t="n">
        <v>8327167</v>
      </c>
      <c r="U38" s="2" t="n">
        <v>14025574</v>
      </c>
      <c r="V38" s="2" t="n">
        <v>16116262</v>
      </c>
      <c r="W38" s="2" t="n">
        <v>17886922</v>
      </c>
      <c r="X38" s="2" t="n">
        <v>25369501</v>
      </c>
      <c r="Y38" s="2" t="n">
        <v>22961660</v>
      </c>
      <c r="Z38" s="2" t="n">
        <v>23337561</v>
      </c>
      <c r="AA38" s="2" t="n">
        <v>23346370</v>
      </c>
      <c r="AB38" s="2" t="n">
        <v>21172896</v>
      </c>
      <c r="AC38" s="2" t="n">
        <v>18681619</v>
      </c>
      <c r="AD38" s="2" t="n">
        <v>19260631</v>
      </c>
      <c r="AE38" s="2" t="n">
        <v>23887860</v>
      </c>
    </row>
    <row r="39" ht="15.75" customHeight="1" s="78">
      <c r="A39" s="2" t="inlineStr">
        <is>
          <t>exports</t>
        </is>
      </c>
      <c r="B39" s="2" t="inlineStr">
        <is>
          <t>GA</t>
        </is>
      </c>
      <c r="C39" s="2" t="n">
        <v>12566626</v>
      </c>
      <c r="D39" s="2" t="n">
        <v>4841663</v>
      </c>
      <c r="E39" s="2" t="n">
        <v>3511996</v>
      </c>
      <c r="F39" s="2" t="n">
        <v>954161</v>
      </c>
      <c r="G39" s="2" t="n">
        <v>3509292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</row>
    <row r="40" ht="15.75" customHeight="1" s="78">
      <c r="A40" s="2" t="inlineStr">
        <is>
          <t>imports</t>
        </is>
      </c>
      <c r="B40" s="2" t="inlineStr">
        <is>
          <t>HI</t>
        </is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</row>
    <row r="41" ht="15.75" customHeight="1" s="78">
      <c r="A41" s="2" t="inlineStr">
        <is>
          <t>exports</t>
        </is>
      </c>
      <c r="B41" s="2" t="inlineStr">
        <is>
          <t>HI</t>
        </is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</row>
    <row r="42" ht="15.75" customHeight="1" s="78">
      <c r="A42" s="2" t="inlineStr">
        <is>
          <t>imports</t>
        </is>
      </c>
      <c r="B42" s="2" t="inlineStr">
        <is>
          <t>ID</t>
        </is>
      </c>
      <c r="C42" s="2" t="n">
        <v>10371225</v>
      </c>
      <c r="D42" s="2" t="n">
        <v>10639243</v>
      </c>
      <c r="E42" s="2" t="n">
        <v>13664637</v>
      </c>
      <c r="F42" s="2" t="n">
        <v>10558104</v>
      </c>
      <c r="G42" s="2" t="n">
        <v>13501333</v>
      </c>
      <c r="H42" s="2" t="n">
        <v>10237665</v>
      </c>
      <c r="I42" s="2" t="n">
        <v>10206554</v>
      </c>
      <c r="J42" s="2" t="n">
        <v>9340466</v>
      </c>
      <c r="K42" s="2" t="n">
        <v>10602499</v>
      </c>
      <c r="L42" s="2" t="n">
        <v>11048092</v>
      </c>
      <c r="M42" s="2" t="n">
        <v>13563780</v>
      </c>
      <c r="N42" s="2" t="n">
        <v>14000508</v>
      </c>
      <c r="O42" s="2" t="n">
        <v>13253995</v>
      </c>
      <c r="P42" s="2" t="n">
        <v>13200483</v>
      </c>
      <c r="Q42" s="2" t="n">
        <v>13542316</v>
      </c>
      <c r="R42" s="2" t="n">
        <v>13442088</v>
      </c>
      <c r="S42" s="2" t="n">
        <v>11900761</v>
      </c>
      <c r="T42" s="2" t="n">
        <v>14772204</v>
      </c>
      <c r="U42" s="2" t="n">
        <v>14412979</v>
      </c>
      <c r="V42" s="2" t="n">
        <v>11974571</v>
      </c>
      <c r="W42" s="2" t="n">
        <v>12957418</v>
      </c>
      <c r="X42" s="2" t="n">
        <v>8919739</v>
      </c>
      <c r="Y42" s="2" t="n">
        <v>10479692</v>
      </c>
      <c r="Z42" s="2" t="n">
        <v>11304730</v>
      </c>
      <c r="AA42" s="2" t="n">
        <v>10155326</v>
      </c>
      <c r="AB42" s="2" t="n">
        <v>9514335</v>
      </c>
      <c r="AC42" s="2" t="n">
        <v>9472828</v>
      </c>
      <c r="AD42" s="2" t="n">
        <v>8453579</v>
      </c>
      <c r="AE42" s="2" t="n">
        <v>7496834</v>
      </c>
    </row>
    <row r="43" ht="15.75" customHeight="1" s="78">
      <c r="A43" s="2" t="inlineStr">
        <is>
          <t>exports</t>
        </is>
      </c>
      <c r="B43" s="2" t="inlineStr">
        <is>
          <t>ID</t>
        </is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</row>
    <row r="44" ht="15.75" customHeight="1" s="78">
      <c r="A44" s="2" t="inlineStr">
        <is>
          <t>imports</t>
        </is>
      </c>
      <c r="B44" s="2" t="inlineStr">
        <is>
          <t>IL</t>
        </is>
      </c>
      <c r="C44" s="2" t="n">
        <v>0</v>
      </c>
      <c r="D44" s="2" t="n">
        <v>623992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7148924</v>
      </c>
      <c r="K44" s="2" t="n">
        <v>8637603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</row>
    <row r="45" ht="15.75" customHeight="1" s="78">
      <c r="A45" s="2" t="inlineStr">
        <is>
          <t>exports</t>
        </is>
      </c>
      <c r="B45" s="2" t="inlineStr">
        <is>
          <t>IL</t>
        </is>
      </c>
      <c r="C45" s="2" t="n">
        <v>4394380</v>
      </c>
      <c r="D45" s="2" t="n">
        <v>0</v>
      </c>
      <c r="E45" s="2" t="n">
        <v>1423491</v>
      </c>
      <c r="F45" s="2" t="n">
        <v>10745137</v>
      </c>
      <c r="G45" s="2" t="n">
        <v>5039464</v>
      </c>
      <c r="H45" s="2" t="n">
        <v>6567447</v>
      </c>
      <c r="I45" s="2" t="n">
        <v>6209605</v>
      </c>
      <c r="J45" s="2" t="n">
        <v>0</v>
      </c>
      <c r="K45" s="2" t="n">
        <v>0</v>
      </c>
      <c r="L45" s="2" t="n">
        <v>14226808</v>
      </c>
      <c r="M45" s="2" t="n">
        <v>27481567</v>
      </c>
      <c r="N45" s="2" t="n">
        <v>28696913</v>
      </c>
      <c r="O45" s="2" t="n">
        <v>33267839</v>
      </c>
      <c r="P45" s="2" t="n">
        <v>37193892</v>
      </c>
      <c r="Q45" s="2" t="n">
        <v>35602813</v>
      </c>
      <c r="R45" s="2" t="n">
        <v>32506001</v>
      </c>
      <c r="S45" s="2" t="n">
        <v>33926959</v>
      </c>
      <c r="T45" s="2" t="n">
        <v>39106909</v>
      </c>
      <c r="U45" s="2" t="n">
        <v>40446801</v>
      </c>
      <c r="V45" s="2" t="n">
        <v>43960894</v>
      </c>
      <c r="W45" s="2" t="n">
        <v>42663502</v>
      </c>
      <c r="X45" s="2" t="n">
        <v>43066276</v>
      </c>
      <c r="Y45" s="2" t="n">
        <v>40160459</v>
      </c>
      <c r="Z45" s="2" t="n">
        <v>47680899</v>
      </c>
      <c r="AA45" s="2" t="n">
        <v>47962514</v>
      </c>
      <c r="AB45" s="2" t="n">
        <v>42250735</v>
      </c>
      <c r="AC45" s="2" t="n">
        <v>33892382</v>
      </c>
      <c r="AD45" s="2" t="n">
        <v>33888969</v>
      </c>
      <c r="AE45" s="2" t="n">
        <v>33121099</v>
      </c>
    </row>
    <row r="46" ht="15.75" customHeight="1" s="78">
      <c r="A46" s="2" t="inlineStr">
        <is>
          <t>imports</t>
        </is>
      </c>
      <c r="B46" s="2" t="inlineStr">
        <is>
          <t>IN</t>
        </is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6300133</v>
      </c>
      <c r="Z46" s="2" t="n">
        <v>10858603</v>
      </c>
      <c r="AA46" s="2" t="n">
        <v>6413732</v>
      </c>
      <c r="AB46" s="2" t="n">
        <v>15541868</v>
      </c>
      <c r="AC46" s="2" t="n">
        <v>13362537</v>
      </c>
      <c r="AD46" s="2" t="n">
        <v>11023344</v>
      </c>
      <c r="AE46" s="2" t="n">
        <v>3428037</v>
      </c>
    </row>
    <row r="47" ht="15.75" customHeight="1" s="78">
      <c r="A47" s="2" t="inlineStr">
        <is>
          <t>exports</t>
        </is>
      </c>
      <c r="B47" s="2" t="inlineStr">
        <is>
          <t>IN</t>
        </is>
      </c>
      <c r="C47" s="2" t="n">
        <v>18533509</v>
      </c>
      <c r="D47" s="2" t="n">
        <v>15697508</v>
      </c>
      <c r="E47" s="2" t="n">
        <v>14392538</v>
      </c>
      <c r="F47" s="2" t="n">
        <v>11322749</v>
      </c>
      <c r="G47" s="2" t="n">
        <v>13184417</v>
      </c>
      <c r="H47" s="2" t="n">
        <v>11217917</v>
      </c>
      <c r="I47" s="2" t="n">
        <v>10038328</v>
      </c>
      <c r="J47" s="2" t="n">
        <v>14811335</v>
      </c>
      <c r="K47" s="2" t="n">
        <v>14642484</v>
      </c>
      <c r="L47" s="2" t="n">
        <v>12995449</v>
      </c>
      <c r="M47" s="2" t="n">
        <v>18198799</v>
      </c>
      <c r="N47" s="2" t="n">
        <v>14402974</v>
      </c>
      <c r="O47" s="2" t="n">
        <v>12704821</v>
      </c>
      <c r="P47" s="2" t="n">
        <v>13023739</v>
      </c>
      <c r="Q47" s="2" t="n">
        <v>12025963</v>
      </c>
      <c r="R47" s="2" t="n">
        <v>11622344</v>
      </c>
      <c r="S47" s="2" t="n">
        <v>12943922</v>
      </c>
      <c r="T47" s="2" t="n">
        <v>5177545</v>
      </c>
      <c r="U47" s="2" t="n">
        <v>6338892</v>
      </c>
      <c r="V47" s="2" t="n">
        <v>2608109</v>
      </c>
      <c r="W47" s="2" t="n">
        <v>3712284</v>
      </c>
      <c r="X47" s="2" t="n">
        <v>989622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</row>
    <row r="48" ht="15.75" customHeight="1" s="78">
      <c r="A48" s="2" t="inlineStr">
        <is>
          <t>imports</t>
        </is>
      </c>
      <c r="B48" s="2" t="inlineStr">
        <is>
          <t>IA</t>
        </is>
      </c>
      <c r="C48" s="2" t="n">
        <v>2934233</v>
      </c>
      <c r="D48" s="2" t="n">
        <v>2209287</v>
      </c>
      <c r="E48" s="2" t="n">
        <v>3497382</v>
      </c>
      <c r="F48" s="2" t="n">
        <v>4122132</v>
      </c>
      <c r="G48" s="2" t="n">
        <v>3889159</v>
      </c>
      <c r="H48" s="2" t="n">
        <v>3857822</v>
      </c>
      <c r="I48" s="2" t="n">
        <v>4626135</v>
      </c>
      <c r="J48" s="2" t="n">
        <v>4931097</v>
      </c>
      <c r="K48" s="2" t="n">
        <v>3168399</v>
      </c>
      <c r="L48" s="2" t="n">
        <v>3935361</v>
      </c>
      <c r="M48" s="2" t="n">
        <v>2280974</v>
      </c>
      <c r="N48" s="2" t="n">
        <v>2990022</v>
      </c>
      <c r="O48" s="2" t="n">
        <v>2995074</v>
      </c>
      <c r="P48" s="2" t="n">
        <v>3766215</v>
      </c>
      <c r="Q48" s="2" t="n">
        <v>2673632</v>
      </c>
      <c r="R48" s="2" t="n">
        <v>3500038</v>
      </c>
      <c r="S48" s="2" t="n">
        <v>2737448</v>
      </c>
      <c r="T48" s="2" t="n">
        <v>385371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</row>
    <row r="49" ht="15.75" customHeight="1" s="78">
      <c r="A49" s="2" t="inlineStr">
        <is>
          <t>exports</t>
        </is>
      </c>
      <c r="B49" s="2" t="inlineStr">
        <is>
          <t>IA</t>
        </is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2933106</v>
      </c>
      <c r="V49" s="2" t="n">
        <v>3115412</v>
      </c>
      <c r="W49" s="2" t="n">
        <v>6574140</v>
      </c>
      <c r="X49" s="2" t="n">
        <v>5125466</v>
      </c>
      <c r="Y49" s="2" t="n">
        <v>5177715</v>
      </c>
      <c r="Z49" s="2" t="n">
        <v>4291861</v>
      </c>
      <c r="AA49" s="2" t="n">
        <v>4218052</v>
      </c>
      <c r="AB49" s="2" t="n">
        <v>4005994</v>
      </c>
      <c r="AC49" s="2" t="n">
        <v>666211</v>
      </c>
      <c r="AD49" s="2" t="n">
        <v>3708691</v>
      </c>
      <c r="AE49" s="2" t="n">
        <v>6876784</v>
      </c>
    </row>
    <row r="50" ht="15.75" customHeight="1" s="78">
      <c r="A50" s="2" t="inlineStr">
        <is>
          <t>imports</t>
        </is>
      </c>
      <c r="B50" s="2" t="inlineStr">
        <is>
          <t>KS</t>
        </is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</row>
    <row r="51" ht="15.75" customHeight="1" s="78">
      <c r="A51" s="2" t="inlineStr">
        <is>
          <t>exports</t>
        </is>
      </c>
      <c r="B51" s="2" t="inlineStr">
        <is>
          <t>KS</t>
        </is>
      </c>
      <c r="C51" s="2" t="n">
        <v>3770640</v>
      </c>
      <c r="D51" s="2" t="n">
        <v>1099132</v>
      </c>
      <c r="E51" s="2" t="n">
        <v>1617217</v>
      </c>
      <c r="F51" s="2" t="n">
        <v>4285080</v>
      </c>
      <c r="G51" s="2" t="n">
        <v>4406304</v>
      </c>
      <c r="H51" s="2" t="n">
        <v>4250439</v>
      </c>
      <c r="I51" s="2" t="n">
        <v>4794535</v>
      </c>
      <c r="J51" s="2" t="n">
        <v>1750317</v>
      </c>
      <c r="K51" s="2" t="n">
        <v>3456095</v>
      </c>
      <c r="L51" s="2" t="n">
        <v>4037880</v>
      </c>
      <c r="M51" s="2" t="n">
        <v>4544141</v>
      </c>
      <c r="N51" s="2" t="n">
        <v>5076668</v>
      </c>
      <c r="O51" s="2" t="n">
        <v>6323378</v>
      </c>
      <c r="P51" s="2" t="n">
        <v>5666718</v>
      </c>
      <c r="Q51" s="2" t="n">
        <v>5101957</v>
      </c>
      <c r="R51" s="2" t="n">
        <v>2368409</v>
      </c>
      <c r="S51" s="2" t="n">
        <v>1293972</v>
      </c>
      <c r="T51" s="2" t="n">
        <v>6765480</v>
      </c>
      <c r="U51" s="2" t="n">
        <v>3597275</v>
      </c>
      <c r="V51" s="2" t="n">
        <v>5654634</v>
      </c>
      <c r="W51" s="2" t="n">
        <v>4651306</v>
      </c>
      <c r="X51" s="2" t="n">
        <v>1821080</v>
      </c>
      <c r="Y51" s="2" t="n">
        <v>1192559</v>
      </c>
      <c r="Z51" s="2" t="n">
        <v>5806465</v>
      </c>
      <c r="AA51" s="2" t="n">
        <v>6468949</v>
      </c>
      <c r="AB51" s="2" t="n">
        <v>3035257</v>
      </c>
      <c r="AC51" s="2" t="n">
        <v>4178608</v>
      </c>
      <c r="AD51" s="2" t="n">
        <v>8131983</v>
      </c>
      <c r="AE51" s="2" t="n">
        <v>7168725</v>
      </c>
    </row>
    <row r="52" ht="15.75" customHeight="1" s="78">
      <c r="A52" s="2" t="inlineStr">
        <is>
          <t>imports</t>
        </is>
      </c>
      <c r="B52" s="2" t="inlineStr">
        <is>
          <t>KY</t>
        </is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5076462</v>
      </c>
      <c r="P52" s="2" t="n">
        <v>3163970</v>
      </c>
      <c r="Q52" s="2" t="n">
        <v>2603970</v>
      </c>
      <c r="R52" s="2" t="n">
        <v>1763783</v>
      </c>
      <c r="S52" s="2" t="n">
        <v>0</v>
      </c>
      <c r="T52" s="2" t="n">
        <v>2977043</v>
      </c>
      <c r="U52" s="2" t="n">
        <v>3102595</v>
      </c>
      <c r="V52" s="2" t="n">
        <v>5108499</v>
      </c>
      <c r="W52" s="2" t="n">
        <v>2412197</v>
      </c>
      <c r="X52" s="2" t="n">
        <v>0</v>
      </c>
      <c r="Y52" s="2" t="n">
        <v>5715325</v>
      </c>
      <c r="Z52" s="2" t="n">
        <v>1110059</v>
      </c>
      <c r="AA52" s="2" t="n">
        <v>0</v>
      </c>
      <c r="AB52" s="2" t="n">
        <v>0</v>
      </c>
      <c r="AC52" s="2" t="n">
        <v>0</v>
      </c>
      <c r="AD52" s="2" t="n">
        <v>4302075</v>
      </c>
      <c r="AE52" s="2" t="n">
        <v>2541223</v>
      </c>
    </row>
    <row r="53" ht="15.75" customHeight="1" s="78">
      <c r="A53" s="2" t="inlineStr">
        <is>
          <t>exports</t>
        </is>
      </c>
      <c r="B53" s="2" t="inlineStr">
        <is>
          <t>KY</t>
        </is>
      </c>
      <c r="C53" s="2" t="n">
        <v>5362406</v>
      </c>
      <c r="D53" s="2" t="n">
        <v>3606176</v>
      </c>
      <c r="E53" s="2" t="n">
        <v>1879588</v>
      </c>
      <c r="F53" s="2" t="n">
        <v>8216951</v>
      </c>
      <c r="G53" s="2" t="n">
        <v>2801416</v>
      </c>
      <c r="H53" s="2" t="n">
        <v>2253439</v>
      </c>
      <c r="I53" s="2" t="n">
        <v>1935306</v>
      </c>
      <c r="J53" s="2" t="n">
        <v>5456680</v>
      </c>
      <c r="K53" s="2" t="n">
        <v>6212315</v>
      </c>
      <c r="L53" s="2" t="n">
        <v>3748375</v>
      </c>
      <c r="M53" s="2" t="n">
        <v>5205089</v>
      </c>
      <c r="N53" s="2" t="n">
        <v>6908617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50181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2343187</v>
      </c>
      <c r="Y53" s="2" t="n">
        <v>0</v>
      </c>
      <c r="Z53" s="2" t="n">
        <v>0</v>
      </c>
      <c r="AA53" s="2" t="n">
        <v>6540408</v>
      </c>
      <c r="AB53" s="2" t="n">
        <v>2160856</v>
      </c>
      <c r="AC53" s="2" t="n">
        <v>639245</v>
      </c>
      <c r="AD53" s="2" t="n">
        <v>0</v>
      </c>
      <c r="AE53" s="2" t="n">
        <v>0</v>
      </c>
    </row>
    <row r="54" ht="15.75" customHeight="1" s="78">
      <c r="A54" s="2" t="inlineStr">
        <is>
          <t>imports</t>
        </is>
      </c>
      <c r="B54" s="2" t="inlineStr">
        <is>
          <t>LA</t>
        </is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6823657</v>
      </c>
      <c r="J54" s="2" t="n">
        <v>2248147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13568543</v>
      </c>
      <c r="U54" s="2" t="n">
        <v>11978785</v>
      </c>
      <c r="V54" s="2" t="n">
        <v>12307227</v>
      </c>
      <c r="W54" s="2" t="n">
        <v>8686991</v>
      </c>
      <c r="X54" s="2" t="n">
        <v>7051921</v>
      </c>
      <c r="Y54" s="2" t="n">
        <v>8034504</v>
      </c>
      <c r="Z54" s="2" t="n">
        <v>9280536</v>
      </c>
      <c r="AA54" s="2" t="n">
        <v>12607417</v>
      </c>
      <c r="AB54" s="2" t="n">
        <v>10649112</v>
      </c>
      <c r="AC54" s="2" t="n">
        <v>11305317</v>
      </c>
      <c r="AD54" s="2" t="n">
        <v>21029856</v>
      </c>
      <c r="AE54" s="2" t="n">
        <v>17346437</v>
      </c>
    </row>
    <row r="55" ht="15.75" customHeight="1" s="78">
      <c r="A55" s="2" t="inlineStr">
        <is>
          <t>exports</t>
        </is>
      </c>
      <c r="B55" s="2" t="inlineStr">
        <is>
          <t>LA</t>
        </is>
      </c>
      <c r="C55" s="2" t="n">
        <v>4946237</v>
      </c>
      <c r="D55" s="2" t="n">
        <v>2486563</v>
      </c>
      <c r="E55" s="2" t="n">
        <v>102404</v>
      </c>
      <c r="F55" s="2" t="n">
        <v>2621153</v>
      </c>
      <c r="G55" s="2" t="n">
        <v>713301</v>
      </c>
      <c r="H55" s="2" t="n">
        <v>2568034</v>
      </c>
      <c r="I55" s="2" t="n">
        <v>0</v>
      </c>
      <c r="J55" s="2" t="n">
        <v>0</v>
      </c>
      <c r="K55" s="2" t="n">
        <v>2823583</v>
      </c>
      <c r="L55" s="2" t="n">
        <v>1920935</v>
      </c>
      <c r="M55" s="2" t="n">
        <v>2379870</v>
      </c>
      <c r="N55" s="2" t="n">
        <v>5210662</v>
      </c>
      <c r="O55" s="2" t="n">
        <v>6691528</v>
      </c>
      <c r="P55" s="2" t="n">
        <v>8275482</v>
      </c>
      <c r="Q55" s="2" t="n">
        <v>8632675</v>
      </c>
      <c r="R55" s="2" t="n">
        <v>6343323</v>
      </c>
      <c r="S55" s="2" t="n">
        <v>4702917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</row>
    <row r="56" ht="15.75" customHeight="1" s="78">
      <c r="A56" s="2" t="inlineStr">
        <is>
          <t>imports</t>
        </is>
      </c>
      <c r="B56" s="2" t="inlineStr">
        <is>
          <t>ME</t>
        </is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</row>
    <row r="57" ht="15.75" customHeight="1" s="78">
      <c r="A57" s="2" t="inlineStr">
        <is>
          <t>exports</t>
        </is>
      </c>
      <c r="B57" s="2" t="inlineStr">
        <is>
          <t>ME</t>
        </is>
      </c>
      <c r="C57" s="2" t="n">
        <v>5249781</v>
      </c>
      <c r="D57" s="2" t="n">
        <v>6229911</v>
      </c>
      <c r="E57" s="2" t="n">
        <v>4314660</v>
      </c>
      <c r="F57" s="2" t="n">
        <v>4089918</v>
      </c>
      <c r="G57" s="2" t="n">
        <v>6570146</v>
      </c>
      <c r="H57" s="2" t="n">
        <v>1340767</v>
      </c>
      <c r="I57" s="2" t="n">
        <v>6054250</v>
      </c>
      <c r="J57" s="2" t="n">
        <v>358974</v>
      </c>
      <c r="K57" s="2" t="n">
        <v>1984713</v>
      </c>
      <c r="L57" s="2" t="n">
        <v>3094417</v>
      </c>
      <c r="M57" s="2" t="n">
        <v>4262320</v>
      </c>
      <c r="N57" s="2" t="n">
        <v>8934774</v>
      </c>
      <c r="O57" s="2" t="n">
        <v>11673818</v>
      </c>
      <c r="P57" s="2" t="n">
        <v>8077292</v>
      </c>
      <c r="Q57" s="2" t="n">
        <v>9007802</v>
      </c>
      <c r="R57" s="2" t="n">
        <v>7448426</v>
      </c>
      <c r="S57" s="2" t="n">
        <v>6326058</v>
      </c>
      <c r="T57" s="2" t="n">
        <v>2882689</v>
      </c>
      <c r="U57" s="2" t="n">
        <v>2008468</v>
      </c>
      <c r="V57" s="2" t="n">
        <v>3141979</v>
      </c>
      <c r="W57" s="2" t="n">
        <v>3092046</v>
      </c>
      <c r="X57" s="2" t="n">
        <v>2910653</v>
      </c>
      <c r="Y57" s="2" t="n">
        <v>1229438</v>
      </c>
      <c r="Z57" s="2" t="n">
        <v>2790596</v>
      </c>
      <c r="AA57" s="2" t="n">
        <v>1826718</v>
      </c>
      <c r="AB57" s="2" t="n">
        <v>1377151</v>
      </c>
      <c r="AC57" s="2" t="n">
        <v>2141841</v>
      </c>
      <c r="AD57" s="2" t="n">
        <v>1651736</v>
      </c>
      <c r="AE57" s="2" t="n">
        <v>432481</v>
      </c>
    </row>
    <row r="58" ht="15.75" customHeight="1" s="78">
      <c r="A58" s="2" t="inlineStr">
        <is>
          <t>imports</t>
        </is>
      </c>
      <c r="B58" s="2" t="inlineStr">
        <is>
          <t>MD</t>
        </is>
      </c>
      <c r="C58" s="2" t="n">
        <v>22330094</v>
      </c>
      <c r="D58" s="2" t="n">
        <v>17392660</v>
      </c>
      <c r="E58" s="2" t="n">
        <v>16201806</v>
      </c>
      <c r="F58" s="2" t="n">
        <v>15719053</v>
      </c>
      <c r="G58" s="2" t="n">
        <v>16068045</v>
      </c>
      <c r="H58" s="2" t="n">
        <v>16847818</v>
      </c>
      <c r="I58" s="2" t="n">
        <v>17749735</v>
      </c>
      <c r="J58" s="2" t="n">
        <v>16353088</v>
      </c>
      <c r="K58" s="2" t="n">
        <v>13945102</v>
      </c>
      <c r="L58" s="2" t="n">
        <v>14748689</v>
      </c>
      <c r="M58" s="2" t="n">
        <v>16882238</v>
      </c>
      <c r="N58" s="2" t="n">
        <v>19118581</v>
      </c>
      <c r="O58" s="2" t="n">
        <v>27834212</v>
      </c>
      <c r="P58" s="2" t="n">
        <v>27095484</v>
      </c>
      <c r="Q58" s="2" t="n">
        <v>23044978</v>
      </c>
      <c r="R58" s="2" t="n">
        <v>23535283</v>
      </c>
      <c r="S58" s="2" t="n">
        <v>21334789</v>
      </c>
      <c r="T58" s="2" t="n">
        <v>21556056</v>
      </c>
      <c r="U58" s="2" t="n">
        <v>22029904</v>
      </c>
      <c r="V58" s="2" t="n">
        <v>24447713</v>
      </c>
      <c r="W58" s="2" t="n">
        <v>27224218</v>
      </c>
      <c r="X58" s="2" t="n">
        <v>26806150</v>
      </c>
      <c r="Y58" s="2" t="n">
        <v>29116759</v>
      </c>
      <c r="Z58" s="2" t="n">
        <v>30881323</v>
      </c>
      <c r="AA58" s="2" t="n">
        <v>28524880</v>
      </c>
      <c r="AB58" s="2" t="n">
        <v>30040509</v>
      </c>
      <c r="AC58" s="2" t="n">
        <v>28696881</v>
      </c>
      <c r="AD58" s="2" t="n">
        <v>29405042</v>
      </c>
      <c r="AE58" s="2" t="n">
        <v>22859151</v>
      </c>
    </row>
    <row r="59" ht="15.75" customHeight="1" s="78">
      <c r="A59" s="2" t="inlineStr">
        <is>
          <t>exports</t>
        </is>
      </c>
      <c r="B59" s="2" t="inlineStr">
        <is>
          <t>MD</t>
        </is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</row>
    <row r="60" ht="15.75" customHeight="1" s="78">
      <c r="A60" s="2" t="inlineStr">
        <is>
          <t>imports</t>
        </is>
      </c>
      <c r="B60" s="2" t="inlineStr">
        <is>
          <t>MA</t>
        </is>
      </c>
      <c r="C60" s="2" t="n">
        <v>9175323</v>
      </c>
      <c r="D60" s="2" t="n">
        <v>6874189</v>
      </c>
      <c r="E60" s="2" t="n">
        <v>8890379</v>
      </c>
      <c r="F60" s="2" t="n">
        <v>12098282</v>
      </c>
      <c r="G60" s="2" t="n">
        <v>12222262</v>
      </c>
      <c r="H60" s="2" t="n">
        <v>12908785</v>
      </c>
      <c r="I60" s="2" t="n">
        <v>13579111</v>
      </c>
      <c r="J60" s="2" t="n">
        <v>6837557</v>
      </c>
      <c r="K60" s="2" t="n">
        <v>6850456</v>
      </c>
      <c r="L60" s="2" t="n">
        <v>13045490</v>
      </c>
      <c r="M60" s="2" t="n">
        <v>17566900</v>
      </c>
      <c r="N60" s="2" t="n">
        <v>18484438</v>
      </c>
      <c r="O60" s="2" t="n">
        <v>17818231</v>
      </c>
      <c r="P60" s="2" t="n">
        <v>13213701</v>
      </c>
      <c r="Q60" s="2" t="n">
        <v>14798145</v>
      </c>
      <c r="R60" s="2" t="n">
        <v>14023770</v>
      </c>
      <c r="S60" s="2" t="n">
        <v>15965226</v>
      </c>
      <c r="T60" s="2" t="n">
        <v>14607639</v>
      </c>
      <c r="U60" s="2" t="n">
        <v>14772984</v>
      </c>
      <c r="V60" s="2" t="n">
        <v>15428615</v>
      </c>
      <c r="W60" s="2" t="n">
        <v>15563226</v>
      </c>
      <c r="X60" s="2" t="n">
        <v>17462834</v>
      </c>
      <c r="Y60" s="2" t="n">
        <v>23801184</v>
      </c>
      <c r="Z60" s="2" t="n">
        <v>26060514</v>
      </c>
      <c r="AA60" s="2" t="n">
        <v>26575746</v>
      </c>
      <c r="AB60" s="2" t="n">
        <v>25950917</v>
      </c>
      <c r="AC60" s="2" t="n">
        <v>25023532</v>
      </c>
      <c r="AD60" s="2" t="n">
        <v>24420247</v>
      </c>
      <c r="AE60" s="2" t="n">
        <v>28978016</v>
      </c>
    </row>
    <row r="61" ht="15.75" customHeight="1" s="78">
      <c r="A61" s="2" t="inlineStr">
        <is>
          <t>exports</t>
        </is>
      </c>
      <c r="B61" s="2" t="inlineStr">
        <is>
          <t>MA</t>
        </is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</row>
    <row r="62" ht="15.75" customHeight="1" s="78">
      <c r="A62" s="2" t="inlineStr">
        <is>
          <t>imports</t>
        </is>
      </c>
      <c r="B62" s="2" t="inlineStr">
        <is>
          <t>MI</t>
        </is>
      </c>
      <c r="C62" s="2" t="n">
        <v>3135880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806667</v>
      </c>
      <c r="K62" s="2" t="n">
        <v>13319056</v>
      </c>
      <c r="L62" s="2" t="n">
        <v>13892710</v>
      </c>
      <c r="M62" s="2" t="n">
        <v>13581288</v>
      </c>
      <c r="N62" s="2" t="n">
        <v>3595157</v>
      </c>
      <c r="O62" s="2" t="n">
        <v>2644718</v>
      </c>
      <c r="P62" s="2" t="n">
        <v>13442948</v>
      </c>
      <c r="Q62" s="2" t="n">
        <v>4401794</v>
      </c>
      <c r="R62" s="2" t="n">
        <v>4207616</v>
      </c>
      <c r="S62" s="2" t="n">
        <v>9749351</v>
      </c>
      <c r="T62" s="2" t="n">
        <v>1857500</v>
      </c>
      <c r="U62" s="2" t="n">
        <v>0</v>
      </c>
      <c r="V62" s="2" t="n">
        <v>204074</v>
      </c>
      <c r="W62" s="2" t="n">
        <v>0</v>
      </c>
      <c r="X62" s="2" t="n">
        <v>899647</v>
      </c>
      <c r="Y62" s="2" t="n">
        <v>2227684</v>
      </c>
      <c r="Z62" s="2" t="n">
        <v>1251369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</row>
    <row r="63" ht="15.75" customHeight="1" s="78">
      <c r="A63" s="2" t="inlineStr">
        <is>
          <t>exports</t>
        </is>
      </c>
      <c r="B63" s="2" t="inlineStr">
        <is>
          <t>MI</t>
        </is>
      </c>
      <c r="C63" s="2" t="n">
        <v>0</v>
      </c>
      <c r="D63" s="2" t="n">
        <v>10864462</v>
      </c>
      <c r="E63" s="2" t="n">
        <v>740387</v>
      </c>
      <c r="F63" s="2" t="n">
        <v>10072794</v>
      </c>
      <c r="G63" s="2" t="n">
        <v>2971852</v>
      </c>
      <c r="H63" s="2" t="n">
        <v>6602996</v>
      </c>
      <c r="I63" s="2" t="n">
        <v>6249131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1249307</v>
      </c>
      <c r="V63" s="2" t="n">
        <v>0</v>
      </c>
      <c r="W63" s="2" t="n">
        <v>2254058</v>
      </c>
      <c r="X63" s="2" t="n">
        <v>0</v>
      </c>
      <c r="Y63" s="2" t="n">
        <v>0</v>
      </c>
      <c r="Z63" s="2" t="n">
        <v>0</v>
      </c>
      <c r="AA63" s="2" t="n">
        <v>297513</v>
      </c>
      <c r="AB63" s="2" t="n">
        <v>10050154</v>
      </c>
      <c r="AC63" s="2" t="n">
        <v>6498717</v>
      </c>
      <c r="AD63" s="2" t="n">
        <v>7499733</v>
      </c>
      <c r="AE63" s="2" t="n">
        <v>8941213</v>
      </c>
    </row>
    <row r="64" ht="15.75" customHeight="1" s="78">
      <c r="A64" s="2" t="inlineStr">
        <is>
          <t>imports</t>
        </is>
      </c>
      <c r="B64" s="2" t="inlineStr">
        <is>
          <t>MN</t>
        </is>
      </c>
      <c r="C64" s="2" t="n">
        <v>9042789</v>
      </c>
      <c r="D64" s="2" t="n">
        <v>9623560</v>
      </c>
      <c r="E64" s="2" t="n">
        <v>7671345</v>
      </c>
      <c r="F64" s="2" t="n">
        <v>5174183</v>
      </c>
      <c r="G64" s="2" t="n">
        <v>5735100</v>
      </c>
      <c r="H64" s="2" t="n">
        <v>7127095</v>
      </c>
      <c r="I64" s="2" t="n">
        <v>8550150</v>
      </c>
      <c r="J64" s="2" t="n">
        <v>9271152</v>
      </c>
      <c r="K64" s="2" t="n">
        <v>7428906</v>
      </c>
      <c r="L64" s="2" t="n">
        <v>10022208</v>
      </c>
      <c r="M64" s="2" t="n">
        <v>7709793</v>
      </c>
      <c r="N64" s="2" t="n">
        <v>10371899</v>
      </c>
      <c r="O64" s="2" t="n">
        <v>12980751</v>
      </c>
      <c r="P64" s="2" t="n">
        <v>17703983</v>
      </c>
      <c r="Q64" s="2" t="n">
        <v>16138192</v>
      </c>
      <c r="R64" s="2" t="n">
        <v>12751842</v>
      </c>
      <c r="S64" s="2" t="n">
        <v>13130798</v>
      </c>
      <c r="T64" s="2" t="n">
        <v>13333968</v>
      </c>
      <c r="U64" s="2" t="n">
        <v>12568565</v>
      </c>
      <c r="V64" s="2" t="n">
        <v>9457250</v>
      </c>
      <c r="W64" s="2" t="n">
        <v>12878512</v>
      </c>
      <c r="X64" s="2" t="n">
        <v>13483638</v>
      </c>
      <c r="Y64" s="2" t="n">
        <v>14588588</v>
      </c>
      <c r="Z64" s="2" t="n">
        <v>15273728</v>
      </c>
      <c r="AA64" s="2" t="n">
        <v>10564064</v>
      </c>
      <c r="AB64" s="2" t="n">
        <v>7165318</v>
      </c>
      <c r="AC64" s="2" t="n">
        <v>4003431</v>
      </c>
      <c r="AD64" s="2" t="n">
        <v>6738574</v>
      </c>
      <c r="AE64" s="2" t="n">
        <v>8746307</v>
      </c>
    </row>
    <row r="65" ht="15.75" customHeight="1" s="78">
      <c r="A65" s="2" t="inlineStr">
        <is>
          <t>exports</t>
        </is>
      </c>
      <c r="B65" s="2" t="inlineStr">
        <is>
          <t>MN</t>
        </is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</row>
    <row r="66" ht="15.75" customHeight="1" s="78">
      <c r="A66" s="2" t="inlineStr">
        <is>
          <t>imports</t>
        </is>
      </c>
      <c r="B66" s="2" t="inlineStr">
        <is>
          <t>MS</t>
        </is>
      </c>
      <c r="C66" s="2" t="n">
        <v>10791733</v>
      </c>
      <c r="D66" s="2" t="n">
        <v>11108581</v>
      </c>
      <c r="E66" s="2" t="n">
        <v>14274106</v>
      </c>
      <c r="F66" s="2" t="n">
        <v>13211682</v>
      </c>
      <c r="G66" s="2" t="n">
        <v>12410270</v>
      </c>
      <c r="H66" s="2" t="n">
        <v>13646931</v>
      </c>
      <c r="I66" s="2" t="n">
        <v>13231391</v>
      </c>
      <c r="J66" s="2" t="n">
        <v>11253984</v>
      </c>
      <c r="K66" s="2" t="n">
        <v>13075003</v>
      </c>
      <c r="L66" s="2" t="n">
        <v>14605799</v>
      </c>
      <c r="M66" s="2" t="n">
        <v>13214383</v>
      </c>
      <c r="N66" s="2" t="n">
        <v>0</v>
      </c>
      <c r="O66" s="2" t="n">
        <v>7704961</v>
      </c>
      <c r="P66" s="2" t="n">
        <v>10562162</v>
      </c>
      <c r="Q66" s="2" t="n">
        <v>8018602</v>
      </c>
      <c r="R66" s="2" t="n">
        <v>6092172</v>
      </c>
      <c r="S66" s="2" t="n">
        <v>5997499</v>
      </c>
      <c r="T66" s="2" t="n">
        <v>3894890</v>
      </c>
      <c r="U66" s="2" t="n">
        <v>5054916</v>
      </c>
      <c r="V66" s="2" t="n">
        <v>2575483</v>
      </c>
      <c r="W66" s="2" t="n">
        <v>503319</v>
      </c>
      <c r="X66" s="2" t="n">
        <v>2882995</v>
      </c>
      <c r="Y66" s="2" t="n">
        <v>0</v>
      </c>
      <c r="Z66" s="2" t="n">
        <v>1097948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</row>
    <row r="67" ht="15.75" customHeight="1" s="78">
      <c r="A67" s="2" t="inlineStr">
        <is>
          <t>exports</t>
        </is>
      </c>
      <c r="B67" s="2" t="inlineStr">
        <is>
          <t>MS</t>
        </is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4431908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867906</v>
      </c>
      <c r="Z67" s="2" t="n">
        <v>0</v>
      </c>
      <c r="AA67" s="2" t="n">
        <v>742713</v>
      </c>
      <c r="AB67" s="2" t="n">
        <v>11044956</v>
      </c>
      <c r="AC67" s="2" t="n">
        <v>8897736</v>
      </c>
      <c r="AD67" s="2" t="n">
        <v>7130436</v>
      </c>
      <c r="AE67" s="2" t="n">
        <v>8365348</v>
      </c>
    </row>
    <row r="68" ht="15.75" customHeight="1" s="78">
      <c r="A68" s="2" t="inlineStr">
        <is>
          <t>imports</t>
        </is>
      </c>
      <c r="B68" s="2" t="inlineStr">
        <is>
          <t>MO</t>
        </is>
      </c>
      <c r="C68" s="2" t="n">
        <v>1057567</v>
      </c>
      <c r="D68" s="2" t="n">
        <v>2823115</v>
      </c>
      <c r="E68" s="2" t="n">
        <v>4277395</v>
      </c>
      <c r="F68" s="2" t="n">
        <v>12494360</v>
      </c>
      <c r="G68" s="2" t="n">
        <v>5070808</v>
      </c>
      <c r="H68" s="2" t="n">
        <v>4358395</v>
      </c>
      <c r="I68" s="2" t="n">
        <v>4713691</v>
      </c>
      <c r="J68" s="2" t="n">
        <v>2272656</v>
      </c>
      <c r="K68" s="2" t="n">
        <v>1893028</v>
      </c>
      <c r="L68" s="2" t="n">
        <v>3811422</v>
      </c>
      <c r="M68" s="2" t="n">
        <v>4846461</v>
      </c>
      <c r="N68" s="2" t="n">
        <v>1480366</v>
      </c>
      <c r="O68" s="2" t="n">
        <v>2341873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1294914</v>
      </c>
      <c r="U68" s="2" t="n">
        <v>0</v>
      </c>
      <c r="V68" s="2" t="n">
        <v>0</v>
      </c>
      <c r="W68" s="2" t="n">
        <v>100799</v>
      </c>
      <c r="X68" s="2" t="n">
        <v>0</v>
      </c>
      <c r="Y68" s="2" t="n">
        <v>0</v>
      </c>
      <c r="Z68" s="2" t="n">
        <v>0</v>
      </c>
      <c r="AA68" s="2" t="n">
        <v>1773731</v>
      </c>
      <c r="AB68" s="2" t="n">
        <v>3443976</v>
      </c>
      <c r="AC68" s="2" t="n">
        <v>5249308</v>
      </c>
      <c r="AD68" s="2" t="n">
        <v>0</v>
      </c>
      <c r="AE68" s="2" t="n">
        <v>1920378</v>
      </c>
    </row>
    <row r="69" ht="15.75" customHeight="1" s="78">
      <c r="A69" s="2" t="inlineStr">
        <is>
          <t>exports</t>
        </is>
      </c>
      <c r="B69" s="2" t="inlineStr">
        <is>
          <t>MO</t>
        </is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4566697</v>
      </c>
      <c r="Q69" s="2" t="n">
        <v>4488629</v>
      </c>
      <c r="R69" s="2" t="n">
        <v>626940</v>
      </c>
      <c r="S69" s="2" t="n">
        <v>433931</v>
      </c>
      <c r="T69" s="2" t="n">
        <v>0</v>
      </c>
      <c r="U69" s="2" t="n">
        <v>52812</v>
      </c>
      <c r="V69" s="2" t="n">
        <v>3063425</v>
      </c>
      <c r="W69" s="2" t="n">
        <v>0</v>
      </c>
      <c r="X69" s="2" t="n">
        <v>4659966</v>
      </c>
      <c r="Y69" s="2" t="n">
        <v>3275857</v>
      </c>
      <c r="Z69" s="2" t="n">
        <v>2199618</v>
      </c>
      <c r="AA69" s="2" t="n">
        <v>0</v>
      </c>
      <c r="AB69" s="2" t="n">
        <v>0</v>
      </c>
      <c r="AC69" s="2" t="n">
        <v>0</v>
      </c>
      <c r="AD69" s="2" t="n">
        <v>3189671</v>
      </c>
      <c r="AE69" s="2" t="n">
        <v>0</v>
      </c>
    </row>
    <row r="70" ht="15.75" customHeight="1" s="78">
      <c r="A70" s="2" t="inlineStr">
        <is>
          <t>imports</t>
        </is>
      </c>
      <c r="B70" s="2" t="inlineStr">
        <is>
          <t>MT</t>
        </is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</row>
    <row r="71" ht="15.75" customHeight="1" s="78">
      <c r="A71" s="2" t="inlineStr">
        <is>
          <t>exports</t>
        </is>
      </c>
      <c r="B71" s="2" t="inlineStr">
        <is>
          <t>MT</t>
        </is>
      </c>
      <c r="C71" s="2" t="n">
        <v>11373538</v>
      </c>
      <c r="D71" s="2" t="n">
        <v>13562541</v>
      </c>
      <c r="E71" s="2" t="n">
        <v>11179025</v>
      </c>
      <c r="F71" s="2" t="n">
        <v>9308690</v>
      </c>
      <c r="G71" s="2" t="n">
        <v>10365981</v>
      </c>
      <c r="H71" s="2" t="n">
        <v>10856760</v>
      </c>
      <c r="I71" s="2" t="n">
        <v>11352244</v>
      </c>
      <c r="J71" s="2" t="n">
        <v>15240973</v>
      </c>
      <c r="K71" s="2" t="n">
        <v>12684082</v>
      </c>
      <c r="L71" s="2" t="n">
        <v>16469590</v>
      </c>
      <c r="M71" s="2" t="n">
        <v>10102981</v>
      </c>
      <c r="N71" s="2" t="n">
        <v>11564270</v>
      </c>
      <c r="O71" s="2" t="n">
        <v>11243329</v>
      </c>
      <c r="P71" s="2" t="n">
        <v>11999804</v>
      </c>
      <c r="Q71" s="2" t="n">
        <v>12206457</v>
      </c>
      <c r="R71" s="2" t="n">
        <v>12925428</v>
      </c>
      <c r="S71" s="2" t="n">
        <v>12658405</v>
      </c>
      <c r="T71" s="2" t="n">
        <v>11993603</v>
      </c>
      <c r="U71" s="2" t="n">
        <v>12648765</v>
      </c>
      <c r="V71" s="2" t="n">
        <v>10835220</v>
      </c>
      <c r="W71" s="2" t="n">
        <v>14602114</v>
      </c>
      <c r="X71" s="2" t="n">
        <v>15022823</v>
      </c>
      <c r="Y71" s="2" t="n">
        <v>12769007</v>
      </c>
      <c r="Z71" s="2" t="n">
        <v>12312424</v>
      </c>
      <c r="AA71" s="2" t="n">
        <v>14165750</v>
      </c>
      <c r="AB71" s="2" t="n">
        <v>13893533</v>
      </c>
      <c r="AC71" s="2" t="n">
        <v>12825852</v>
      </c>
      <c r="AD71" s="2" t="n">
        <v>12703358</v>
      </c>
      <c r="AE71" s="2" t="n">
        <v>11935501</v>
      </c>
    </row>
    <row r="72" ht="15.75" customHeight="1" s="78">
      <c r="A72" s="2" t="inlineStr">
        <is>
          <t>imports</t>
        </is>
      </c>
      <c r="B72" s="2" t="inlineStr">
        <is>
          <t>NE</t>
        </is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305543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</row>
    <row r="73" ht="15.75" customHeight="1" s="78">
      <c r="A73" s="2" t="inlineStr">
        <is>
          <t>exports</t>
        </is>
      </c>
      <c r="B73" s="2" t="inlineStr">
        <is>
          <t>NE</t>
        </is>
      </c>
      <c r="C73" s="2" t="n">
        <v>1616352</v>
      </c>
      <c r="D73" s="2" t="n">
        <v>2161970</v>
      </c>
      <c r="E73" s="2" t="n">
        <v>2412686</v>
      </c>
      <c r="F73" s="2" t="n">
        <v>1637078</v>
      </c>
      <c r="G73" s="2" t="n">
        <v>0</v>
      </c>
      <c r="H73" s="2" t="n">
        <v>1787436</v>
      </c>
      <c r="I73" s="2" t="n">
        <v>3203809</v>
      </c>
      <c r="J73" s="2" t="n">
        <v>3140065</v>
      </c>
      <c r="K73" s="2" t="n">
        <v>2896873</v>
      </c>
      <c r="L73" s="2" t="n">
        <v>4367738</v>
      </c>
      <c r="M73" s="2" t="n">
        <v>1811802</v>
      </c>
      <c r="N73" s="2" t="n">
        <v>3124617</v>
      </c>
      <c r="O73" s="2" t="n">
        <v>3055679</v>
      </c>
      <c r="P73" s="2" t="n">
        <v>1669897</v>
      </c>
      <c r="Q73" s="2" t="n">
        <v>2956224</v>
      </c>
      <c r="R73" s="2" t="n">
        <v>1394819</v>
      </c>
      <c r="S73" s="2" t="n">
        <v>1319329</v>
      </c>
      <c r="T73" s="2" t="n">
        <v>1919826</v>
      </c>
      <c r="U73" s="2" t="n">
        <v>1322466</v>
      </c>
      <c r="V73" s="2" t="n">
        <v>3420843</v>
      </c>
      <c r="W73" s="2" t="n">
        <v>4447510</v>
      </c>
      <c r="X73" s="2" t="n">
        <v>4023507</v>
      </c>
      <c r="Y73" s="2" t="n">
        <v>750811</v>
      </c>
      <c r="Z73" s="2" t="n">
        <v>3859928</v>
      </c>
      <c r="AA73" s="2" t="n">
        <v>6798663</v>
      </c>
      <c r="AB73" s="2" t="n">
        <v>7984795</v>
      </c>
      <c r="AC73" s="2" t="n">
        <v>3981852</v>
      </c>
      <c r="AD73" s="2" t="n">
        <v>2750192</v>
      </c>
      <c r="AE73" s="2" t="n">
        <v>3733172</v>
      </c>
    </row>
    <row r="74" ht="15.75" customHeight="1" s="78">
      <c r="A74" s="2" t="inlineStr">
        <is>
          <t>imports</t>
        </is>
      </c>
      <c r="B74" s="2" t="inlineStr">
        <is>
          <t>NV</t>
        </is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112896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333153</v>
      </c>
      <c r="P74" s="2" t="n">
        <v>132708</v>
      </c>
      <c r="Q74" s="2" t="n">
        <v>0</v>
      </c>
      <c r="R74" s="2" t="n">
        <v>0</v>
      </c>
      <c r="S74" s="2" t="n">
        <v>6533132</v>
      </c>
      <c r="T74" s="2" t="n">
        <v>5512662</v>
      </c>
      <c r="U74" s="2" t="n">
        <v>2815650</v>
      </c>
      <c r="V74" s="2" t="n">
        <v>0</v>
      </c>
      <c r="W74" s="2" t="n">
        <v>1092557</v>
      </c>
      <c r="X74" s="2" t="n">
        <v>4194868</v>
      </c>
      <c r="Y74" s="2" t="n">
        <v>2452907</v>
      </c>
      <c r="Z74" s="2" t="n">
        <v>1408028</v>
      </c>
      <c r="AA74" s="2" t="n">
        <v>1420798</v>
      </c>
      <c r="AB74" s="2" t="n">
        <v>0</v>
      </c>
      <c r="AC74" s="2" t="n">
        <v>0</v>
      </c>
      <c r="AD74" s="2" t="n">
        <v>797400</v>
      </c>
      <c r="AE74" s="2" t="n">
        <v>420591</v>
      </c>
    </row>
    <row r="75" ht="15.75" customHeight="1" s="78">
      <c r="A75" s="2" t="inlineStr">
        <is>
          <t>exports</t>
        </is>
      </c>
      <c r="B75" s="2" t="inlineStr">
        <is>
          <t>NV</t>
        </is>
      </c>
      <c r="C75" s="2" t="n">
        <v>1734196</v>
      </c>
      <c r="D75" s="2" t="n">
        <v>3452082</v>
      </c>
      <c r="E75" s="2" t="n">
        <v>3436069</v>
      </c>
      <c r="F75" s="2" t="n">
        <v>2661460</v>
      </c>
      <c r="G75" s="2" t="n">
        <v>2052793</v>
      </c>
      <c r="H75" s="2" t="n">
        <v>709299</v>
      </c>
      <c r="I75" s="2" t="n">
        <v>223640</v>
      </c>
      <c r="J75" s="2" t="n">
        <v>0</v>
      </c>
      <c r="K75" s="2" t="n">
        <v>2648205</v>
      </c>
      <c r="L75" s="2" t="n">
        <v>1014149</v>
      </c>
      <c r="M75" s="2" t="n">
        <v>4327311</v>
      </c>
      <c r="N75" s="2" t="n">
        <v>2703023</v>
      </c>
      <c r="O75" s="2" t="n">
        <v>0</v>
      </c>
      <c r="P75" s="2" t="n">
        <v>0</v>
      </c>
      <c r="Q75" s="2" t="n">
        <v>2704100</v>
      </c>
      <c r="R75" s="2" t="n">
        <v>4235393</v>
      </c>
      <c r="S75" s="2" t="n">
        <v>0</v>
      </c>
      <c r="T75" s="2" t="n">
        <v>0</v>
      </c>
      <c r="U75" s="2" t="n">
        <v>0</v>
      </c>
      <c r="V75" s="2" t="n">
        <v>882511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577975</v>
      </c>
      <c r="AC75" s="2" t="n">
        <v>1267987</v>
      </c>
      <c r="AD75" s="2" t="n">
        <v>0</v>
      </c>
      <c r="AE75" s="2" t="n">
        <v>0</v>
      </c>
    </row>
    <row r="76" ht="15.75" customHeight="1" s="78">
      <c r="A76" s="2" t="inlineStr">
        <is>
          <t>imports</t>
        </is>
      </c>
      <c r="B76" s="2" t="inlineStr">
        <is>
          <t>NH</t>
        </is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</row>
    <row r="77" ht="15.75" customHeight="1" s="78">
      <c r="A77" s="2" t="inlineStr">
        <is>
          <t>exports</t>
        </is>
      </c>
      <c r="B77" s="2" t="inlineStr">
        <is>
          <t>NH</t>
        </is>
      </c>
      <c r="C77" s="2" t="n">
        <v>2381904</v>
      </c>
      <c r="D77" s="2" t="n">
        <v>4944918</v>
      </c>
      <c r="E77" s="2" t="n">
        <v>5942837</v>
      </c>
      <c r="F77" s="2" t="n">
        <v>7447499</v>
      </c>
      <c r="G77" s="2" t="n">
        <v>4596569</v>
      </c>
      <c r="H77" s="2" t="n">
        <v>6571343</v>
      </c>
      <c r="I77" s="2" t="n">
        <v>8115378</v>
      </c>
      <c r="J77" s="2" t="n">
        <v>7304780</v>
      </c>
      <c r="K77" s="2" t="n">
        <v>7456564</v>
      </c>
      <c r="L77" s="2" t="n">
        <v>7005536</v>
      </c>
      <c r="M77" s="2" t="n">
        <v>5226959</v>
      </c>
      <c r="N77" s="2" t="n">
        <v>4423651</v>
      </c>
      <c r="O77" s="2" t="n">
        <v>4720765</v>
      </c>
      <c r="P77" s="2" t="n">
        <v>9526816</v>
      </c>
      <c r="Q77" s="2" t="n">
        <v>11979973</v>
      </c>
      <c r="R77" s="2" t="n">
        <v>12438381</v>
      </c>
      <c r="S77" s="2" t="n">
        <v>10196532</v>
      </c>
      <c r="T77" s="2" t="n">
        <v>11653443</v>
      </c>
      <c r="U77" s="2" t="n">
        <v>11870290</v>
      </c>
      <c r="V77" s="2" t="n">
        <v>9636055</v>
      </c>
      <c r="W77" s="2" t="n">
        <v>11108822</v>
      </c>
      <c r="X77" s="2" t="n">
        <v>9263802</v>
      </c>
      <c r="Y77" s="2" t="n">
        <v>7482010</v>
      </c>
      <c r="Z77" s="2" t="n">
        <v>8070459</v>
      </c>
      <c r="AA77" s="2" t="n">
        <v>8015193</v>
      </c>
      <c r="AB77" s="2" t="n">
        <v>8411829</v>
      </c>
      <c r="AC77" s="2" t="n">
        <v>7789588</v>
      </c>
      <c r="AD77" s="2" t="n">
        <v>6034274</v>
      </c>
      <c r="AE77" s="2" t="n">
        <v>5499783</v>
      </c>
    </row>
    <row r="78" ht="15.75" customHeight="1" s="78">
      <c r="A78" s="2" t="inlineStr">
        <is>
          <t>imports</t>
        </is>
      </c>
      <c r="B78" s="2" t="inlineStr">
        <is>
          <t>NJ</t>
        </is>
      </c>
      <c r="C78" s="2" t="n">
        <v>30448612</v>
      </c>
      <c r="D78" s="2" t="n">
        <v>28921046</v>
      </c>
      <c r="E78" s="2" t="n">
        <v>27369337</v>
      </c>
      <c r="F78" s="2" t="n">
        <v>25588733</v>
      </c>
      <c r="G78" s="2" t="n">
        <v>25877650</v>
      </c>
      <c r="H78" s="2" t="n">
        <v>30042484</v>
      </c>
      <c r="I78" s="2" t="n">
        <v>37420112</v>
      </c>
      <c r="J78" s="2" t="n">
        <v>32122885</v>
      </c>
      <c r="K78" s="2" t="n">
        <v>22277464</v>
      </c>
      <c r="L78" s="2" t="n">
        <v>22693636</v>
      </c>
      <c r="M78" s="2" t="n">
        <v>20368881</v>
      </c>
      <c r="N78" s="2" t="n">
        <v>21566433</v>
      </c>
      <c r="O78" s="2" t="n">
        <v>22363302</v>
      </c>
      <c r="P78" s="2" t="n">
        <v>27646504</v>
      </c>
      <c r="Q78" s="2" t="n">
        <v>31231110</v>
      </c>
      <c r="R78" s="2" t="n">
        <v>30730133</v>
      </c>
      <c r="S78" s="2" t="n">
        <v>27960020</v>
      </c>
      <c r="T78" s="2" t="n">
        <v>26695717</v>
      </c>
      <c r="U78" s="2" t="n">
        <v>24337437</v>
      </c>
      <c r="V78" s="2" t="n">
        <v>20741307</v>
      </c>
      <c r="W78" s="2" t="n">
        <v>19912379</v>
      </c>
      <c r="X78" s="2" t="n">
        <v>18295403</v>
      </c>
      <c r="Y78" s="2" t="n">
        <v>16319588</v>
      </c>
      <c r="Z78" s="2" t="n">
        <v>16051643</v>
      </c>
      <c r="AA78" s="2" t="n">
        <v>11325166</v>
      </c>
      <c r="AB78" s="2" t="n">
        <v>7090608</v>
      </c>
      <c r="AC78" s="2" t="n">
        <v>3853742</v>
      </c>
      <c r="AD78" s="2" t="n">
        <v>3820942</v>
      </c>
      <c r="AE78" s="2" t="n">
        <v>6803236</v>
      </c>
    </row>
    <row r="79" ht="15.75" customHeight="1" s="78">
      <c r="A79" s="2" t="inlineStr">
        <is>
          <t>exports</t>
        </is>
      </c>
      <c r="B79" s="2" t="inlineStr">
        <is>
          <t>NJ</t>
        </is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</row>
    <row r="80" ht="15.75" customHeight="1" s="78">
      <c r="A80" s="2" t="inlineStr">
        <is>
          <t>imports</t>
        </is>
      </c>
      <c r="B80" s="2" t="inlineStr">
        <is>
          <t>NM</t>
        </is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</row>
    <row r="81" ht="15.75" customHeight="1" s="78">
      <c r="A81" s="2" t="inlineStr">
        <is>
          <t>exports</t>
        </is>
      </c>
      <c r="B81" s="2" t="inlineStr">
        <is>
          <t>NM</t>
        </is>
      </c>
      <c r="C81" s="2" t="n">
        <v>13336918</v>
      </c>
      <c r="D81" s="2" t="n">
        <v>9502591</v>
      </c>
      <c r="E81" s="2" t="n">
        <v>11829278</v>
      </c>
      <c r="F81" s="2" t="n">
        <v>11926670</v>
      </c>
      <c r="G81" s="2" t="n">
        <v>12603952</v>
      </c>
      <c r="H81" s="2" t="n">
        <v>11353211</v>
      </c>
      <c r="I81" s="2" t="n">
        <v>10870648</v>
      </c>
      <c r="J81" s="2" t="n">
        <v>11817020</v>
      </c>
      <c r="K81" s="2" t="n">
        <v>12025263</v>
      </c>
      <c r="L81" s="2" t="n">
        <v>12236852</v>
      </c>
      <c r="M81" s="2" t="n">
        <v>12943982</v>
      </c>
      <c r="N81" s="2" t="n">
        <v>12886504</v>
      </c>
      <c r="O81" s="2" t="n">
        <v>9297795</v>
      </c>
      <c r="P81" s="2" t="n">
        <v>11235850</v>
      </c>
      <c r="Q81" s="2" t="n">
        <v>10716494</v>
      </c>
      <c r="R81" s="2" t="n">
        <v>12117239</v>
      </c>
      <c r="S81" s="2" t="n">
        <v>13381273</v>
      </c>
      <c r="T81" s="2" t="n">
        <v>11846427</v>
      </c>
      <c r="U81" s="2" t="n">
        <v>12928933</v>
      </c>
      <c r="V81" s="2" t="n">
        <v>16242146</v>
      </c>
      <c r="W81" s="2" t="n">
        <v>12109242</v>
      </c>
      <c r="X81" s="2" t="n">
        <v>13441025</v>
      </c>
      <c r="Y81" s="2" t="n">
        <v>11696588</v>
      </c>
      <c r="Z81" s="2" t="n">
        <v>11092099</v>
      </c>
      <c r="AA81" s="2" t="n">
        <v>7522617</v>
      </c>
      <c r="AB81" s="2" t="n">
        <v>7934971</v>
      </c>
      <c r="AC81" s="2" t="n">
        <v>8259605</v>
      </c>
      <c r="AD81" s="2" t="n">
        <v>9018889</v>
      </c>
      <c r="AE81" s="2" t="n">
        <v>7070578</v>
      </c>
    </row>
    <row r="82" ht="15.75" customHeight="1" s="78">
      <c r="A82" s="2" t="inlineStr">
        <is>
          <t>imports</t>
        </is>
      </c>
      <c r="B82" s="2" t="inlineStr">
        <is>
          <t>NY</t>
        </is>
      </c>
      <c r="C82" s="2" t="n">
        <v>8822843</v>
      </c>
      <c r="D82" s="2" t="n">
        <v>7289273</v>
      </c>
      <c r="E82" s="2" t="n">
        <v>15568500</v>
      </c>
      <c r="F82" s="2" t="n">
        <v>16892909</v>
      </c>
      <c r="G82" s="2" t="n">
        <v>8312118</v>
      </c>
      <c r="H82" s="2" t="n">
        <v>4551196</v>
      </c>
      <c r="I82" s="2" t="n">
        <v>4962556</v>
      </c>
      <c r="J82" s="2" t="n">
        <v>5502267</v>
      </c>
      <c r="K82" s="2" t="n">
        <v>4203580</v>
      </c>
      <c r="L82" s="2" t="n">
        <v>9454649</v>
      </c>
      <c r="M82" s="2" t="n">
        <v>12488371</v>
      </c>
      <c r="N82" s="2" t="n">
        <v>7891852</v>
      </c>
      <c r="O82" s="2" t="n">
        <v>13822539</v>
      </c>
      <c r="P82" s="2" t="n">
        <v>17249636</v>
      </c>
      <c r="Q82" s="2" t="n">
        <v>19723083</v>
      </c>
      <c r="R82" s="2" t="n">
        <v>13180888</v>
      </c>
      <c r="S82" s="2" t="n">
        <v>6013583</v>
      </c>
      <c r="T82" s="2" t="n">
        <v>4346118</v>
      </c>
      <c r="U82" s="2" t="n">
        <v>3259341</v>
      </c>
      <c r="V82" s="2" t="n">
        <v>8832194</v>
      </c>
      <c r="W82" s="2" t="n">
        <v>12490415</v>
      </c>
      <c r="X82" s="2" t="n">
        <v>7579872</v>
      </c>
      <c r="Y82" s="2" t="n">
        <v>2763261</v>
      </c>
      <c r="Z82" s="2" t="n">
        <v>6065287</v>
      </c>
      <c r="AA82" s="2" t="n">
        <v>5827936</v>
      </c>
      <c r="AB82" s="2" t="n">
        <v>4361322</v>
      </c>
      <c r="AC82" s="2" t="n">
        <v>6641435</v>
      </c>
      <c r="AD82" s="2" t="n">
        <v>11187093</v>
      </c>
      <c r="AE82" s="2" t="n">
        <v>12293650</v>
      </c>
    </row>
    <row r="83" ht="15.75" customHeight="1" s="78">
      <c r="A83" s="2" t="inlineStr">
        <is>
          <t>exports</t>
        </is>
      </c>
      <c r="B83" s="2" t="inlineStr">
        <is>
          <t>NY</t>
        </is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</row>
    <row r="84" ht="15.75" customHeight="1" s="78">
      <c r="A84" s="2" t="inlineStr">
        <is>
          <t>imports</t>
        </is>
      </c>
      <c r="B84" s="2" t="inlineStr">
        <is>
          <t>NC</t>
        </is>
      </c>
      <c r="C84" s="2" t="n">
        <v>15816964</v>
      </c>
      <c r="D84" s="2" t="n">
        <v>14024193</v>
      </c>
      <c r="E84" s="2" t="n">
        <v>16466046</v>
      </c>
      <c r="F84" s="2" t="n">
        <v>17103687</v>
      </c>
      <c r="G84" s="2" t="n">
        <v>11094368</v>
      </c>
      <c r="H84" s="2" t="n">
        <v>11531017</v>
      </c>
      <c r="I84" s="2" t="n">
        <v>9452105</v>
      </c>
      <c r="J84" s="2" t="n">
        <v>6730623</v>
      </c>
      <c r="K84" s="2" t="n">
        <v>5506688</v>
      </c>
      <c r="L84" s="2" t="n">
        <v>11962882</v>
      </c>
      <c r="M84" s="2" t="n">
        <v>12099876</v>
      </c>
      <c r="N84" s="2" t="n">
        <v>14235130</v>
      </c>
      <c r="O84" s="2" t="n">
        <v>13131388</v>
      </c>
      <c r="P84" s="2" t="n">
        <v>7514965</v>
      </c>
      <c r="Q84" s="2" t="n">
        <v>14743847</v>
      </c>
      <c r="R84" s="2" t="n">
        <v>13288950</v>
      </c>
      <c r="S84" s="2" t="n">
        <v>15760685</v>
      </c>
      <c r="T84" s="2" t="n">
        <v>14629639</v>
      </c>
      <c r="U84" s="2" t="n">
        <v>17693787</v>
      </c>
      <c r="V84" s="2" t="n">
        <v>20741069</v>
      </c>
      <c r="W84" s="2" t="n">
        <v>19729808</v>
      </c>
      <c r="X84" s="2" t="n">
        <v>23878900</v>
      </c>
      <c r="Y84" s="2" t="n">
        <v>22692127</v>
      </c>
      <c r="Z84" s="2" t="n">
        <v>15080537</v>
      </c>
      <c r="AA84" s="2" t="n">
        <v>15948056</v>
      </c>
      <c r="AB84" s="2" t="n">
        <v>16479278</v>
      </c>
      <c r="AC84" s="2" t="n">
        <v>14215709</v>
      </c>
      <c r="AD84" s="2" t="n">
        <v>13173259</v>
      </c>
      <c r="AE84" s="2" t="n">
        <v>14040847</v>
      </c>
    </row>
    <row r="85" ht="15.75" customHeight="1" s="78">
      <c r="A85" s="2" t="inlineStr">
        <is>
          <t>exports</t>
        </is>
      </c>
      <c r="B85" s="2" t="inlineStr">
        <is>
          <t>NC</t>
        </is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</row>
    <row r="86" ht="15.75" customHeight="1" s="78">
      <c r="A86" s="2" t="inlineStr">
        <is>
          <t>imports</t>
        </is>
      </c>
      <c r="B86" s="2" t="inlineStr">
        <is>
          <t>ND</t>
        </is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</row>
    <row r="87" ht="15.75" customHeight="1" s="78">
      <c r="A87" s="2" t="inlineStr">
        <is>
          <t>exports</t>
        </is>
      </c>
      <c r="B87" s="2" t="inlineStr">
        <is>
          <t>ND</t>
        </is>
      </c>
      <c r="C87" s="2" t="n">
        <v>19156014</v>
      </c>
      <c r="D87" s="2" t="n">
        <v>19716068</v>
      </c>
      <c r="E87" s="2" t="n">
        <v>21420031</v>
      </c>
      <c r="F87" s="2" t="n">
        <v>21357376</v>
      </c>
      <c r="G87" s="2" t="n">
        <v>21512860</v>
      </c>
      <c r="H87" s="2" t="n">
        <v>20862305</v>
      </c>
      <c r="I87" s="2" t="n">
        <v>22436977</v>
      </c>
      <c r="J87" s="2" t="n">
        <v>20688015</v>
      </c>
      <c r="K87" s="2" t="n">
        <v>21289803</v>
      </c>
      <c r="L87" s="2" t="n">
        <v>21011911</v>
      </c>
      <c r="M87" s="2" t="n">
        <v>21404253</v>
      </c>
      <c r="N87" s="2" t="n">
        <v>20045339</v>
      </c>
      <c r="O87" s="2" t="n">
        <v>20106566</v>
      </c>
      <c r="P87" s="2" t="n">
        <v>19261086</v>
      </c>
      <c r="Q87" s="2" t="n">
        <v>18233916</v>
      </c>
      <c r="R87" s="2" t="n">
        <v>21553211</v>
      </c>
      <c r="S87" s="2" t="n">
        <v>19125175</v>
      </c>
      <c r="T87" s="2" t="n">
        <v>19490976</v>
      </c>
      <c r="U87" s="2" t="n">
        <v>19965252</v>
      </c>
      <c r="V87" s="2" t="n">
        <v>21159930</v>
      </c>
      <c r="W87" s="2" t="n">
        <v>21796539</v>
      </c>
      <c r="X87" s="2" t="n">
        <v>21517279</v>
      </c>
      <c r="Y87" s="2" t="n">
        <v>21534011</v>
      </c>
      <c r="Z87" s="2" t="n">
        <v>19537633</v>
      </c>
      <c r="AA87" s="2" t="n">
        <v>18577332</v>
      </c>
      <c r="AB87" s="2" t="n">
        <v>19644207</v>
      </c>
      <c r="AC87" s="2" t="n">
        <v>20049326</v>
      </c>
      <c r="AD87" s="2" t="n">
        <v>22095457</v>
      </c>
      <c r="AE87" s="2" t="n">
        <v>21598061</v>
      </c>
    </row>
    <row r="88" ht="15.75" customHeight="1" s="78">
      <c r="A88" s="2" t="inlineStr">
        <is>
          <t>imports</t>
        </is>
      </c>
      <c r="B88" s="2" t="inlineStr">
        <is>
          <t>OH</t>
        </is>
      </c>
      <c r="C88" s="2" t="n">
        <v>31620437</v>
      </c>
      <c r="D88" s="2" t="n">
        <v>29106323</v>
      </c>
      <c r="E88" s="2" t="n">
        <v>25527168</v>
      </c>
      <c r="F88" s="2" t="n">
        <v>32152396</v>
      </c>
      <c r="G88" s="2" t="n">
        <v>41379087</v>
      </c>
      <c r="H88" s="2" t="n">
        <v>39208480</v>
      </c>
      <c r="I88" s="2" t="n">
        <v>33699352</v>
      </c>
      <c r="J88" s="2" t="n">
        <v>34842360</v>
      </c>
      <c r="K88" s="2" t="n">
        <v>30541752</v>
      </c>
      <c r="L88" s="2" t="n">
        <v>42367776</v>
      </c>
      <c r="M88" s="2" t="n">
        <v>36142111</v>
      </c>
      <c r="N88" s="2" t="n">
        <v>30160840</v>
      </c>
      <c r="O88" s="2" t="n">
        <v>23901099</v>
      </c>
      <c r="P88" s="2" t="n">
        <v>22820869</v>
      </c>
      <c r="Q88" s="2" t="n">
        <v>24858371</v>
      </c>
      <c r="R88" s="2" t="n">
        <v>21895152</v>
      </c>
      <c r="S88" s="2" t="n">
        <v>14662304</v>
      </c>
      <c r="T88" s="2" t="n">
        <v>20217486</v>
      </c>
      <c r="U88" s="2" t="n">
        <v>19424322</v>
      </c>
      <c r="V88" s="2" t="n">
        <v>21808230</v>
      </c>
      <c r="W88" s="2" t="n">
        <v>22551010</v>
      </c>
      <c r="X88" s="2" t="n">
        <v>30972564</v>
      </c>
      <c r="Y88" s="2" t="n">
        <v>35028733</v>
      </c>
      <c r="Z88" s="2" t="n">
        <v>24544335</v>
      </c>
      <c r="AA88" s="2" t="n">
        <v>27180567</v>
      </c>
      <c r="AB88" s="2" t="n">
        <v>38244127</v>
      </c>
      <c r="AC88" s="2" t="n">
        <v>42198409</v>
      </c>
      <c r="AD88" s="2" t="n">
        <v>37031973</v>
      </c>
      <c r="AE88" s="2" t="n">
        <v>36569945</v>
      </c>
    </row>
    <row r="89" ht="15.75" customHeight="1" s="78">
      <c r="A89" s="2" t="inlineStr">
        <is>
          <t>exports</t>
        </is>
      </c>
      <c r="B89" s="2" t="inlineStr">
        <is>
          <t>OH</t>
        </is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</row>
    <row r="90" ht="15.75" customHeight="1" s="78">
      <c r="A90" s="2" t="inlineStr">
        <is>
          <t>imports</t>
        </is>
      </c>
      <c r="B90" s="2" t="inlineStr">
        <is>
          <t>OK</t>
        </is>
      </c>
      <c r="C90" s="2" t="n">
        <v>537952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</row>
    <row r="91" ht="15.75" customHeight="1" s="78">
      <c r="A91" s="2" t="inlineStr">
        <is>
          <t>exports</t>
        </is>
      </c>
      <c r="B91" s="2" t="inlineStr">
        <is>
          <t>OK</t>
        </is>
      </c>
      <c r="C91" s="2" t="n">
        <v>0</v>
      </c>
      <c r="D91" s="2" t="n">
        <v>4963868</v>
      </c>
      <c r="E91" s="2" t="n">
        <v>6943157</v>
      </c>
      <c r="F91" s="2" t="n">
        <v>7493656</v>
      </c>
      <c r="G91" s="2" t="n">
        <v>3913335</v>
      </c>
      <c r="H91" s="2" t="n">
        <v>6074237</v>
      </c>
      <c r="I91" s="2" t="n">
        <v>3220956</v>
      </c>
      <c r="J91" s="2" t="n">
        <v>3041059</v>
      </c>
      <c r="K91" s="2" t="n">
        <v>2730208</v>
      </c>
      <c r="L91" s="2" t="n">
        <v>2316335</v>
      </c>
      <c r="M91" s="2" t="n">
        <v>4050</v>
      </c>
      <c r="N91" s="2" t="n">
        <v>282207</v>
      </c>
      <c r="O91" s="2" t="n">
        <v>4101134</v>
      </c>
      <c r="P91" s="2" t="n">
        <v>4479535</v>
      </c>
      <c r="Q91" s="2" t="n">
        <v>3537430</v>
      </c>
      <c r="R91" s="2" t="n">
        <v>8747950</v>
      </c>
      <c r="S91" s="2" t="n">
        <v>9522846</v>
      </c>
      <c r="T91" s="2" t="n">
        <v>11852128</v>
      </c>
      <c r="U91" s="2" t="n">
        <v>14384521</v>
      </c>
      <c r="V91" s="2" t="n">
        <v>15623353</v>
      </c>
      <c r="W91" s="2" t="n">
        <v>9245872</v>
      </c>
      <c r="X91" s="2" t="n">
        <v>9813779</v>
      </c>
      <c r="Y91" s="2" t="n">
        <v>13438509</v>
      </c>
      <c r="Z91" s="2" t="n">
        <v>8388375</v>
      </c>
      <c r="AA91" s="2" t="n">
        <v>3323221</v>
      </c>
      <c r="AB91" s="2" t="n">
        <v>9517361</v>
      </c>
      <c r="AC91" s="2" t="n">
        <v>11970421</v>
      </c>
      <c r="AD91" s="2" t="n">
        <v>8294365</v>
      </c>
      <c r="AE91" s="2" t="n">
        <v>16672891</v>
      </c>
    </row>
    <row r="92" ht="15.75" customHeight="1" s="78">
      <c r="A92" s="2" t="inlineStr">
        <is>
          <t>imports</t>
        </is>
      </c>
      <c r="B92" s="2" t="inlineStr">
        <is>
          <t>OR</t>
        </is>
      </c>
      <c r="C92" s="2" t="n">
        <v>0</v>
      </c>
      <c r="D92" s="2" t="n">
        <v>122678</v>
      </c>
      <c r="E92" s="2" t="n">
        <v>5071569</v>
      </c>
      <c r="F92" s="2" t="n">
        <v>7233331</v>
      </c>
      <c r="G92" s="2" t="n">
        <v>10929832</v>
      </c>
      <c r="H92" s="2" t="n">
        <v>5376212</v>
      </c>
      <c r="I92" s="2" t="n">
        <v>591722</v>
      </c>
      <c r="J92" s="2" t="n">
        <v>1231575</v>
      </c>
      <c r="K92" s="2" t="n">
        <v>653056</v>
      </c>
      <c r="L92" s="2" t="n">
        <v>0</v>
      </c>
      <c r="M92" s="2" t="n">
        <v>4483116</v>
      </c>
      <c r="N92" s="2" t="n">
        <v>5589859</v>
      </c>
      <c r="O92" s="2" t="n">
        <v>1805454</v>
      </c>
      <c r="P92" s="2" t="n">
        <v>1075634</v>
      </c>
      <c r="Q92" s="2" t="n">
        <v>0</v>
      </c>
      <c r="R92" s="2" t="n">
        <v>2336153</v>
      </c>
      <c r="S92" s="2" t="n">
        <v>159486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</row>
    <row r="93" ht="15.75" customHeight="1" s="78">
      <c r="A93" s="2" t="inlineStr">
        <is>
          <t>exports</t>
        </is>
      </c>
      <c r="B93" s="2" t="inlineStr">
        <is>
          <t>OR</t>
        </is>
      </c>
      <c r="C93" s="2" t="n">
        <v>3077931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3702055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2591680</v>
      </c>
      <c r="R93" s="2" t="n">
        <v>0</v>
      </c>
      <c r="S93" s="2" t="n">
        <v>0</v>
      </c>
      <c r="T93" s="2" t="n">
        <v>2427616</v>
      </c>
      <c r="U93" s="2" t="n">
        <v>4620019</v>
      </c>
      <c r="V93" s="2" t="n">
        <v>5007823</v>
      </c>
      <c r="W93" s="2" t="n">
        <v>5542405</v>
      </c>
      <c r="X93" s="2" t="n">
        <v>9070780</v>
      </c>
      <c r="Y93" s="2" t="n">
        <v>10750238</v>
      </c>
      <c r="Z93" s="2" t="n">
        <v>8446112</v>
      </c>
      <c r="AA93" s="2" t="n">
        <v>9178311</v>
      </c>
      <c r="AB93" s="2" t="n">
        <v>8982333</v>
      </c>
      <c r="AC93" s="2" t="n">
        <v>10168298</v>
      </c>
      <c r="AD93" s="2" t="n">
        <v>10146197</v>
      </c>
      <c r="AE93" s="2" t="n">
        <v>11903191</v>
      </c>
    </row>
    <row r="94" ht="15.75" customHeight="1" s="78">
      <c r="A94" s="2" t="inlineStr">
        <is>
          <t>imports</t>
        </is>
      </c>
      <c r="B94" s="2" t="inlineStr">
        <is>
          <t>PA</t>
        </is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</row>
    <row r="95" ht="15.75" customHeight="1" s="78">
      <c r="A95" s="2" t="inlineStr">
        <is>
          <t>exports</t>
        </is>
      </c>
      <c r="B95" s="2" t="inlineStr">
        <is>
          <t>PA</t>
        </is>
      </c>
      <c r="C95" s="2" t="n">
        <v>47068059</v>
      </c>
      <c r="D95" s="2" t="n">
        <v>42458225</v>
      </c>
      <c r="E95" s="2" t="n">
        <v>48542382</v>
      </c>
      <c r="F95" s="2" t="n">
        <v>46031503</v>
      </c>
      <c r="G95" s="2" t="n">
        <v>46214573</v>
      </c>
      <c r="H95" s="2" t="n">
        <v>43352789</v>
      </c>
      <c r="I95" s="2" t="n">
        <v>48713174</v>
      </c>
      <c r="J95" s="2" t="n">
        <v>50027029</v>
      </c>
      <c r="K95" s="2" t="n">
        <v>45589687</v>
      </c>
      <c r="L95" s="2" t="n">
        <v>49598244</v>
      </c>
      <c r="M95" s="2" t="n">
        <v>51628652</v>
      </c>
      <c r="N95" s="2" t="n">
        <v>46888935</v>
      </c>
      <c r="O95" s="2" t="n">
        <v>48592359</v>
      </c>
      <c r="P95" s="2" t="n">
        <v>49974683</v>
      </c>
      <c r="Q95" s="2" t="n">
        <v>53374292</v>
      </c>
      <c r="R95" s="2" t="n">
        <v>52545952</v>
      </c>
      <c r="S95" s="2" t="n">
        <v>56097982</v>
      </c>
      <c r="T95" s="2" t="n">
        <v>60243848</v>
      </c>
      <c r="U95" s="2" t="n">
        <v>56477855</v>
      </c>
      <c r="V95" s="2" t="n">
        <v>62615453</v>
      </c>
      <c r="W95" s="2" t="n">
        <v>67915553</v>
      </c>
      <c r="X95" s="2" t="n">
        <v>65984204</v>
      </c>
      <c r="Y95" s="2" t="n">
        <v>66039758</v>
      </c>
      <c r="Z95" s="2" t="n">
        <v>66729936</v>
      </c>
      <c r="AA95" s="2" t="n">
        <v>60534177</v>
      </c>
      <c r="AB95" s="2" t="n">
        <v>54898407</v>
      </c>
      <c r="AC95" s="2" t="n">
        <v>55732372</v>
      </c>
      <c r="AD95" s="2" t="n">
        <v>56609468</v>
      </c>
      <c r="AE95" s="2" t="n">
        <v>52562189</v>
      </c>
    </row>
    <row r="96" ht="15.75" customHeight="1" s="78">
      <c r="A96" s="2" t="inlineStr">
        <is>
          <t>imports</t>
        </is>
      </c>
      <c r="B96" s="2" t="inlineStr">
        <is>
          <t>RI</t>
        </is>
      </c>
      <c r="C96" s="2" t="n">
        <v>6047030</v>
      </c>
      <c r="D96" s="2" t="n">
        <v>3708699</v>
      </c>
      <c r="E96" s="2" t="n">
        <v>1506170</v>
      </c>
      <c r="F96" s="2" t="n">
        <v>1637013</v>
      </c>
      <c r="G96" s="2" t="n">
        <v>1458500</v>
      </c>
      <c r="H96" s="2" t="n">
        <v>1704929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628975</v>
      </c>
      <c r="N96" s="2" t="n">
        <v>0</v>
      </c>
      <c r="O96" s="2" t="n">
        <v>1033293</v>
      </c>
      <c r="P96" s="2" t="n">
        <v>2953885</v>
      </c>
      <c r="Q96" s="2" t="n">
        <v>3613858</v>
      </c>
      <c r="R96" s="2" t="n">
        <v>2563578</v>
      </c>
      <c r="S96" s="2" t="n">
        <v>2390504</v>
      </c>
      <c r="T96" s="2" t="n">
        <v>1237631</v>
      </c>
      <c r="U96" s="2" t="n">
        <v>488422</v>
      </c>
      <c r="V96" s="2" t="n">
        <v>0</v>
      </c>
      <c r="W96" s="2" t="n">
        <v>207115</v>
      </c>
      <c r="X96" s="2" t="n">
        <v>0</v>
      </c>
      <c r="Y96" s="2" t="n">
        <v>5744</v>
      </c>
      <c r="Z96" s="2" t="n">
        <v>1935555</v>
      </c>
      <c r="AA96" s="2" t="n">
        <v>1711876</v>
      </c>
      <c r="AB96" s="2" t="n">
        <v>1097908</v>
      </c>
      <c r="AC96" s="2" t="n">
        <v>1353417</v>
      </c>
      <c r="AD96" s="2" t="n">
        <v>235601</v>
      </c>
      <c r="AE96" s="2" t="n">
        <v>0</v>
      </c>
    </row>
    <row r="97" ht="15.75" customHeight="1" s="78">
      <c r="A97" s="2" t="inlineStr">
        <is>
          <t>exports</t>
        </is>
      </c>
      <c r="B97" s="2" t="inlineStr">
        <is>
          <t>RI</t>
        </is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1626994</v>
      </c>
      <c r="J97" s="2" t="n">
        <v>1849752</v>
      </c>
      <c r="K97" s="2" t="n">
        <v>1740659</v>
      </c>
      <c r="L97" s="2" t="n">
        <v>272035</v>
      </c>
      <c r="M97" s="2" t="n">
        <v>0</v>
      </c>
      <c r="N97" s="2" t="n">
        <v>85770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204758</v>
      </c>
      <c r="W97" s="2" t="n">
        <v>0</v>
      </c>
      <c r="X97" s="2" t="n">
        <v>1052712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285085</v>
      </c>
    </row>
    <row r="98" ht="15.75" customHeight="1" s="78">
      <c r="A98" s="2" t="inlineStr">
        <is>
          <t>imports</t>
        </is>
      </c>
      <c r="B98" s="2" t="inlineStr">
        <is>
          <t>SC</t>
        </is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</row>
    <row r="99" ht="15.75" customHeight="1" s="78">
      <c r="A99" s="2" t="inlineStr">
        <is>
          <t>exports</t>
        </is>
      </c>
      <c r="B99" s="2" t="inlineStr">
        <is>
          <t>SC</t>
        </is>
      </c>
      <c r="C99" s="2" t="n">
        <v>9016456</v>
      </c>
      <c r="D99" s="2" t="n">
        <v>8258649</v>
      </c>
      <c r="E99" s="2" t="n">
        <v>8449438</v>
      </c>
      <c r="F99" s="2" t="n">
        <v>8846330</v>
      </c>
      <c r="G99" s="2" t="n">
        <v>7563656</v>
      </c>
      <c r="H99" s="2" t="n">
        <v>7662981</v>
      </c>
      <c r="I99" s="2" t="n">
        <v>3411082</v>
      </c>
      <c r="J99" s="2" t="n">
        <v>4014178</v>
      </c>
      <c r="K99" s="2" t="n">
        <v>6317267</v>
      </c>
      <c r="L99" s="2" t="n">
        <v>7813160</v>
      </c>
      <c r="M99" s="2" t="n">
        <v>7005809</v>
      </c>
      <c r="N99" s="2" t="n">
        <v>6340091</v>
      </c>
      <c r="O99" s="2" t="n">
        <v>9942487</v>
      </c>
      <c r="P99" s="2" t="n">
        <v>7979448</v>
      </c>
      <c r="Q99" s="2" t="n">
        <v>8228091</v>
      </c>
      <c r="R99" s="2" t="n">
        <v>11952335</v>
      </c>
      <c r="S99" s="2" t="n">
        <v>9276877</v>
      </c>
      <c r="T99" s="2" t="n">
        <v>13191588</v>
      </c>
      <c r="U99" s="2" t="n">
        <v>12158923</v>
      </c>
      <c r="V99" s="2" t="n">
        <v>16252663</v>
      </c>
      <c r="W99" s="2" t="n">
        <v>13748043</v>
      </c>
      <c r="X99" s="2" t="n">
        <v>14577271</v>
      </c>
      <c r="Y99" s="2" t="n">
        <v>11125069</v>
      </c>
      <c r="Z99" s="2" t="n">
        <v>8969082</v>
      </c>
      <c r="AA99" s="2" t="n">
        <v>7862831</v>
      </c>
      <c r="AB99" s="2" t="n">
        <v>7591766</v>
      </c>
      <c r="AC99" s="2" t="n">
        <v>9966383</v>
      </c>
      <c r="AD99" s="2" t="n">
        <v>7331627</v>
      </c>
      <c r="AE99" s="2" t="n">
        <v>10787771</v>
      </c>
    </row>
    <row r="100" ht="15.75" customHeight="1" s="78">
      <c r="A100" s="2" t="inlineStr">
        <is>
          <t>imports</t>
        </is>
      </c>
      <c r="B100" s="2" t="inlineStr">
        <is>
          <t>SD</t>
        </is>
      </c>
      <c r="C100" s="2" t="n">
        <v>668183</v>
      </c>
      <c r="D100" s="2" t="n">
        <v>914883</v>
      </c>
      <c r="E100" s="2" t="n">
        <v>1061140</v>
      </c>
      <c r="F100" s="2" t="n">
        <v>2523730</v>
      </c>
      <c r="G100" s="2" t="n">
        <v>54761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2146716</v>
      </c>
      <c r="O100" s="2" t="n">
        <v>2225029</v>
      </c>
      <c r="P100" s="2" t="n">
        <v>2165724</v>
      </c>
      <c r="Q100" s="2" t="n">
        <v>2834629</v>
      </c>
      <c r="R100" s="2" t="n">
        <v>4414128</v>
      </c>
      <c r="S100" s="2" t="n">
        <v>4057115</v>
      </c>
      <c r="T100" s="2" t="n">
        <v>5306832</v>
      </c>
      <c r="U100" s="2" t="n">
        <v>4734456</v>
      </c>
      <c r="V100" s="2" t="n">
        <v>3613878</v>
      </c>
      <c r="W100" s="2" t="n">
        <v>2108185</v>
      </c>
      <c r="X100" s="2" t="n">
        <v>477005</v>
      </c>
      <c r="Y100" s="2" t="n">
        <v>1097501</v>
      </c>
      <c r="Z100" s="2" t="n">
        <v>2941389</v>
      </c>
      <c r="AA100" s="2" t="n">
        <v>2162766</v>
      </c>
      <c r="AB100" s="2" t="n">
        <v>3257744</v>
      </c>
      <c r="AC100" s="2" t="n">
        <v>1365888</v>
      </c>
      <c r="AD100" s="2" t="n">
        <v>2129763</v>
      </c>
      <c r="AE100" s="2" t="n">
        <v>974354</v>
      </c>
    </row>
    <row r="101" ht="15.75" customHeight="1" s="78">
      <c r="A101" s="2" t="inlineStr">
        <is>
          <t>exports</t>
        </is>
      </c>
      <c r="B101" s="2" t="inlineStr">
        <is>
          <t>SD</t>
        </is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467019</v>
      </c>
      <c r="I101" s="2" t="n">
        <v>1376542</v>
      </c>
      <c r="J101" s="2" t="n">
        <v>3816349</v>
      </c>
      <c r="K101" s="2" t="n">
        <v>320034</v>
      </c>
      <c r="L101" s="2" t="n">
        <v>1876577</v>
      </c>
      <c r="M101" s="2" t="n">
        <v>424388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</row>
    <row r="102" ht="15.75" customHeight="1" s="78">
      <c r="A102" s="2" t="inlineStr">
        <is>
          <t>imports</t>
        </is>
      </c>
      <c r="B102" s="2" t="inlineStr">
        <is>
          <t>TN</t>
        </is>
      </c>
      <c r="C102" s="2" t="n">
        <v>10237478</v>
      </c>
      <c r="D102" s="2" t="n">
        <v>11608639</v>
      </c>
      <c r="E102" s="2" t="n">
        <v>10685184</v>
      </c>
      <c r="F102" s="2" t="n">
        <v>16061533</v>
      </c>
      <c r="G102" s="2" t="n">
        <v>14233260</v>
      </c>
      <c r="H102" s="2" t="n">
        <v>6606931</v>
      </c>
      <c r="I102" s="2" t="n">
        <v>6345047</v>
      </c>
      <c r="J102" s="2" t="n">
        <v>603976</v>
      </c>
      <c r="K102" s="2" t="n">
        <v>4754751</v>
      </c>
      <c r="L102" s="2" t="n">
        <v>11449997</v>
      </c>
      <c r="M102" s="2" t="n">
        <v>11485449</v>
      </c>
      <c r="N102" s="2" t="n">
        <v>10169084</v>
      </c>
      <c r="O102" s="2" t="n">
        <v>13230033</v>
      </c>
      <c r="P102" s="2" t="n">
        <v>16287824</v>
      </c>
      <c r="Q102" s="2" t="n">
        <v>14293762</v>
      </c>
      <c r="R102" s="2" t="n">
        <v>18691136</v>
      </c>
      <c r="S102" s="2" t="n">
        <v>21732160</v>
      </c>
      <c r="T102" s="2" t="n">
        <v>22679210</v>
      </c>
      <c r="U102" s="2" t="n">
        <v>23974629</v>
      </c>
      <c r="V102" s="2" t="n">
        <v>24357317</v>
      </c>
      <c r="W102" s="2" t="n">
        <v>30907671</v>
      </c>
      <c r="X102" s="2" t="n">
        <v>28944831</v>
      </c>
      <c r="Y102" s="2" t="n">
        <v>27990123</v>
      </c>
      <c r="Z102" s="2" t="n">
        <v>26474134</v>
      </c>
      <c r="AA102" s="2" t="n">
        <v>29691017</v>
      </c>
      <c r="AB102" s="2" t="n">
        <v>33433980</v>
      </c>
      <c r="AC102" s="2" t="n">
        <v>30193132</v>
      </c>
      <c r="AD102" s="2" t="n">
        <v>26494018</v>
      </c>
      <c r="AE102" s="2" t="n">
        <v>29716962</v>
      </c>
    </row>
    <row r="103" ht="15.75" customHeight="1" s="78">
      <c r="A103" s="2" t="inlineStr">
        <is>
          <t>exports</t>
        </is>
      </c>
      <c r="B103" s="2" t="inlineStr">
        <is>
          <t>TN</t>
        </is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</row>
    <row r="104" ht="15.75" customHeight="1" s="78">
      <c r="A104" s="2" t="inlineStr">
        <is>
          <t>imports</t>
        </is>
      </c>
      <c r="B104" s="2" t="inlineStr">
        <is>
          <t>TX</t>
        </is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5402774</v>
      </c>
      <c r="W104" s="2" t="n">
        <v>5937938</v>
      </c>
      <c r="X104" s="2" t="n">
        <v>12861</v>
      </c>
      <c r="Y104" s="2" t="n">
        <v>0</v>
      </c>
      <c r="Z104" s="2" t="n">
        <v>9173135</v>
      </c>
      <c r="AA104" s="2" t="n">
        <v>12680699</v>
      </c>
      <c r="AB104" s="2" t="n">
        <v>4450549</v>
      </c>
      <c r="AC104" s="2" t="n">
        <v>7708654</v>
      </c>
      <c r="AD104" s="2" t="n">
        <v>14432819</v>
      </c>
      <c r="AE104" s="2" t="n">
        <v>5110747</v>
      </c>
    </row>
    <row r="105" ht="15.75" customHeight="1" s="78">
      <c r="A105" s="2" t="inlineStr">
        <is>
          <t>exports</t>
        </is>
      </c>
      <c r="B105" s="2" t="inlineStr">
        <is>
          <t>TX</t>
        </is>
      </c>
      <c r="C105" s="2" t="n">
        <v>15499511</v>
      </c>
      <c r="D105" s="2" t="n">
        <v>16652634</v>
      </c>
      <c r="E105" s="2" t="n">
        <v>20829366</v>
      </c>
      <c r="F105" s="2" t="n">
        <v>17096725</v>
      </c>
      <c r="G105" s="2" t="n">
        <v>16621182</v>
      </c>
      <c r="H105" s="2" t="n">
        <v>20323321</v>
      </c>
      <c r="I105" s="2" t="n">
        <v>15115523</v>
      </c>
      <c r="J105" s="2" t="n">
        <v>14373549</v>
      </c>
      <c r="K105" s="2" t="n">
        <v>15675830</v>
      </c>
      <c r="L105" s="2" t="n">
        <v>19709773</v>
      </c>
      <c r="M105" s="2" t="n">
        <v>20877993</v>
      </c>
      <c r="N105" s="2" t="n">
        <v>20525270</v>
      </c>
      <c r="O105" s="2" t="n">
        <v>16793321</v>
      </c>
      <c r="P105" s="2" t="n">
        <v>19665941</v>
      </c>
      <c r="Q105" s="2" t="n">
        <v>30100655</v>
      </c>
      <c r="R105" s="2" t="n">
        <v>23863479</v>
      </c>
      <c r="S105" s="2" t="n">
        <v>19001244</v>
      </c>
      <c r="T105" s="2" t="n">
        <v>5069147</v>
      </c>
      <c r="U105" s="2" t="n">
        <v>1665211</v>
      </c>
      <c r="V105" s="2" t="n">
        <v>0</v>
      </c>
      <c r="W105" s="2" t="n">
        <v>0</v>
      </c>
      <c r="X105" s="2" t="n">
        <v>0</v>
      </c>
      <c r="Y105" s="2" t="n">
        <v>4126271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</row>
    <row r="106" ht="15.75" customHeight="1" s="78">
      <c r="A106" s="2" t="inlineStr">
        <is>
          <t>imports</t>
        </is>
      </c>
      <c r="B106" s="2" t="inlineStr">
        <is>
          <t>UT</t>
        </is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</row>
    <row r="107" ht="15.75" customHeight="1" s="78">
      <c r="A107" s="2" t="inlineStr">
        <is>
          <t>exports</t>
        </is>
      </c>
      <c r="B107" s="2" t="inlineStr">
        <is>
          <t>UT</t>
        </is>
      </c>
      <c r="C107" s="2" t="n">
        <v>15309286</v>
      </c>
      <c r="D107" s="2" t="n">
        <v>12688879</v>
      </c>
      <c r="E107" s="2" t="n">
        <v>14593859</v>
      </c>
      <c r="F107" s="2" t="n">
        <v>15054208</v>
      </c>
      <c r="G107" s="2" t="n">
        <v>15180146</v>
      </c>
      <c r="H107" s="2" t="n">
        <v>12027926</v>
      </c>
      <c r="I107" s="2" t="n">
        <v>10645709</v>
      </c>
      <c r="J107" s="2" t="n">
        <v>11903920</v>
      </c>
      <c r="K107" s="2" t="n">
        <v>12790436</v>
      </c>
      <c r="L107" s="2" t="n">
        <v>12184757</v>
      </c>
      <c r="M107" s="2" t="n">
        <v>10615576</v>
      </c>
      <c r="N107" s="2" t="n">
        <v>10158825</v>
      </c>
      <c r="O107" s="2" t="n">
        <v>10718270</v>
      </c>
      <c r="P107" s="2" t="n">
        <v>11463216</v>
      </c>
      <c r="Q107" s="2" t="n">
        <v>10708190</v>
      </c>
      <c r="R107" s="2" t="n">
        <v>10340590</v>
      </c>
      <c r="S107" s="2" t="n">
        <v>11940655</v>
      </c>
      <c r="T107" s="2" t="n">
        <v>15296914</v>
      </c>
      <c r="U107" s="2" t="n">
        <v>16164557</v>
      </c>
      <c r="V107" s="2" t="n">
        <v>12824087</v>
      </c>
      <c r="W107" s="2" t="n">
        <v>10987444</v>
      </c>
      <c r="X107" s="2" t="n">
        <v>9162061</v>
      </c>
      <c r="Y107" s="2" t="n">
        <v>6453198</v>
      </c>
      <c r="Z107" s="2" t="n">
        <v>8700585</v>
      </c>
      <c r="AA107" s="2" t="n">
        <v>10562273</v>
      </c>
      <c r="AB107" s="2" t="n">
        <v>8594703</v>
      </c>
      <c r="AC107" s="2" t="n">
        <v>4748752</v>
      </c>
      <c r="AD107" s="2" t="n">
        <v>3885559</v>
      </c>
      <c r="AE107" s="2" t="n">
        <v>5632875</v>
      </c>
    </row>
    <row r="108" ht="15.75" customHeight="1" s="78">
      <c r="A108" s="2" t="inlineStr">
        <is>
          <t>imports</t>
        </is>
      </c>
      <c r="B108" s="2" t="inlineStr">
        <is>
          <t>VT</t>
        </is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</row>
    <row r="109" ht="15.75" customHeight="1" s="78">
      <c r="A109" s="2" t="inlineStr">
        <is>
          <t>exports</t>
        </is>
      </c>
      <c r="B109" s="2" t="inlineStr">
        <is>
          <t>VT</t>
        </is>
      </c>
      <c r="C109" s="2" t="n">
        <v>1590664</v>
      </c>
      <c r="D109" s="2" t="n">
        <v>1822880</v>
      </c>
      <c r="E109" s="2" t="n">
        <v>1381366</v>
      </c>
      <c r="F109" s="2" t="n">
        <v>1592672</v>
      </c>
      <c r="G109" s="2" t="n">
        <v>2977978</v>
      </c>
      <c r="H109" s="2" t="n">
        <v>3368897</v>
      </c>
      <c r="I109" s="2" t="n">
        <v>2981584</v>
      </c>
      <c r="J109" s="2" t="n">
        <v>3700300</v>
      </c>
      <c r="K109" s="2" t="n">
        <v>2816507</v>
      </c>
      <c r="L109" s="2" t="n">
        <v>7161177</v>
      </c>
      <c r="M109" s="2" t="n">
        <v>3898951</v>
      </c>
      <c r="N109" s="2" t="n">
        <v>2262811</v>
      </c>
      <c r="O109" s="2" t="n">
        <v>1623748</v>
      </c>
      <c r="P109" s="2" t="n">
        <v>1984442</v>
      </c>
      <c r="Q109" s="2" t="n">
        <v>1049527</v>
      </c>
      <c r="R109" s="2" t="n">
        <v>1281175</v>
      </c>
      <c r="S109" s="2" t="n">
        <v>3065279</v>
      </c>
      <c r="T109" s="2" t="n">
        <v>1968963</v>
      </c>
      <c r="U109" s="2" t="n">
        <v>3131676</v>
      </c>
      <c r="V109" s="2" t="n">
        <v>3948595</v>
      </c>
      <c r="W109" s="2" t="n">
        <v>3036806</v>
      </c>
      <c r="X109" s="2" t="n">
        <v>3364713</v>
      </c>
      <c r="Y109" s="2" t="n">
        <v>12203453</v>
      </c>
      <c r="Z109" s="2" t="n">
        <v>12647597</v>
      </c>
      <c r="AA109" s="2" t="n">
        <v>12250520</v>
      </c>
      <c r="AB109" s="2" t="n">
        <v>6887947</v>
      </c>
      <c r="AC109" s="2" t="n">
        <v>4998698</v>
      </c>
      <c r="AD109" s="2" t="n">
        <v>6718186</v>
      </c>
      <c r="AE109" s="2" t="n">
        <v>6042545</v>
      </c>
    </row>
    <row r="110" ht="15.75" customHeight="1" s="78">
      <c r="A110" s="2" t="inlineStr">
        <is>
          <t>imports</t>
        </is>
      </c>
      <c r="B110" s="2" t="inlineStr">
        <is>
          <t>VA</t>
        </is>
      </c>
      <c r="C110" s="2" t="n">
        <v>28877488</v>
      </c>
      <c r="D110" s="2" t="n">
        <v>29400320</v>
      </c>
      <c r="E110" s="2" t="n">
        <v>29678463</v>
      </c>
      <c r="F110" s="2" t="n">
        <v>30437308</v>
      </c>
      <c r="G110" s="2" t="n">
        <v>30156199</v>
      </c>
      <c r="H110" s="2" t="n">
        <v>32866650</v>
      </c>
      <c r="I110" s="2" t="n">
        <v>31500656</v>
      </c>
      <c r="J110" s="2" t="n">
        <v>29466309</v>
      </c>
      <c r="K110" s="2" t="n">
        <v>29008475</v>
      </c>
      <c r="L110" s="2" t="n">
        <v>30705823</v>
      </c>
      <c r="M110" s="2" t="n">
        <v>31241626</v>
      </c>
      <c r="N110" s="2" t="n">
        <v>32642807</v>
      </c>
      <c r="O110" s="2" t="n">
        <v>37211367</v>
      </c>
      <c r="P110" s="2" t="n">
        <v>37713380</v>
      </c>
      <c r="Q110" s="2" t="n">
        <v>39458324</v>
      </c>
      <c r="R110" s="2" t="n">
        <v>42376444</v>
      </c>
      <c r="S110" s="2" t="n">
        <v>45677733</v>
      </c>
      <c r="T110" s="2" t="n">
        <v>44487255</v>
      </c>
      <c r="U110" s="2" t="n">
        <v>48576229</v>
      </c>
      <c r="V110" s="2" t="n">
        <v>48698862</v>
      </c>
      <c r="W110" s="2" t="n">
        <v>50858500</v>
      </c>
      <c r="X110" s="2" t="n">
        <v>52912485</v>
      </c>
      <c r="Y110" s="2" t="n">
        <v>46817968</v>
      </c>
      <c r="Z110" s="2" t="n">
        <v>43672009</v>
      </c>
      <c r="AA110" s="2" t="n">
        <v>43825494</v>
      </c>
      <c r="AB110" s="2" t="n">
        <v>37638570</v>
      </c>
      <c r="AC110" s="2" t="n">
        <v>29458600</v>
      </c>
      <c r="AD110" s="2" t="n">
        <v>30579779</v>
      </c>
      <c r="AE110" s="2" t="n">
        <v>32161239</v>
      </c>
    </row>
    <row r="111" ht="15.75" customHeight="1" s="78">
      <c r="A111" s="2" t="inlineStr">
        <is>
          <t>exports</t>
        </is>
      </c>
      <c r="B111" s="2" t="inlineStr">
        <is>
          <t>VA</t>
        </is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</row>
    <row r="112" ht="15.75" customHeight="1" s="78">
      <c r="A112" s="2" t="inlineStr">
        <is>
          <t>imports</t>
        </is>
      </c>
      <c r="B112" s="2" t="inlineStr">
        <is>
          <t>WA</t>
        </is>
      </c>
      <c r="C112" s="2" t="n">
        <v>0</v>
      </c>
      <c r="D112" s="2" t="n">
        <v>0</v>
      </c>
      <c r="E112" s="2" t="n">
        <v>7787678</v>
      </c>
      <c r="F112" s="2" t="n">
        <v>13219397</v>
      </c>
      <c r="G112" s="2" t="n">
        <v>6341351</v>
      </c>
      <c r="H112" s="2" t="n">
        <v>0</v>
      </c>
      <c r="I112" s="2" t="n">
        <v>0</v>
      </c>
      <c r="J112" s="2" t="n">
        <v>0</v>
      </c>
      <c r="K112" s="2" t="n">
        <v>1343594</v>
      </c>
      <c r="L112" s="2" t="n">
        <v>0</v>
      </c>
      <c r="M112" s="2" t="n">
        <v>1096439</v>
      </c>
      <c r="N112" s="2" t="n">
        <v>10176675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1279785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</row>
    <row r="113" ht="15.75" customHeight="1" s="78">
      <c r="A113" s="2" t="inlineStr">
        <is>
          <t>exports</t>
        </is>
      </c>
      <c r="B113" s="2" t="inlineStr">
        <is>
          <t>WA</t>
        </is>
      </c>
      <c r="C113" s="2" t="n">
        <v>317343</v>
      </c>
      <c r="D113" s="2" t="n">
        <v>1642326</v>
      </c>
      <c r="E113" s="2" t="n">
        <v>0</v>
      </c>
      <c r="F113" s="2" t="n">
        <v>0</v>
      </c>
      <c r="G113" s="2" t="n">
        <v>0</v>
      </c>
      <c r="H113" s="2" t="n">
        <v>1979467</v>
      </c>
      <c r="I113" s="2" t="n">
        <v>23939720</v>
      </c>
      <c r="J113" s="2" t="n">
        <v>23842204</v>
      </c>
      <c r="K113" s="2" t="n">
        <v>0</v>
      </c>
      <c r="L113" s="2" t="n">
        <v>7546923</v>
      </c>
      <c r="M113" s="2" t="n">
        <v>0</v>
      </c>
      <c r="N113" s="2" t="n">
        <v>0</v>
      </c>
      <c r="O113" s="2" t="n">
        <v>16434917</v>
      </c>
      <c r="P113" s="2" t="n">
        <v>11143844</v>
      </c>
      <c r="Q113" s="2" t="n">
        <v>7523404</v>
      </c>
      <c r="R113" s="2" t="n">
        <v>5979960</v>
      </c>
      <c r="S113" s="2" t="n">
        <v>4932257</v>
      </c>
      <c r="T113" s="2" t="n">
        <v>10572266</v>
      </c>
      <c r="U113" s="2" t="n">
        <v>8868168</v>
      </c>
      <c r="V113" s="2" t="n">
        <v>638330</v>
      </c>
      <c r="W113" s="2" t="n">
        <v>0</v>
      </c>
      <c r="X113" s="2" t="n">
        <v>7387481</v>
      </c>
      <c r="Y113" s="2" t="n">
        <v>10927423</v>
      </c>
      <c r="Z113" s="2" t="n">
        <v>7323509</v>
      </c>
      <c r="AA113" s="2" t="n">
        <v>9719464</v>
      </c>
      <c r="AB113" s="2" t="n">
        <v>9038692</v>
      </c>
      <c r="AC113" s="2" t="n">
        <v>17821779</v>
      </c>
      <c r="AD113" s="2" t="n">
        <v>16289601</v>
      </c>
      <c r="AE113" s="2" t="n">
        <v>16614416</v>
      </c>
    </row>
    <row r="114" ht="15.75" customHeight="1" s="78">
      <c r="A114" s="2" t="inlineStr">
        <is>
          <t>imports</t>
        </is>
      </c>
      <c r="B114" s="2" t="inlineStr">
        <is>
          <t>WV</t>
        </is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</row>
    <row r="115" ht="15.75" customHeight="1" s="78">
      <c r="A115" s="2" t="inlineStr">
        <is>
          <t>exports</t>
        </is>
      </c>
      <c r="B115" s="2" t="inlineStr">
        <is>
          <t>WV</t>
        </is>
      </c>
      <c r="C115" s="2" t="n">
        <v>53623093</v>
      </c>
      <c r="D115" s="2" t="n">
        <v>46961239</v>
      </c>
      <c r="E115" s="2" t="n">
        <v>48340675</v>
      </c>
      <c r="F115" s="2" t="n">
        <v>47209794</v>
      </c>
      <c r="G115" s="2" t="n">
        <v>53640349</v>
      </c>
      <c r="H115" s="2" t="n">
        <v>51295732</v>
      </c>
      <c r="I115" s="2" t="n">
        <v>57895225</v>
      </c>
      <c r="J115" s="2" t="n">
        <v>62109699</v>
      </c>
      <c r="K115" s="2" t="n">
        <v>63208614</v>
      </c>
      <c r="L115" s="2" t="n">
        <v>64171644</v>
      </c>
      <c r="M115" s="2" t="n">
        <v>61816671</v>
      </c>
      <c r="N115" s="2" t="n">
        <v>51213230</v>
      </c>
      <c r="O115" s="2" t="n">
        <v>63078305</v>
      </c>
      <c r="P115" s="2" t="n">
        <v>63204176</v>
      </c>
      <c r="Q115" s="2" t="n">
        <v>57282012</v>
      </c>
      <c r="R115" s="2" t="n">
        <v>60019313</v>
      </c>
      <c r="S115" s="2" t="n">
        <v>57861944</v>
      </c>
      <c r="T115" s="2" t="n">
        <v>56496420</v>
      </c>
      <c r="U115" s="2" t="n">
        <v>53754335</v>
      </c>
      <c r="V115" s="2" t="n">
        <v>37939920</v>
      </c>
      <c r="W115" s="2" t="n">
        <v>46051539</v>
      </c>
      <c r="X115" s="2" t="n">
        <v>45120516</v>
      </c>
      <c r="Y115" s="2" t="n">
        <v>39904841</v>
      </c>
      <c r="Z115" s="2" t="n">
        <v>41745993</v>
      </c>
      <c r="AA115" s="2" t="n">
        <v>45541237</v>
      </c>
      <c r="AB115" s="2" t="n">
        <v>37228456</v>
      </c>
      <c r="AC115" s="2" t="n">
        <v>41385191</v>
      </c>
      <c r="AD115" s="2" t="n">
        <v>39070517</v>
      </c>
      <c r="AE115" s="2" t="n">
        <v>31217329</v>
      </c>
    </row>
    <row r="116" ht="15.75" customHeight="1" s="78">
      <c r="A116" s="2" t="inlineStr">
        <is>
          <t>imports</t>
        </is>
      </c>
      <c r="B116" s="2" t="inlineStr">
        <is>
          <t>WI</t>
        </is>
      </c>
      <c r="C116" s="2" t="n">
        <v>7348237</v>
      </c>
      <c r="D116" s="2" t="n">
        <v>7802914</v>
      </c>
      <c r="E116" s="2" t="n">
        <v>8415097</v>
      </c>
      <c r="F116" s="2" t="n">
        <v>9652845</v>
      </c>
      <c r="G116" s="2" t="n">
        <v>9790455</v>
      </c>
      <c r="H116" s="2" t="n">
        <v>11327915</v>
      </c>
      <c r="I116" s="2" t="n">
        <v>11405855</v>
      </c>
      <c r="J116" s="2" t="n">
        <v>15062186</v>
      </c>
      <c r="K116" s="2" t="n">
        <v>12067833</v>
      </c>
      <c r="L116" s="2" t="n">
        <v>12513742</v>
      </c>
      <c r="M116" s="2" t="n">
        <v>13394358</v>
      </c>
      <c r="N116" s="2" t="n">
        <v>13416267</v>
      </c>
      <c r="O116" s="2" t="n">
        <v>16164635</v>
      </c>
      <c r="P116" s="2" t="n">
        <v>14745353</v>
      </c>
      <c r="Q116" s="2" t="n">
        <v>15871347</v>
      </c>
      <c r="R116" s="2" t="n">
        <v>16571114</v>
      </c>
      <c r="S116" s="2" t="n">
        <v>16050592</v>
      </c>
      <c r="T116" s="2" t="n">
        <v>16114283</v>
      </c>
      <c r="U116" s="2" t="n">
        <v>14492190</v>
      </c>
      <c r="V116" s="2" t="n">
        <v>13344578</v>
      </c>
      <c r="W116" s="2" t="n">
        <v>11535663</v>
      </c>
      <c r="X116" s="2" t="n">
        <v>12212738</v>
      </c>
      <c r="Y116" s="2" t="n">
        <v>12179194</v>
      </c>
      <c r="Z116" s="2" t="n">
        <v>10047247</v>
      </c>
      <c r="AA116" s="2" t="n">
        <v>15065290</v>
      </c>
      <c r="AB116" s="2" t="n">
        <v>8784224</v>
      </c>
      <c r="AC116" s="2" t="n">
        <v>10919138</v>
      </c>
      <c r="AD116" s="2" t="n">
        <v>9986667</v>
      </c>
      <c r="AE116" s="2" t="n">
        <v>11010488</v>
      </c>
    </row>
    <row r="117" ht="15.75" customHeight="1" s="78">
      <c r="A117" s="2" t="inlineStr">
        <is>
          <t>exports</t>
        </is>
      </c>
      <c r="B117" s="2" t="inlineStr">
        <is>
          <t>WI</t>
        </is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</row>
    <row r="118" ht="15.75" customHeight="1" s="78">
      <c r="A118" s="2" t="inlineStr">
        <is>
          <t>imports</t>
        </is>
      </c>
      <c r="B118" s="2" t="inlineStr">
        <is>
          <t>WY</t>
        </is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</row>
    <row r="119" ht="15.75" customHeight="1" s="78">
      <c r="A119" s="2" t="inlineStr">
        <is>
          <t>exports</t>
        </is>
      </c>
      <c r="B119" s="2" t="inlineStr">
        <is>
          <t>WY</t>
        </is>
      </c>
      <c r="C119" s="2" t="n">
        <v>26790161</v>
      </c>
      <c r="D119" s="2" t="n">
        <v>26129796</v>
      </c>
      <c r="E119" s="2" t="n">
        <v>29307278</v>
      </c>
      <c r="F119" s="2" t="n">
        <v>27380203</v>
      </c>
      <c r="G119" s="2" t="n">
        <v>29883620</v>
      </c>
      <c r="H119" s="2" t="n">
        <v>27645823</v>
      </c>
      <c r="I119" s="2" t="n">
        <v>28581870</v>
      </c>
      <c r="J119" s="2" t="n">
        <v>28199216</v>
      </c>
      <c r="K119" s="2" t="n">
        <v>32344762</v>
      </c>
      <c r="L119" s="2" t="n">
        <v>30384413</v>
      </c>
      <c r="M119" s="2" t="n">
        <v>31628151</v>
      </c>
      <c r="N119" s="2" t="n">
        <v>30445094</v>
      </c>
      <c r="O119" s="2" t="n">
        <v>29474549</v>
      </c>
      <c r="P119" s="2" t="n">
        <v>28897916</v>
      </c>
      <c r="Q119" s="2" t="n">
        <v>29550475</v>
      </c>
      <c r="R119" s="2" t="n">
        <v>29712054</v>
      </c>
      <c r="S119" s="2" t="n">
        <v>28721461</v>
      </c>
      <c r="T119" s="2" t="n">
        <v>27778830</v>
      </c>
      <c r="U119" s="2" t="n">
        <v>27486234</v>
      </c>
      <c r="V119" s="2" t="n">
        <v>27257135</v>
      </c>
      <c r="W119" s="2" t="n">
        <v>28772554</v>
      </c>
      <c r="X119" s="2" t="n">
        <v>27775369</v>
      </c>
      <c r="Y119" s="2" t="n">
        <v>30122220</v>
      </c>
      <c r="Z119" s="2" t="n">
        <v>32935668</v>
      </c>
      <c r="AA119" s="2" t="n">
        <v>30055281</v>
      </c>
      <c r="AB119" s="2" t="n">
        <v>29419607</v>
      </c>
      <c r="AC119" s="2" t="n">
        <v>27599822</v>
      </c>
      <c r="AD119" s="2" t="n">
        <v>27469202</v>
      </c>
      <c r="AE119" s="2" t="n">
        <v>26689057</v>
      </c>
    </row>
    <row r="120" ht="15.75" customHeight="1" s="78"/>
    <row r="121" ht="15.75" customHeight="1" s="78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 s="78">
      <c r="A122" s="2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 s="78">
      <c r="A123" s="2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 s="78">
      <c r="A124" s="2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 s="78">
      <c r="A125" s="2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 s="78">
      <c r="A126" s="2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 s="78">
      <c r="A127" s="2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 s="78">
      <c r="A128" s="2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 s="78">
      <c r="A129" s="2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 s="78">
      <c r="A130" s="2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 s="78">
      <c r="A131" s="2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 s="78">
      <c r="A132" s="2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 s="78">
      <c r="A133" s="2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 s="78">
      <c r="A134" s="2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 s="78">
      <c r="A135" s="2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 s="78">
      <c r="A136" s="2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 s="78">
      <c r="A137" s="2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 s="78">
      <c r="A138" s="2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 s="78">
      <c r="A139" s="2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 s="78">
      <c r="A140" s="2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 s="78">
      <c r="A141" s="2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 s="78">
      <c r="A142" s="2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 s="78">
      <c r="A143" s="2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 s="78">
      <c r="A144" s="2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 s="78">
      <c r="A145" s="2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 s="78">
      <c r="A146" s="2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 s="78">
      <c r="A147" s="2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 s="78">
      <c r="A148" s="2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 s="78">
      <c r="A149" s="2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 s="78">
      <c r="A150" s="2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 s="78">
      <c r="A151" s="2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 s="78">
      <c r="A152" s="2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 s="78">
      <c r="A153" s="2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 s="78">
      <c r="A154" s="2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 s="78">
      <c r="A155" s="2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 s="78">
      <c r="A156" s="2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 s="78">
      <c r="A157" s="2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 s="78">
      <c r="A158" s="2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 s="78">
      <c r="A159" s="2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 s="78">
      <c r="A160" s="2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 s="78">
      <c r="A161" s="2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 s="78">
      <c r="A162" s="2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 s="78">
      <c r="A163" s="2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 s="78">
      <c r="A164" s="2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 s="78">
      <c r="A165" s="2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 s="78">
      <c r="A166" s="2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 s="78">
      <c r="A167" s="2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 s="78">
      <c r="A168" s="2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 s="78">
      <c r="A169" s="2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 s="78">
      <c r="A170" s="2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 s="78">
      <c r="A171" s="2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 s="78">
      <c r="A172" s="2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 s="78">
      <c r="A173" s="2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 s="78">
      <c r="A174" s="2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 s="78">
      <c r="A175" s="2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 s="78">
      <c r="A176" s="2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 s="78">
      <c r="A177" s="2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 s="78">
      <c r="A178" s="2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 s="78">
      <c r="A179" s="2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 s="78">
      <c r="A180" s="2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 s="78">
      <c r="A181" s="2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 s="78">
      <c r="A182" s="2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 s="78">
      <c r="A183" s="2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 s="78">
      <c r="A184" s="2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 s="78">
      <c r="A185" s="2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 s="78">
      <c r="A186" s="2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 s="78">
      <c r="A187" s="2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 s="78">
      <c r="A188" s="2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 s="78">
      <c r="A189" s="2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 s="78">
      <c r="A190" s="2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 s="78">
      <c r="A191" s="2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 s="78">
      <c r="A192" s="2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 s="78">
      <c r="A193" s="2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 s="78">
      <c r="A194" s="2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 s="78">
      <c r="A195" s="2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 s="78">
      <c r="A196" s="2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 s="78">
      <c r="A197" s="2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 s="78">
      <c r="A198" s="2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 s="78">
      <c r="A199" s="2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 s="78">
      <c r="A200" s="2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 s="78">
      <c r="A201" s="2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 s="78">
      <c r="A202" s="2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 s="78">
      <c r="A203" s="2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 s="78">
      <c r="A204" s="2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 s="78">
      <c r="A205" s="2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 s="78">
      <c r="A206" s="2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 s="78">
      <c r="A207" s="2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 s="78">
      <c r="A208" s="2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 s="78">
      <c r="A209" s="2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 s="78">
      <c r="A210" s="2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 s="78">
      <c r="A211" s="2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 s="78">
      <c r="A212" s="2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 s="78">
      <c r="A213" s="2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 s="78">
      <c r="A214" s="2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 s="78">
      <c r="A215" s="2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 s="78">
      <c r="A216" s="2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 s="78">
      <c r="A217" s="2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 s="78">
      <c r="A218" s="2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 s="78">
      <c r="A219" s="2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78" min="1" max="1"/>
    <col width="19.25" customWidth="1" style="78" min="3" max="3"/>
    <col width="22.25" customWidth="1" style="78" min="5" max="5"/>
    <col width="18.25" customWidth="1" style="78" min="6" max="6"/>
    <col width="21.63" customWidth="1" style="78" min="10" max="10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</row>
    <row r="2" ht="15" customHeight="1" s="78">
      <c r="A2" s="8" t="inlineStr">
        <is>
          <t>https://www.eia.gov/electricity/data/state/avgprice_annual.xlsx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</row>
    <row r="3">
      <c r="A3" s="80" t="inlineStr">
        <is>
          <t>Average Price (Cents/kilowatthour) by State by Provider, 1990-2018</t>
        </is>
      </c>
      <c r="B3" s="81" t="n"/>
      <c r="C3" s="81" t="n"/>
      <c r="D3" s="81" t="n"/>
      <c r="E3" s="62" t="n"/>
      <c r="F3" s="62" t="n"/>
      <c r="G3" s="62" t="n"/>
      <c r="H3" s="62" t="n"/>
      <c r="I3" s="6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</row>
    <row r="4">
      <c r="A4" s="63" t="inlineStr">
        <is>
          <t>Year</t>
        </is>
      </c>
      <c r="B4" s="64" t="inlineStr">
        <is>
          <t>State</t>
        </is>
      </c>
      <c r="C4" s="64" t="inlineStr">
        <is>
          <t>Industry Sector Category</t>
        </is>
      </c>
      <c r="D4" s="64" t="inlineStr">
        <is>
          <t>Residential</t>
        </is>
      </c>
      <c r="E4" s="64" t="inlineStr">
        <is>
          <t>Commercial</t>
        </is>
      </c>
      <c r="F4" s="64" t="inlineStr">
        <is>
          <t>Industrial</t>
        </is>
      </c>
      <c r="G4" s="64" t="inlineStr">
        <is>
          <t>Transportation</t>
        </is>
      </c>
      <c r="H4" s="64" t="inlineStr">
        <is>
          <t>Other</t>
        </is>
      </c>
      <c r="I4" s="64" t="inlineStr">
        <is>
          <t>Total</t>
        </is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</row>
    <row r="5" ht="15" customHeight="1" s="78">
      <c r="A5" s="65" t="n">
        <v>2018</v>
      </c>
      <c r="B5" s="66" t="inlineStr">
        <is>
          <t>AK</t>
        </is>
      </c>
      <c r="C5" s="66" t="inlineStr">
        <is>
          <t>Total Electric Industry</t>
        </is>
      </c>
      <c r="D5" s="67" t="n">
        <v>21.94</v>
      </c>
      <c r="E5" s="67" t="n">
        <v>18.58</v>
      </c>
      <c r="F5" s="67" t="n">
        <v>17.1</v>
      </c>
      <c r="G5" s="67" t="n">
        <v>0</v>
      </c>
      <c r="H5" s="67" t="inlineStr">
        <is>
          <t>NA</t>
        </is>
      </c>
      <c r="I5" s="67" t="n">
        <v>19.36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</row>
    <row r="6" ht="15" customHeight="1" s="78">
      <c r="A6" s="65" t="n">
        <v>2018</v>
      </c>
      <c r="B6" s="66" t="inlineStr">
        <is>
          <t>AL</t>
        </is>
      </c>
      <c r="C6" s="66" t="inlineStr">
        <is>
          <t>Total Electric Industry</t>
        </is>
      </c>
      <c r="D6" s="67" t="n">
        <v>12.18</v>
      </c>
      <c r="E6" s="67" t="n">
        <v>11.24</v>
      </c>
      <c r="F6" s="67" t="n">
        <v>6.01</v>
      </c>
      <c r="G6" s="67" t="n">
        <v>0</v>
      </c>
      <c r="H6" s="67" t="inlineStr">
        <is>
          <t>NA</t>
        </is>
      </c>
      <c r="I6" s="67" t="n">
        <v>9.630000000000001</v>
      </c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</row>
    <row r="7" ht="15" customHeight="1" s="78">
      <c r="A7" s="65" t="n">
        <v>2018</v>
      </c>
      <c r="B7" s="66" t="inlineStr">
        <is>
          <t>AR</t>
        </is>
      </c>
      <c r="C7" s="66" t="inlineStr">
        <is>
          <t>Total Electric Industry</t>
        </is>
      </c>
      <c r="D7" s="67" t="n">
        <v>9.81</v>
      </c>
      <c r="E7" s="67" t="n">
        <v>7.75</v>
      </c>
      <c r="F7" s="67" t="n">
        <v>5.64</v>
      </c>
      <c r="G7" s="67" t="n">
        <v>11.35</v>
      </c>
      <c r="H7" s="67" t="inlineStr">
        <is>
          <t>NA</t>
        </is>
      </c>
      <c r="I7" s="67" t="n">
        <v>7.78</v>
      </c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</row>
    <row r="8" ht="15" customHeight="1" s="78">
      <c r="A8" s="65" t="n">
        <v>2018</v>
      </c>
      <c r="B8" s="66" t="inlineStr">
        <is>
          <t>AZ</t>
        </is>
      </c>
      <c r="C8" s="66" t="inlineStr">
        <is>
          <t>Total Electric Industry</t>
        </is>
      </c>
      <c r="D8" s="67" t="n">
        <v>12.77</v>
      </c>
      <c r="E8" s="67" t="n">
        <v>10.64</v>
      </c>
      <c r="F8" s="67" t="n">
        <v>6.55</v>
      </c>
      <c r="G8" s="67" t="n">
        <v>10.02</v>
      </c>
      <c r="H8" s="67" t="inlineStr">
        <is>
          <t>NA</t>
        </is>
      </c>
      <c r="I8" s="67" t="n">
        <v>10.85</v>
      </c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</row>
    <row r="9" ht="15" customHeight="1" s="78">
      <c r="A9" s="65" t="n">
        <v>2018</v>
      </c>
      <c r="B9" s="66" t="inlineStr">
        <is>
          <t>CA</t>
        </is>
      </c>
      <c r="C9" s="66" t="inlineStr">
        <is>
          <t>Total Electric Industry</t>
        </is>
      </c>
      <c r="D9" s="67" t="n">
        <v>18.84</v>
      </c>
      <c r="E9" s="67" t="n">
        <v>16.34</v>
      </c>
      <c r="F9" s="67" t="n">
        <v>13.2</v>
      </c>
      <c r="G9" s="67" t="n">
        <v>8.640000000000001</v>
      </c>
      <c r="H9" s="67" t="inlineStr">
        <is>
          <t>NA</t>
        </is>
      </c>
      <c r="I9" s="67" t="n">
        <v>16.58</v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</row>
    <row r="10" ht="15" customHeight="1" s="78">
      <c r="A10" s="65" t="n">
        <v>2018</v>
      </c>
      <c r="B10" s="66" t="inlineStr">
        <is>
          <t>CO</t>
        </is>
      </c>
      <c r="C10" s="66" t="inlineStr">
        <is>
          <t>Total Electric Industry</t>
        </is>
      </c>
      <c r="D10" s="67" t="n">
        <v>12.15</v>
      </c>
      <c r="E10" s="67" t="n">
        <v>10.02</v>
      </c>
      <c r="F10" s="67" t="n">
        <v>7.47</v>
      </c>
      <c r="G10" s="67" t="n">
        <v>9</v>
      </c>
      <c r="H10" s="67" t="inlineStr">
        <is>
          <t>NA</t>
        </is>
      </c>
      <c r="I10" s="67" t="n">
        <v>10.02</v>
      </c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</row>
    <row r="11" ht="15" customHeight="1" s="78">
      <c r="A11" s="65" t="n">
        <v>2018</v>
      </c>
      <c r="B11" s="66" t="inlineStr">
        <is>
          <t>CT</t>
        </is>
      </c>
      <c r="C11" s="66" t="inlineStr">
        <is>
          <t>Total Electric Industry</t>
        </is>
      </c>
      <c r="D11" s="67" t="n">
        <v>21.2</v>
      </c>
      <c r="E11" s="67" t="n">
        <v>16.76</v>
      </c>
      <c r="F11" s="67" t="n">
        <v>13.77</v>
      </c>
      <c r="G11" s="67" t="n">
        <v>12.84</v>
      </c>
      <c r="H11" s="67" t="inlineStr">
        <is>
          <t>NA</t>
        </is>
      </c>
      <c r="I11" s="67" t="n">
        <v>18.41</v>
      </c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</row>
    <row r="12" ht="15" customHeight="1" s="78">
      <c r="A12" s="65" t="n">
        <v>2018</v>
      </c>
      <c r="B12" s="66" t="inlineStr">
        <is>
          <t>DC</t>
        </is>
      </c>
      <c r="C12" s="66" t="inlineStr">
        <is>
          <t>Total Electric Industry</t>
        </is>
      </c>
      <c r="D12" s="67" t="n">
        <v>12.84</v>
      </c>
      <c r="E12" s="67" t="n">
        <v>11.97</v>
      </c>
      <c r="F12" s="67" t="n">
        <v>8.300000000000001</v>
      </c>
      <c r="G12" s="67" t="n">
        <v>9.539999999999999</v>
      </c>
      <c r="H12" s="67" t="inlineStr">
        <is>
          <t>NA</t>
        </is>
      </c>
      <c r="I12" s="67" t="n">
        <v>12.03</v>
      </c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</row>
    <row r="13" ht="15" customHeight="1" s="78">
      <c r="A13" s="65" t="n">
        <v>2018</v>
      </c>
      <c r="B13" s="66" t="inlineStr">
        <is>
          <t>DE</t>
        </is>
      </c>
      <c r="C13" s="66" t="inlineStr">
        <is>
          <t>Total Electric Industry</t>
        </is>
      </c>
      <c r="D13" s="67" t="n">
        <v>12.53</v>
      </c>
      <c r="E13" s="67" t="n">
        <v>9.65</v>
      </c>
      <c r="F13" s="67" t="n">
        <v>7.95</v>
      </c>
      <c r="G13" s="67" t="n">
        <v>0</v>
      </c>
      <c r="H13" s="67" t="inlineStr">
        <is>
          <t>NA</t>
        </is>
      </c>
      <c r="I13" s="67" t="n">
        <v>10.55</v>
      </c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</row>
    <row r="14" ht="15" customHeight="1" s="78">
      <c r="A14" s="65" t="n">
        <v>2018</v>
      </c>
      <c r="B14" s="66" t="inlineStr">
        <is>
          <t>FL</t>
        </is>
      </c>
      <c r="C14" s="66" t="inlineStr">
        <is>
          <t>Total Electric Industry</t>
        </is>
      </c>
      <c r="D14" s="67" t="n">
        <v>11.54</v>
      </c>
      <c r="E14" s="67" t="n">
        <v>9.19</v>
      </c>
      <c r="F14" s="67" t="n">
        <v>7.65</v>
      </c>
      <c r="G14" s="67" t="n">
        <v>8.26</v>
      </c>
      <c r="H14" s="67" t="inlineStr">
        <is>
          <t>NA</t>
        </is>
      </c>
      <c r="I14" s="67" t="n">
        <v>10.32</v>
      </c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</row>
    <row r="15" ht="15" customHeight="1" s="78">
      <c r="A15" s="65" t="n">
        <v>2018</v>
      </c>
      <c r="B15" s="66" t="inlineStr">
        <is>
          <t>GA</t>
        </is>
      </c>
      <c r="C15" s="66" t="inlineStr">
        <is>
          <t>Total Electric Industry</t>
        </is>
      </c>
      <c r="D15" s="67" t="n">
        <v>11.47</v>
      </c>
      <c r="E15" s="67" t="n">
        <v>9.789999999999999</v>
      </c>
      <c r="F15" s="67" t="n">
        <v>6</v>
      </c>
      <c r="G15" s="67" t="n">
        <v>5.52</v>
      </c>
      <c r="H15" s="67" t="inlineStr">
        <is>
          <t>NA</t>
        </is>
      </c>
      <c r="I15" s="67" t="n">
        <v>9.619999999999999</v>
      </c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</row>
    <row r="16" ht="15" customHeight="1" s="78">
      <c r="A16" s="65" t="n">
        <v>2018</v>
      </c>
      <c r="B16" s="66" t="inlineStr">
        <is>
          <t>HI</t>
        </is>
      </c>
      <c r="C16" s="66" t="inlineStr">
        <is>
          <t>Total Electric Industry</t>
        </is>
      </c>
      <c r="D16" s="67" t="n">
        <v>32.47</v>
      </c>
      <c r="E16" s="67" t="n">
        <v>29.9</v>
      </c>
      <c r="F16" s="67" t="n">
        <v>26.1</v>
      </c>
      <c r="G16" s="67" t="n">
        <v>0</v>
      </c>
      <c r="H16" s="67" t="inlineStr">
        <is>
          <t>NA</t>
        </is>
      </c>
      <c r="I16" s="67" t="n">
        <v>29.18</v>
      </c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</row>
    <row r="17" ht="15" customHeight="1" s="78">
      <c r="A17" s="65" t="n">
        <v>2018</v>
      </c>
      <c r="B17" s="66" t="inlineStr">
        <is>
          <t>IA</t>
        </is>
      </c>
      <c r="C17" s="66" t="inlineStr">
        <is>
          <t>Total Electric Industry</t>
        </is>
      </c>
      <c r="D17" s="67" t="n">
        <v>12.24</v>
      </c>
      <c r="E17" s="67" t="n">
        <v>9.68</v>
      </c>
      <c r="F17" s="67" t="n">
        <v>6.45</v>
      </c>
      <c r="G17" s="67" t="n">
        <v>0</v>
      </c>
      <c r="H17" s="67" t="inlineStr">
        <is>
          <t>NA</t>
        </is>
      </c>
      <c r="I17" s="67" t="n">
        <v>8.92</v>
      </c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</row>
    <row r="18" ht="15" customHeight="1" s="78">
      <c r="A18" s="65" t="n">
        <v>2018</v>
      </c>
      <c r="B18" s="66" t="inlineStr">
        <is>
          <t>ID</t>
        </is>
      </c>
      <c r="C18" s="66" t="inlineStr">
        <is>
          <t>Total Electric Industry</t>
        </is>
      </c>
      <c r="D18" s="67" t="n">
        <v>10.15</v>
      </c>
      <c r="E18" s="67" t="n">
        <v>7.93</v>
      </c>
      <c r="F18" s="67" t="n">
        <v>6.47</v>
      </c>
      <c r="G18" s="67" t="n">
        <v>0</v>
      </c>
      <c r="H18" s="67" t="inlineStr">
        <is>
          <t>NA</t>
        </is>
      </c>
      <c r="I18" s="67" t="n">
        <v>8.17</v>
      </c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</row>
    <row r="19" ht="15" customHeight="1" s="78">
      <c r="A19" s="65" t="n">
        <v>2018</v>
      </c>
      <c r="B19" s="66" t="inlineStr">
        <is>
          <t>IL</t>
        </is>
      </c>
      <c r="C19" s="66" t="inlineStr">
        <is>
          <t>Total Electric Industry</t>
        </is>
      </c>
      <c r="D19" s="67" t="n">
        <v>12.77</v>
      </c>
      <c r="E19" s="67" t="n">
        <v>9.119999999999999</v>
      </c>
      <c r="F19" s="67" t="n">
        <v>6.8</v>
      </c>
      <c r="G19" s="67" t="n">
        <v>6.75</v>
      </c>
      <c r="H19" s="67" t="inlineStr">
        <is>
          <t>NA</t>
        </is>
      </c>
      <c r="I19" s="67" t="n">
        <v>9.6</v>
      </c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</row>
    <row r="20" ht="15" customHeight="1" s="78">
      <c r="A20" s="65" t="n">
        <v>2018</v>
      </c>
      <c r="B20" s="66" t="inlineStr">
        <is>
          <t>IN</t>
        </is>
      </c>
      <c r="C20" s="66" t="inlineStr">
        <is>
          <t>Total Electric Industry</t>
        </is>
      </c>
      <c r="D20" s="67" t="n">
        <v>12.26</v>
      </c>
      <c r="E20" s="67" t="n">
        <v>10.6</v>
      </c>
      <c r="F20" s="67" t="n">
        <v>7.38</v>
      </c>
      <c r="G20" s="67" t="n">
        <v>10.44</v>
      </c>
      <c r="H20" s="67" t="inlineStr">
        <is>
          <t>NA</t>
        </is>
      </c>
      <c r="I20" s="67" t="n">
        <v>9.75</v>
      </c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</row>
    <row r="21" ht="15" customHeight="1" s="78">
      <c r="A21" s="65" t="n">
        <v>2018</v>
      </c>
      <c r="B21" s="66" t="inlineStr">
        <is>
          <t>KS</t>
        </is>
      </c>
      <c r="C21" s="66" t="inlineStr">
        <is>
          <t>Total Electric Industry</t>
        </is>
      </c>
      <c r="D21" s="67" t="n">
        <v>13.35</v>
      </c>
      <c r="E21" s="67" t="n">
        <v>10.66</v>
      </c>
      <c r="F21" s="67" t="n">
        <v>7.6</v>
      </c>
      <c r="G21" s="67" t="n">
        <v>0</v>
      </c>
      <c r="H21" s="67" t="inlineStr">
        <is>
          <t>NA</t>
        </is>
      </c>
      <c r="I21" s="67" t="n">
        <v>10.72</v>
      </c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</row>
    <row r="22" ht="15" customHeight="1" s="78">
      <c r="A22" s="65" t="n">
        <v>2018</v>
      </c>
      <c r="B22" s="66" t="inlineStr">
        <is>
          <t>KY</t>
        </is>
      </c>
      <c r="C22" s="66" t="inlineStr">
        <is>
          <t>Total Electric Industry</t>
        </is>
      </c>
      <c r="D22" s="67" t="n">
        <v>10.6</v>
      </c>
      <c r="E22" s="67" t="n">
        <v>9.74</v>
      </c>
      <c r="F22" s="67" t="n">
        <v>5.68</v>
      </c>
      <c r="G22" s="67" t="n">
        <v>0</v>
      </c>
      <c r="H22" s="67" t="inlineStr">
        <is>
          <t>NA</t>
        </is>
      </c>
      <c r="I22" s="67" t="n">
        <v>8.52</v>
      </c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</row>
    <row r="23" ht="15" customHeight="1" s="78">
      <c r="A23" s="65" t="n">
        <v>2018</v>
      </c>
      <c r="B23" s="66" t="inlineStr">
        <is>
          <t>LA</t>
        </is>
      </c>
      <c r="C23" s="66" t="inlineStr">
        <is>
          <t>Total Electric Industry</t>
        </is>
      </c>
      <c r="D23" s="67" t="n">
        <v>9.59</v>
      </c>
      <c r="E23" s="67" t="n">
        <v>8.85</v>
      </c>
      <c r="F23" s="67" t="n">
        <v>5.35</v>
      </c>
      <c r="G23" s="67" t="n">
        <v>9.210000000000001</v>
      </c>
      <c r="H23" s="67" t="inlineStr">
        <is>
          <t>NA</t>
        </is>
      </c>
      <c r="I23" s="67" t="n">
        <v>7.71</v>
      </c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</row>
    <row r="24" ht="15" customHeight="1" s="78">
      <c r="A24" s="65" t="n">
        <v>2018</v>
      </c>
      <c r="B24" s="66" t="inlineStr">
        <is>
          <t>MA</t>
        </is>
      </c>
      <c r="C24" s="66" t="inlineStr">
        <is>
          <t>Total Electric Industry</t>
        </is>
      </c>
      <c r="D24" s="67" t="n">
        <v>21.61</v>
      </c>
      <c r="E24" s="67" t="n">
        <v>17.17</v>
      </c>
      <c r="F24" s="67" t="n">
        <v>14.89</v>
      </c>
      <c r="G24" s="67" t="n">
        <v>6.38</v>
      </c>
      <c r="H24" s="67" t="inlineStr">
        <is>
          <t>NA</t>
        </is>
      </c>
      <c r="I24" s="67" t="n">
        <v>18.5</v>
      </c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</row>
    <row r="25" ht="15" customHeight="1" s="78">
      <c r="A25" s="65" t="n">
        <v>2018</v>
      </c>
      <c r="B25" s="66" t="inlineStr">
        <is>
          <t>MD</t>
        </is>
      </c>
      <c r="C25" s="66" t="inlineStr">
        <is>
          <t>Total Electric Industry</t>
        </is>
      </c>
      <c r="D25" s="67" t="n">
        <v>13.3</v>
      </c>
      <c r="E25" s="67" t="n">
        <v>10.43</v>
      </c>
      <c r="F25" s="67" t="n">
        <v>8.23</v>
      </c>
      <c r="G25" s="67" t="n">
        <v>7.44</v>
      </c>
      <c r="H25" s="67" t="inlineStr">
        <is>
          <t>NA</t>
        </is>
      </c>
      <c r="I25" s="67" t="n">
        <v>11.57</v>
      </c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</row>
    <row r="26" ht="15" customHeight="1" s="78">
      <c r="A26" s="65" t="n">
        <v>2018</v>
      </c>
      <c r="B26" s="66" t="inlineStr">
        <is>
          <t>ME</t>
        </is>
      </c>
      <c r="C26" s="66" t="inlineStr">
        <is>
          <t>Total Electric Industry</t>
        </is>
      </c>
      <c r="D26" s="67" t="n">
        <v>16.84</v>
      </c>
      <c r="E26" s="67" t="n">
        <v>12.51</v>
      </c>
      <c r="F26" s="67" t="n">
        <v>9.32</v>
      </c>
      <c r="G26" s="67" t="n">
        <v>0</v>
      </c>
      <c r="H26" s="67" t="inlineStr">
        <is>
          <t>NA</t>
        </is>
      </c>
      <c r="I26" s="67" t="n">
        <v>13.44</v>
      </c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</row>
    <row r="27" ht="15" customHeight="1" s="78">
      <c r="A27" s="65" t="n">
        <v>2018</v>
      </c>
      <c r="B27" s="66" t="inlineStr">
        <is>
          <t>MI</t>
        </is>
      </c>
      <c r="C27" s="66" t="inlineStr">
        <is>
          <t>Total Electric Industry</t>
        </is>
      </c>
      <c r="D27" s="67" t="n">
        <v>15.45</v>
      </c>
      <c r="E27" s="67" t="n">
        <v>11.15</v>
      </c>
      <c r="F27" s="67" t="n">
        <v>7.1</v>
      </c>
      <c r="G27" s="67" t="n">
        <v>10.76</v>
      </c>
      <c r="H27" s="67" t="inlineStr">
        <is>
          <t>NA</t>
        </is>
      </c>
      <c r="I27" s="67" t="n">
        <v>11.4</v>
      </c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</row>
    <row r="28" ht="15" customHeight="1" s="78">
      <c r="A28" s="65" t="n">
        <v>2018</v>
      </c>
      <c r="B28" s="66" t="inlineStr">
        <is>
          <t>MN</t>
        </is>
      </c>
      <c r="C28" s="66" t="inlineStr">
        <is>
          <t>Total Electric Industry</t>
        </is>
      </c>
      <c r="D28" s="67" t="n">
        <v>13.14</v>
      </c>
      <c r="E28" s="67" t="n">
        <v>10.38</v>
      </c>
      <c r="F28" s="67" t="n">
        <v>7.52</v>
      </c>
      <c r="G28" s="67" t="n">
        <v>9.58</v>
      </c>
      <c r="H28" s="67" t="inlineStr">
        <is>
          <t>NA</t>
        </is>
      </c>
      <c r="I28" s="67" t="n">
        <v>10.37</v>
      </c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</row>
    <row r="29" ht="15" customHeight="1" s="78">
      <c r="A29" s="65" t="n">
        <v>2018</v>
      </c>
      <c r="B29" s="66" t="inlineStr">
        <is>
          <t>MO</t>
        </is>
      </c>
      <c r="C29" s="66" t="inlineStr">
        <is>
          <t>Total Electric Industry</t>
        </is>
      </c>
      <c r="D29" s="67" t="n">
        <v>11.34</v>
      </c>
      <c r="E29" s="67" t="n">
        <v>9.4</v>
      </c>
      <c r="F29" s="67" t="n">
        <v>7.22</v>
      </c>
      <c r="G29" s="67" t="n">
        <v>8.52</v>
      </c>
      <c r="H29" s="67" t="inlineStr">
        <is>
          <t>NA</t>
        </is>
      </c>
      <c r="I29" s="67" t="n">
        <v>9.93</v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</row>
    <row r="30" ht="15" customHeight="1" s="78">
      <c r="A30" s="65" t="n">
        <v>2018</v>
      </c>
      <c r="B30" s="66" t="inlineStr">
        <is>
          <t>MS</t>
        </is>
      </c>
      <c r="C30" s="66" t="inlineStr">
        <is>
          <t>Total Electric Industry</t>
        </is>
      </c>
      <c r="D30" s="67" t="n">
        <v>11.12</v>
      </c>
      <c r="E30" s="67" t="n">
        <v>10.43</v>
      </c>
      <c r="F30" s="67" t="n">
        <v>6</v>
      </c>
      <c r="G30" s="67" t="n">
        <v>0</v>
      </c>
      <c r="H30" s="67" t="inlineStr">
        <is>
          <t>NA</t>
        </is>
      </c>
      <c r="I30" s="67" t="n">
        <v>9.24</v>
      </c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</row>
    <row r="31" ht="15" customHeight="1" s="78">
      <c r="A31" s="65" t="n">
        <v>2018</v>
      </c>
      <c r="B31" s="66" t="inlineStr">
        <is>
          <t>MT</t>
        </is>
      </c>
      <c r="C31" s="66" t="inlineStr">
        <is>
          <t>Total Electric Industry</t>
        </is>
      </c>
      <c r="D31" s="67" t="n">
        <v>10.96</v>
      </c>
      <c r="E31" s="67" t="n">
        <v>10.11</v>
      </c>
      <c r="F31" s="67" t="n">
        <v>5.19</v>
      </c>
      <c r="G31" s="67" t="n">
        <v>0</v>
      </c>
      <c r="H31" s="67" t="inlineStr">
        <is>
          <t>NA</t>
        </is>
      </c>
      <c r="I31" s="67" t="n">
        <v>8.84</v>
      </c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</row>
    <row r="32" ht="15" customHeight="1" s="78">
      <c r="A32" s="65" t="n">
        <v>2018</v>
      </c>
      <c r="B32" s="66" t="inlineStr">
        <is>
          <t>NC</t>
        </is>
      </c>
      <c r="C32" s="66" t="inlineStr">
        <is>
          <t>Total Electric Industry</t>
        </is>
      </c>
      <c r="D32" s="67" t="n">
        <v>11.09</v>
      </c>
      <c r="E32" s="67" t="n">
        <v>8.58</v>
      </c>
      <c r="F32" s="67" t="n">
        <v>6.33</v>
      </c>
      <c r="G32" s="67" t="n">
        <v>8.02</v>
      </c>
      <c r="H32" s="67" t="inlineStr">
        <is>
          <t>NA</t>
        </is>
      </c>
      <c r="I32" s="67" t="n">
        <v>9.25</v>
      </c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</row>
    <row r="33" ht="15" customHeight="1" s="78">
      <c r="A33" s="65" t="n">
        <v>2018</v>
      </c>
      <c r="B33" s="66" t="inlineStr">
        <is>
          <t>ND</t>
        </is>
      </c>
      <c r="C33" s="66" t="inlineStr">
        <is>
          <t>Total Electric Industry</t>
        </is>
      </c>
      <c r="D33" s="67" t="n">
        <v>10.25</v>
      </c>
      <c r="E33" s="67" t="n">
        <v>9.1</v>
      </c>
      <c r="F33" s="67" t="n">
        <v>7.98</v>
      </c>
      <c r="G33" s="67" t="n">
        <v>0</v>
      </c>
      <c r="H33" s="67" t="inlineStr">
        <is>
          <t>NA</t>
        </is>
      </c>
      <c r="I33" s="67" t="n">
        <v>8.91</v>
      </c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</row>
    <row r="34" ht="15" customHeight="1" s="78">
      <c r="A34" s="65" t="n">
        <v>2018</v>
      </c>
      <c r="B34" s="66" t="inlineStr">
        <is>
          <t>NE</t>
        </is>
      </c>
      <c r="C34" s="66" t="inlineStr">
        <is>
          <t>Total Electric Industry</t>
        </is>
      </c>
      <c r="D34" s="67" t="n">
        <v>10.7</v>
      </c>
      <c r="E34" s="67" t="n">
        <v>8.83</v>
      </c>
      <c r="F34" s="67" t="n">
        <v>7.6</v>
      </c>
      <c r="G34" s="67" t="n">
        <v>0</v>
      </c>
      <c r="H34" s="67" t="inlineStr">
        <is>
          <t>NA</t>
        </is>
      </c>
      <c r="I34" s="67" t="n">
        <v>9.02</v>
      </c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</row>
    <row r="35" ht="15" customHeight="1" s="78">
      <c r="A35" s="65" t="n">
        <v>2018</v>
      </c>
      <c r="B35" s="66" t="inlineStr">
        <is>
          <t>NH</t>
        </is>
      </c>
      <c r="C35" s="66" t="inlineStr">
        <is>
          <t>Total Electric Industry</t>
        </is>
      </c>
      <c r="D35" s="67" t="n">
        <v>19.69</v>
      </c>
      <c r="E35" s="67" t="n">
        <v>15.81</v>
      </c>
      <c r="F35" s="67" t="n">
        <v>13.42</v>
      </c>
      <c r="G35" s="67" t="n">
        <v>0</v>
      </c>
      <c r="H35" s="67" t="inlineStr">
        <is>
          <t>NA</t>
        </is>
      </c>
      <c r="I35" s="67" t="n">
        <v>17.01</v>
      </c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</row>
    <row r="36" ht="15" customHeight="1" s="78">
      <c r="A36" s="65" t="n">
        <v>2018</v>
      </c>
      <c r="B36" s="66" t="inlineStr">
        <is>
          <t>NJ</t>
        </is>
      </c>
      <c r="C36" s="66" t="inlineStr">
        <is>
          <t>Total Electric Industry</t>
        </is>
      </c>
      <c r="D36" s="67" t="n">
        <v>15.41</v>
      </c>
      <c r="E36" s="67" t="n">
        <v>12.21</v>
      </c>
      <c r="F36" s="67" t="n">
        <v>10.07</v>
      </c>
      <c r="G36" s="67" t="n">
        <v>9.07</v>
      </c>
      <c r="H36" s="67" t="inlineStr">
        <is>
          <t>NA</t>
        </is>
      </c>
      <c r="I36" s="67" t="n">
        <v>13.23</v>
      </c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</row>
    <row r="37" ht="15" customHeight="1" s="78">
      <c r="A37" s="65" t="n">
        <v>2018</v>
      </c>
      <c r="B37" s="66" t="inlineStr">
        <is>
          <t>NM</t>
        </is>
      </c>
      <c r="C37" s="66" t="inlineStr">
        <is>
          <t>Total Electric Industry</t>
        </is>
      </c>
      <c r="D37" s="67" t="n">
        <v>12.68</v>
      </c>
      <c r="E37" s="67" t="n">
        <v>10.02</v>
      </c>
      <c r="F37" s="67" t="n">
        <v>5.84</v>
      </c>
      <c r="G37" s="67" t="n">
        <v>0</v>
      </c>
      <c r="H37" s="67" t="inlineStr">
        <is>
          <t>NA</t>
        </is>
      </c>
      <c r="I37" s="67" t="n">
        <v>9.35</v>
      </c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</row>
    <row r="38">
      <c r="A38" s="65" t="n">
        <v>2018</v>
      </c>
      <c r="B38" s="66" t="inlineStr">
        <is>
          <t>NV</t>
        </is>
      </c>
      <c r="C38" s="66" t="inlineStr">
        <is>
          <t>Total Electric Industry</t>
        </is>
      </c>
      <c r="D38" s="67" t="n">
        <v>11.85</v>
      </c>
      <c r="E38" s="67" t="n">
        <v>7.74</v>
      </c>
      <c r="F38" s="67" t="n">
        <v>6.1</v>
      </c>
      <c r="G38" s="67" t="n">
        <v>8.31</v>
      </c>
      <c r="H38" s="67" t="inlineStr">
        <is>
          <t>NA</t>
        </is>
      </c>
      <c r="I38" s="67" t="n">
        <v>8.67</v>
      </c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</row>
    <row r="39">
      <c r="A39" s="65" t="n">
        <v>2018</v>
      </c>
      <c r="B39" s="66" t="inlineStr">
        <is>
          <t>NY</t>
        </is>
      </c>
      <c r="C39" s="66" t="inlineStr">
        <is>
          <t>Total Electric Industry</t>
        </is>
      </c>
      <c r="D39" s="67" t="n">
        <v>18.52</v>
      </c>
      <c r="E39" s="67" t="n">
        <v>14.5</v>
      </c>
      <c r="F39" s="67" t="n">
        <v>6.02</v>
      </c>
      <c r="G39" s="67" t="n">
        <v>12.14</v>
      </c>
      <c r="H39" s="67" t="inlineStr">
        <is>
          <t>NA</t>
        </is>
      </c>
      <c r="I39" s="67" t="n">
        <v>14.83</v>
      </c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</row>
    <row r="40">
      <c r="A40" s="65" t="n">
        <v>2018</v>
      </c>
      <c r="B40" s="66" t="inlineStr">
        <is>
          <t>OH</t>
        </is>
      </c>
      <c r="C40" s="66" t="inlineStr">
        <is>
          <t>Total Electric Industry</t>
        </is>
      </c>
      <c r="D40" s="67" t="n">
        <v>12.56</v>
      </c>
      <c r="E40" s="67" t="n">
        <v>10.11</v>
      </c>
      <c r="F40" s="67" t="n">
        <v>7.01</v>
      </c>
      <c r="G40" s="67" t="n">
        <v>7.33</v>
      </c>
      <c r="H40" s="67" t="inlineStr">
        <is>
          <t>NA</t>
        </is>
      </c>
      <c r="I40" s="67" t="n">
        <v>9.94</v>
      </c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</row>
    <row r="41">
      <c r="A41" s="65" t="n">
        <v>2018</v>
      </c>
      <c r="B41" s="66" t="inlineStr">
        <is>
          <t>OK</t>
        </is>
      </c>
      <c r="C41" s="66" t="inlineStr">
        <is>
          <t>Total Electric Industry</t>
        </is>
      </c>
      <c r="D41" s="67" t="n">
        <v>10.3</v>
      </c>
      <c r="E41" s="67" t="n">
        <v>8.07</v>
      </c>
      <c r="F41" s="67" t="n">
        <v>5.34</v>
      </c>
      <c r="G41" s="67" t="n">
        <v>0</v>
      </c>
      <c r="H41" s="67" t="inlineStr">
        <is>
          <t>NA</t>
        </is>
      </c>
      <c r="I41" s="67" t="n">
        <v>8.09</v>
      </c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</row>
    <row r="42">
      <c r="A42" s="65" t="n">
        <v>2018</v>
      </c>
      <c r="B42" s="66" t="inlineStr">
        <is>
          <t>OR</t>
        </is>
      </c>
      <c r="C42" s="66" t="inlineStr">
        <is>
          <t>Total Electric Industry</t>
        </is>
      </c>
      <c r="D42" s="67" t="n">
        <v>10.98</v>
      </c>
      <c r="E42" s="67" t="n">
        <v>8.91</v>
      </c>
      <c r="F42" s="67" t="n">
        <v>5.86</v>
      </c>
      <c r="G42" s="67" t="n">
        <v>9.16</v>
      </c>
      <c r="H42" s="67" t="inlineStr">
        <is>
          <t>NA</t>
        </is>
      </c>
      <c r="I42" s="67" t="n">
        <v>8.85</v>
      </c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</row>
    <row r="43">
      <c r="A43" s="65" t="n">
        <v>2018</v>
      </c>
      <c r="B43" s="66" t="inlineStr">
        <is>
          <t>PA</t>
        </is>
      </c>
      <c r="C43" s="66" t="inlineStr">
        <is>
          <t>Total Electric Industry</t>
        </is>
      </c>
      <c r="D43" s="67" t="n">
        <v>13.89</v>
      </c>
      <c r="E43" s="67" t="n">
        <v>8.94</v>
      </c>
      <c r="F43" s="67" t="n">
        <v>6.84</v>
      </c>
      <c r="G43" s="67" t="n">
        <v>7.78</v>
      </c>
      <c r="H43" s="67" t="inlineStr">
        <is>
          <t>NA</t>
        </is>
      </c>
      <c r="I43" s="67" t="n">
        <v>10.1</v>
      </c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</row>
    <row r="44">
      <c r="A44" s="65" t="n">
        <v>2018</v>
      </c>
      <c r="B44" s="66" t="inlineStr">
        <is>
          <t>RI</t>
        </is>
      </c>
      <c r="C44" s="66" t="inlineStr">
        <is>
          <t>Total Electric Industry</t>
        </is>
      </c>
      <c r="D44" s="67" t="n">
        <v>20.55</v>
      </c>
      <c r="E44" s="67" t="n">
        <v>16.58</v>
      </c>
      <c r="F44" s="67" t="n">
        <v>15.39</v>
      </c>
      <c r="G44" s="67" t="n">
        <v>17.01</v>
      </c>
      <c r="H44" s="67" t="inlineStr">
        <is>
          <t>NA</t>
        </is>
      </c>
      <c r="I44" s="67" t="n">
        <v>18.1</v>
      </c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</row>
    <row r="45">
      <c r="A45" s="65" t="n">
        <v>2018</v>
      </c>
      <c r="B45" s="66" t="inlineStr">
        <is>
          <t>SC</t>
        </is>
      </c>
      <c r="C45" s="66" t="inlineStr">
        <is>
          <t>Total Electric Industry</t>
        </is>
      </c>
      <c r="D45" s="67" t="n">
        <v>12.44</v>
      </c>
      <c r="E45" s="67" t="n">
        <v>10.11</v>
      </c>
      <c r="F45" s="67" t="n">
        <v>6.1</v>
      </c>
      <c r="G45" s="67" t="n">
        <v>0</v>
      </c>
      <c r="H45" s="67" t="inlineStr">
        <is>
          <t>NA</t>
        </is>
      </c>
      <c r="I45" s="67" t="n">
        <v>9.67</v>
      </c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</row>
    <row r="46">
      <c r="A46" s="65" t="n">
        <v>2018</v>
      </c>
      <c r="B46" s="66" t="inlineStr">
        <is>
          <t>SD</t>
        </is>
      </c>
      <c r="C46" s="66" t="inlineStr">
        <is>
          <t>Total Electric Industry</t>
        </is>
      </c>
      <c r="D46" s="67" t="n">
        <v>11.59</v>
      </c>
      <c r="E46" s="67" t="n">
        <v>9.619999999999999</v>
      </c>
      <c r="F46" s="67" t="n">
        <v>7.77</v>
      </c>
      <c r="G46" s="67" t="n">
        <v>0</v>
      </c>
      <c r="H46" s="67" t="inlineStr">
        <is>
          <t>NA</t>
        </is>
      </c>
      <c r="I46" s="67" t="n">
        <v>9.970000000000001</v>
      </c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</row>
    <row r="47">
      <c r="A47" s="65" t="n">
        <v>2018</v>
      </c>
      <c r="B47" s="66" t="inlineStr">
        <is>
          <t>TN</t>
        </is>
      </c>
      <c r="C47" s="66" t="inlineStr">
        <is>
          <t>Total Electric Industry</t>
        </is>
      </c>
      <c r="D47" s="67" t="n">
        <v>10.71</v>
      </c>
      <c r="E47" s="67" t="n">
        <v>10.51</v>
      </c>
      <c r="F47" s="67" t="n">
        <v>5.68</v>
      </c>
      <c r="G47" s="67" t="n">
        <v>0</v>
      </c>
      <c r="H47" s="67" t="inlineStr">
        <is>
          <t>NA</t>
        </is>
      </c>
      <c r="I47" s="67" t="n">
        <v>9.58</v>
      </c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</row>
    <row r="48">
      <c r="A48" s="65" t="n">
        <v>2018</v>
      </c>
      <c r="B48" s="66" t="inlineStr">
        <is>
          <t>TX</t>
        </is>
      </c>
      <c r="C48" s="66" t="inlineStr">
        <is>
          <t>Total Electric Industry</t>
        </is>
      </c>
      <c r="D48" s="67" t="n">
        <v>11.2</v>
      </c>
      <c r="E48" s="67" t="n">
        <v>8.16</v>
      </c>
      <c r="F48" s="67" t="n">
        <v>5.39</v>
      </c>
      <c r="G48" s="67" t="n">
        <v>8.08</v>
      </c>
      <c r="H48" s="67" t="inlineStr">
        <is>
          <t>NA</t>
        </is>
      </c>
      <c r="I48" s="67" t="n">
        <v>8.48</v>
      </c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</row>
    <row r="49">
      <c r="A49" s="65" t="n">
        <v>2018</v>
      </c>
      <c r="B49" s="66" t="inlineStr">
        <is>
          <t>UT</t>
        </is>
      </c>
      <c r="C49" s="66" t="inlineStr">
        <is>
          <t>Total Electric Industry</t>
        </is>
      </c>
      <c r="D49" s="67" t="n">
        <v>10.41</v>
      </c>
      <c r="E49" s="67" t="n">
        <v>8.23</v>
      </c>
      <c r="F49" s="67" t="n">
        <v>5.9</v>
      </c>
      <c r="G49" s="67" t="n">
        <v>10.59</v>
      </c>
      <c r="H49" s="67" t="inlineStr">
        <is>
          <t>NA</t>
        </is>
      </c>
      <c r="I49" s="67" t="n">
        <v>8.210000000000001</v>
      </c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</row>
    <row r="50">
      <c r="A50" s="65" t="n">
        <v>2018</v>
      </c>
      <c r="B50" s="66" t="inlineStr">
        <is>
          <t>VA</t>
        </is>
      </c>
      <c r="C50" s="66" t="inlineStr">
        <is>
          <t>Total Electric Industry</t>
        </is>
      </c>
      <c r="D50" s="67" t="n">
        <v>11.73</v>
      </c>
      <c r="E50" s="67" t="n">
        <v>8.32</v>
      </c>
      <c r="F50" s="67" t="n">
        <v>6.86</v>
      </c>
      <c r="G50" s="67" t="n">
        <v>8.279999999999999</v>
      </c>
      <c r="H50" s="67" t="inlineStr">
        <is>
          <t>NA</t>
        </is>
      </c>
      <c r="I50" s="67" t="n">
        <v>9.48</v>
      </c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</row>
    <row r="51">
      <c r="A51" s="65" t="n">
        <v>2018</v>
      </c>
      <c r="B51" s="66" t="inlineStr">
        <is>
          <t>VT</t>
        </is>
      </c>
      <c r="C51" s="66" t="inlineStr">
        <is>
          <t>Total Electric Industry</t>
        </is>
      </c>
      <c r="D51" s="67" t="n">
        <v>18.02</v>
      </c>
      <c r="E51" s="67" t="n">
        <v>15.24</v>
      </c>
      <c r="F51" s="67" t="n">
        <v>10.66</v>
      </c>
      <c r="G51" s="67" t="n">
        <v>0</v>
      </c>
      <c r="H51" s="67" t="inlineStr">
        <is>
          <t>NA</t>
        </is>
      </c>
      <c r="I51" s="67" t="n">
        <v>15.13</v>
      </c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</row>
    <row r="52">
      <c r="A52" s="65" t="n">
        <v>2018</v>
      </c>
      <c r="B52" s="66" t="inlineStr">
        <is>
          <t>WA</t>
        </is>
      </c>
      <c r="C52" s="66" t="inlineStr">
        <is>
          <t>Total Electric Industry</t>
        </is>
      </c>
      <c r="D52" s="67" t="n">
        <v>9.75</v>
      </c>
      <c r="E52" s="67" t="n">
        <v>8.720000000000001</v>
      </c>
      <c r="F52" s="67" t="n">
        <v>4.72</v>
      </c>
      <c r="G52" s="67" t="n">
        <v>9.380000000000001</v>
      </c>
      <c r="H52" s="67" t="inlineStr">
        <is>
          <t>NA</t>
        </is>
      </c>
      <c r="I52" s="67" t="n">
        <v>8</v>
      </c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</row>
    <row r="53">
      <c r="A53" s="65" t="n">
        <v>2018</v>
      </c>
      <c r="B53" s="66" t="inlineStr">
        <is>
          <t>WI</t>
        </is>
      </c>
      <c r="C53" s="66" t="inlineStr">
        <is>
          <t>Total Electric Industry</t>
        </is>
      </c>
      <c r="D53" s="67" t="n">
        <v>14.02</v>
      </c>
      <c r="E53" s="67" t="n">
        <v>10.67</v>
      </c>
      <c r="F53" s="67" t="n">
        <v>7.33</v>
      </c>
      <c r="G53" s="67" t="n">
        <v>13.85</v>
      </c>
      <c r="H53" s="67" t="inlineStr">
        <is>
          <t>NA</t>
        </is>
      </c>
      <c r="I53" s="67" t="n">
        <v>10.58</v>
      </c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</row>
    <row r="54">
      <c r="A54" s="65" t="n">
        <v>2018</v>
      </c>
      <c r="B54" s="66" t="inlineStr">
        <is>
          <t>WV</t>
        </is>
      </c>
      <c r="C54" s="66" t="inlineStr">
        <is>
          <t>Total Electric Industry</t>
        </is>
      </c>
      <c r="D54" s="67" t="n">
        <v>11.18</v>
      </c>
      <c r="E54" s="67" t="n">
        <v>9.24</v>
      </c>
      <c r="F54" s="67" t="n">
        <v>6.4</v>
      </c>
      <c r="G54" s="67" t="n">
        <v>0</v>
      </c>
      <c r="H54" s="67" t="inlineStr">
        <is>
          <t>NA</t>
        </is>
      </c>
      <c r="I54" s="67" t="n">
        <v>8.720000000000001</v>
      </c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</row>
    <row r="55">
      <c r="A55" s="65" t="n">
        <v>2018</v>
      </c>
      <c r="B55" s="66" t="inlineStr">
        <is>
          <t>WY</t>
        </is>
      </c>
      <c r="C55" s="66" t="inlineStr">
        <is>
          <t>Total Electric Industry</t>
        </is>
      </c>
      <c r="D55" s="67" t="n">
        <v>11.29</v>
      </c>
      <c r="E55" s="67" t="n">
        <v>9.58</v>
      </c>
      <c r="F55" s="67" t="n">
        <v>6.71</v>
      </c>
      <c r="G55" s="67" t="n">
        <v>0</v>
      </c>
      <c r="H55" s="67" t="inlineStr">
        <is>
          <t>NA</t>
        </is>
      </c>
      <c r="I55" s="67" t="n">
        <v>8.09</v>
      </c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>
      <c r="A60" s="2" t="inlineStr">
        <is>
          <t>Electricity (Case Reference case)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>
      <c r="A61" s="8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</row>
    <row r="62">
      <c r="A62" s="2" t="inlineStr">
        <is>
          <t>11:28:04 GMT-0400 (Eastern Daylight Time)</t>
        </is>
      </c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</row>
    <row r="63">
      <c r="A63" s="2" t="inlineStr">
        <is>
          <t>Source: U.S. Energy Information Administration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</row>
    <row r="64">
      <c r="A64" s="2" t="inlineStr">
        <is>
          <t>Year</t>
        </is>
      </c>
      <c r="B64" s="2" t="inlineStr">
        <is>
          <t>Generation</t>
        </is>
      </c>
      <c r="C64" s="2" t="inlineStr">
        <is>
          <t>Transmission</t>
        </is>
      </c>
      <c r="D64" s="2" t="inlineStr">
        <is>
          <t>Distribution</t>
        </is>
      </c>
      <c r="E64" s="2" t="inlineStr">
        <is>
          <t>Generation percentage</t>
        </is>
      </c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</row>
    <row r="65">
      <c r="A65" s="2" t="n">
        <v>2019</v>
      </c>
      <c r="B65" s="2" t="n">
        <v>6.066841</v>
      </c>
      <c r="C65" s="2" t="n">
        <v>1.345005</v>
      </c>
      <c r="D65" s="2" t="n">
        <v>2.98354</v>
      </c>
      <c r="E65" s="2">
        <f>B65/SUM(B65:D65)</f>
        <v/>
      </c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</row>
    <row r="66">
      <c r="A66" s="2" t="n">
        <v>2020</v>
      </c>
      <c r="B66" s="2" t="n">
        <v>5.752738</v>
      </c>
      <c r="C66" s="2" t="n">
        <v>1.363508</v>
      </c>
      <c r="D66" s="2" t="n">
        <v>3.079825</v>
      </c>
      <c r="E66" s="2">
        <f>B66/SUM(B66:D66)</f>
        <v/>
      </c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</row>
    <row r="67">
      <c r="A67" s="2" t="n">
        <v>2021</v>
      </c>
      <c r="B67" s="2" t="n">
        <v>5.70712</v>
      </c>
      <c r="C67" s="2" t="n">
        <v>1.385522</v>
      </c>
      <c r="D67" s="2" t="n">
        <v>3.046711</v>
      </c>
      <c r="E67" s="2">
        <f>B67/SUM(B67:D67)</f>
        <v/>
      </c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</row>
    <row r="68">
      <c r="A68" s="2" t="n">
        <v>2022</v>
      </c>
      <c r="B68" s="2" t="n">
        <v>5.624372</v>
      </c>
      <c r="C68" s="2" t="n">
        <v>1.39886</v>
      </c>
      <c r="D68" s="2" t="n">
        <v>3.090486</v>
      </c>
      <c r="E68" s="2">
        <f>B68/SUM(B68:D68)</f>
        <v/>
      </c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</row>
    <row r="69">
      <c r="A69" s="2" t="n">
        <v>2023</v>
      </c>
      <c r="B69" s="2" t="n">
        <v>5.551081</v>
      </c>
      <c r="C69" s="2" t="n">
        <v>1.416095</v>
      </c>
      <c r="D69" s="2" t="n">
        <v>3.146982</v>
      </c>
      <c r="E69" s="2">
        <f>B69/SUM(B69:D69)</f>
        <v/>
      </c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</row>
    <row r="70">
      <c r="A70" s="2" t="n">
        <v>2024</v>
      </c>
      <c r="B70" s="2" t="n">
        <v>5.561294</v>
      </c>
      <c r="C70" s="2" t="n">
        <v>1.43295</v>
      </c>
      <c r="D70" s="2" t="n">
        <v>3.184615</v>
      </c>
      <c r="E70" s="2">
        <f>B70/SUM(B70:D70)</f>
        <v/>
      </c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</row>
    <row r="71">
      <c r="A71" s="2" t="n">
        <v>2025</v>
      </c>
      <c r="B71" s="2" t="n">
        <v>5.60787</v>
      </c>
      <c r="C71" s="2" t="n">
        <v>1.448972</v>
      </c>
      <c r="D71" s="2" t="n">
        <v>3.257505</v>
      </c>
      <c r="E71" s="2">
        <f>B71/SUM(B71:D71)</f>
        <v/>
      </c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</row>
    <row r="72">
      <c r="A72" s="2" t="n">
        <v>2026</v>
      </c>
      <c r="B72" s="2" t="n">
        <v>5.648951</v>
      </c>
      <c r="C72" s="2" t="n">
        <v>1.464859</v>
      </c>
      <c r="D72" s="2" t="n">
        <v>3.316816</v>
      </c>
      <c r="E72" s="2">
        <f>B72/SUM(B72:D72)</f>
        <v/>
      </c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</row>
    <row r="73">
      <c r="A73" s="2" t="n">
        <v>2027</v>
      </c>
      <c r="B73" s="2" t="n">
        <v>5.662939</v>
      </c>
      <c r="C73" s="2" t="n">
        <v>1.479277</v>
      </c>
      <c r="D73" s="2" t="n">
        <v>3.343461</v>
      </c>
      <c r="E73" s="2">
        <f>B73/SUM(B73:D73)</f>
        <v/>
      </c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</row>
    <row r="74">
      <c r="A74" s="2" t="n">
        <v>2028</v>
      </c>
      <c r="B74" s="2" t="n">
        <v>5.585809</v>
      </c>
      <c r="C74" s="2" t="n">
        <v>1.489763</v>
      </c>
      <c r="D74" s="2" t="n">
        <v>3.368097</v>
      </c>
      <c r="E74" s="2">
        <f>B74/SUM(B74:D74)</f>
        <v/>
      </c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</row>
    <row r="75">
      <c r="A75" s="2" t="n">
        <v>2029</v>
      </c>
      <c r="B75" s="2" t="n">
        <v>5.500926</v>
      </c>
      <c r="C75" s="2" t="n">
        <v>1.496454</v>
      </c>
      <c r="D75" s="2" t="n">
        <v>3.38326</v>
      </c>
      <c r="E75" s="2">
        <f>B75/SUM(B75:D75)</f>
        <v/>
      </c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</row>
    <row r="76">
      <c r="A76" s="2" t="n">
        <v>2030</v>
      </c>
      <c r="B76" s="2" t="n">
        <v>5.437897</v>
      </c>
      <c r="C76" s="2" t="n">
        <v>1.503475</v>
      </c>
      <c r="D76" s="2" t="n">
        <v>3.418685</v>
      </c>
      <c r="E76" s="2">
        <f>B76/SUM(B76:D76)</f>
        <v/>
      </c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</row>
    <row r="77">
      <c r="A77" s="2" t="n">
        <v>2031</v>
      </c>
      <c r="B77" s="2" t="n">
        <v>5.351394</v>
      </c>
      <c r="C77" s="2" t="n">
        <v>1.509629</v>
      </c>
      <c r="D77" s="2" t="n">
        <v>3.455426</v>
      </c>
      <c r="E77" s="2">
        <f>B77/SUM(B77:D77)</f>
        <v/>
      </c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</row>
    <row r="78">
      <c r="A78" s="2" t="n">
        <v>2032</v>
      </c>
      <c r="B78" s="2" t="n">
        <v>5.270693</v>
      </c>
      <c r="C78" s="2" t="n">
        <v>1.513713</v>
      </c>
      <c r="D78" s="2" t="n">
        <v>3.485195</v>
      </c>
      <c r="E78" s="2">
        <f>B78/SUM(B78:D78)</f>
        <v/>
      </c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</row>
    <row r="79">
      <c r="A79" s="2" t="n">
        <v>2033</v>
      </c>
      <c r="B79" s="2" t="n">
        <v>5.270803</v>
      </c>
      <c r="C79" s="2" t="n">
        <v>1.519737</v>
      </c>
      <c r="D79" s="2" t="n">
        <v>3.512828</v>
      </c>
      <c r="E79" s="2">
        <f>B79/SUM(B79:D79)</f>
        <v/>
      </c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</row>
    <row r="80">
      <c r="A80" s="2" t="n">
        <v>2034</v>
      </c>
      <c r="B80" s="2" t="n">
        <v>5.246336</v>
      </c>
      <c r="C80" s="2" t="n">
        <v>1.528446</v>
      </c>
      <c r="D80" s="2" t="n">
        <v>3.535885</v>
      </c>
      <c r="E80" s="2">
        <f>B80/SUM(B80:D80)</f>
        <v/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</row>
    <row r="81">
      <c r="A81" s="2" t="n">
        <v>2035</v>
      </c>
      <c r="B81" s="2" t="n">
        <v>5.165203</v>
      </c>
      <c r="C81" s="2" t="n">
        <v>1.538177</v>
      </c>
      <c r="D81" s="2" t="n">
        <v>3.548207</v>
      </c>
      <c r="E81" s="2">
        <f>B81/SUM(B81:D81)</f>
        <v/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</row>
    <row r="82">
      <c r="A82" s="2" t="n">
        <v>2036</v>
      </c>
      <c r="B82" s="2" t="n">
        <v>5.121919</v>
      </c>
      <c r="C82" s="2" t="n">
        <v>1.545397</v>
      </c>
      <c r="D82" s="2" t="n">
        <v>3.553343</v>
      </c>
      <c r="E82" s="2">
        <f>B82/SUM(B82:D82)</f>
        <v/>
      </c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</row>
    <row r="83">
      <c r="A83" s="2" t="n">
        <v>2037</v>
      </c>
      <c r="B83" s="2" t="n">
        <v>5.0797</v>
      </c>
      <c r="C83" s="2" t="n">
        <v>1.551326</v>
      </c>
      <c r="D83" s="2" t="n">
        <v>3.555497</v>
      </c>
      <c r="E83" s="2">
        <f>B83/SUM(B83:D83)</f>
        <v/>
      </c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</row>
    <row r="84">
      <c r="A84" s="2" t="n">
        <v>2038</v>
      </c>
      <c r="B84" s="2" t="n">
        <v>5.088126</v>
      </c>
      <c r="C84" s="2" t="n">
        <v>1.557318</v>
      </c>
      <c r="D84" s="2" t="n">
        <v>3.557969</v>
      </c>
      <c r="E84" s="2">
        <f>B84/SUM(B84:D84)</f>
        <v/>
      </c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</row>
    <row r="85">
      <c r="A85" s="2" t="n">
        <v>2039</v>
      </c>
      <c r="B85" s="2" t="n">
        <v>5.050867</v>
      </c>
      <c r="C85" s="2" t="n">
        <v>1.562894</v>
      </c>
      <c r="D85" s="2" t="n">
        <v>3.559364</v>
      </c>
      <c r="E85" s="2">
        <f>B85/SUM(B85:D85)</f>
        <v/>
      </c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</row>
    <row r="86">
      <c r="A86" s="2" t="n">
        <v>2040</v>
      </c>
      <c r="B86" s="2" t="n">
        <v>4.985888</v>
      </c>
      <c r="C86" s="2" t="n">
        <v>1.569732</v>
      </c>
      <c r="D86" s="2" t="n">
        <v>3.56339</v>
      </c>
      <c r="E86" s="2">
        <f>B86/SUM(B86:D86)</f>
        <v/>
      </c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</row>
    <row r="87">
      <c r="A87" s="2" t="n">
        <v>2041</v>
      </c>
      <c r="B87" s="2" t="n">
        <v>4.954855</v>
      </c>
      <c r="C87" s="2" t="n">
        <v>1.578149</v>
      </c>
      <c r="D87" s="2" t="n">
        <v>3.568354</v>
      </c>
      <c r="E87" s="2">
        <f>B87/SUM(B87:D87)</f>
        <v/>
      </c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</row>
    <row r="88">
      <c r="A88" s="2" t="n">
        <v>2042</v>
      </c>
      <c r="B88" s="2" t="n">
        <v>4.922953</v>
      </c>
      <c r="C88" s="2" t="n">
        <v>1.579433</v>
      </c>
      <c r="D88" s="2" t="n">
        <v>3.572689</v>
      </c>
      <c r="E88" s="2">
        <f>B88/SUM(B88:D88)</f>
        <v/>
      </c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</row>
    <row r="89">
      <c r="A89" s="2" t="n">
        <v>2043</v>
      </c>
      <c r="B89" s="2" t="n">
        <v>4.888893</v>
      </c>
      <c r="C89" s="2" t="n">
        <v>1.57679</v>
      </c>
      <c r="D89" s="2" t="n">
        <v>3.577631</v>
      </c>
      <c r="E89" s="2">
        <f>B89/SUM(B89:D89)</f>
        <v/>
      </c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</row>
    <row r="90">
      <c r="A90" s="2" t="n">
        <v>2044</v>
      </c>
      <c r="B90" s="2" t="n">
        <v>4.884336</v>
      </c>
      <c r="C90" s="2" t="n">
        <v>1.573818</v>
      </c>
      <c r="D90" s="2" t="n">
        <v>3.581076</v>
      </c>
      <c r="E90" s="2">
        <f>B90/SUM(B90:D90)</f>
        <v/>
      </c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</row>
    <row r="91">
      <c r="A91" s="2" t="n">
        <v>2045</v>
      </c>
      <c r="B91" s="2" t="n">
        <v>4.863008</v>
      </c>
      <c r="C91" s="2" t="n">
        <v>1.57096</v>
      </c>
      <c r="D91" s="2" t="n">
        <v>3.584106</v>
      </c>
      <c r="E91" s="2">
        <f>B91/SUM(B91:D91)</f>
        <v/>
      </c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</row>
    <row r="92">
      <c r="A92" s="2" t="n">
        <v>2046</v>
      </c>
      <c r="B92" s="2" t="n">
        <v>4.839148</v>
      </c>
      <c r="C92" s="2" t="n">
        <v>1.567191</v>
      </c>
      <c r="D92" s="2" t="n">
        <v>3.581931</v>
      </c>
      <c r="E92" s="2">
        <f>B92/SUM(B92:D92)</f>
        <v/>
      </c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</row>
    <row r="93">
      <c r="A93" s="2" t="n">
        <v>2047</v>
      </c>
      <c r="B93" s="2" t="n">
        <v>4.85469</v>
      </c>
      <c r="C93" s="2" t="n">
        <v>1.561682</v>
      </c>
      <c r="D93" s="2" t="n">
        <v>3.573867</v>
      </c>
      <c r="E93" s="2">
        <f>B93/SUM(B93:D93)</f>
        <v/>
      </c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</row>
    <row r="94">
      <c r="A94" s="2" t="n">
        <v>2048</v>
      </c>
      <c r="B94" s="2" t="n">
        <v>4.84572</v>
      </c>
      <c r="C94" s="2" t="n">
        <v>1.555966</v>
      </c>
      <c r="D94" s="2" t="n">
        <v>3.562257</v>
      </c>
      <c r="E94" s="2">
        <f>B94/SUM(B94:D94)</f>
        <v/>
      </c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</row>
    <row r="95">
      <c r="A95" s="2" t="n">
        <v>2049</v>
      </c>
      <c r="B95" s="2" t="n">
        <v>4.830259</v>
      </c>
      <c r="C95" s="2" t="n">
        <v>1.54928</v>
      </c>
      <c r="D95" s="2" t="n">
        <v>3.538252</v>
      </c>
      <c r="E95" s="2">
        <f>B95/SUM(B95:D95)</f>
        <v/>
      </c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</row>
    <row r="96">
      <c r="A96" s="2" t="n">
        <v>2050</v>
      </c>
      <c r="B96" s="2" t="n">
        <v>4.83534</v>
      </c>
      <c r="C96" s="2" t="n">
        <v>1.542461</v>
      </c>
      <c r="D96" s="2" t="n">
        <v>3.510963</v>
      </c>
      <c r="E96" s="2">
        <f>B96/SUM(B96:D96)</f>
        <v/>
      </c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</row>
    <row r="98" ht="15" customHeight="1" s="78">
      <c r="A98" s="1" t="inlineStr">
        <is>
          <t>National Electricity Price Projection (AEO 2020)</t>
        </is>
      </c>
      <c r="B98" s="27" t="n">
        <v>30.454449</v>
      </c>
      <c r="C98" s="27" t="n">
        <v>29.931808</v>
      </c>
      <c r="D98" s="27" t="n">
        <v>29.732624</v>
      </c>
      <c r="E98" s="27" t="n">
        <v>29.657566</v>
      </c>
      <c r="F98" s="27" t="n">
        <v>29.663189</v>
      </c>
      <c r="G98" s="27" t="n">
        <v>29.849365</v>
      </c>
      <c r="H98" s="27" t="n">
        <v>30.250845</v>
      </c>
      <c r="I98" s="27" t="n">
        <v>30.593702</v>
      </c>
      <c r="J98" s="27" t="n">
        <v>30.753353</v>
      </c>
      <c r="K98" s="27" t="n">
        <v>30.63155</v>
      </c>
      <c r="L98" s="27" t="n">
        <v>30.452465</v>
      </c>
      <c r="M98" s="27" t="n">
        <v>30.394573</v>
      </c>
      <c r="N98" s="27" t="n">
        <v>30.270491</v>
      </c>
      <c r="O98" s="27" t="n">
        <v>30.131779</v>
      </c>
      <c r="P98" s="27" t="n">
        <v>30.234314</v>
      </c>
      <c r="Q98" s="27" t="n">
        <v>30.257355</v>
      </c>
      <c r="R98" s="27" t="n">
        <v>30.084644</v>
      </c>
      <c r="S98" s="27" t="n">
        <v>29.993071</v>
      </c>
      <c r="T98" s="27" t="n">
        <v>29.893633</v>
      </c>
      <c r="U98" s="27" t="n">
        <v>29.942001</v>
      </c>
      <c r="V98" s="27" t="n">
        <v>29.852777</v>
      </c>
      <c r="W98" s="27" t="n">
        <v>29.694433</v>
      </c>
      <c r="X98" s="27" t="n">
        <v>29.642439</v>
      </c>
      <c r="Y98" s="27" t="n">
        <v>29.567022</v>
      </c>
      <c r="Z98" s="27" t="n">
        <v>29.472883</v>
      </c>
      <c r="AA98" s="27" t="n">
        <v>29.460825</v>
      </c>
      <c r="AB98" s="27" t="n">
        <v>29.398705</v>
      </c>
      <c r="AC98" s="27" t="n">
        <v>29.313385</v>
      </c>
      <c r="AD98" s="27" t="n">
        <v>29.3195</v>
      </c>
      <c r="AE98" s="27" t="n">
        <v>29.242496</v>
      </c>
      <c r="AF98" s="27" t="n">
        <v>29.110025</v>
      </c>
      <c r="AG98" s="27" t="n">
        <v>29.024153</v>
      </c>
    </row>
    <row r="99" ht="15" customHeight="1" s="78">
      <c r="A99" s="1" t="inlineStr">
        <is>
          <t>Fractional electricity price change from 2019</t>
        </is>
      </c>
      <c r="B99" s="2">
        <f>B98/$B$98</f>
        <v/>
      </c>
      <c r="C99" s="2">
        <f>C98/$B$98</f>
        <v/>
      </c>
      <c r="D99" s="2">
        <f>D98/$B$98</f>
        <v/>
      </c>
      <c r="E99" s="2">
        <f>E98/$B$98</f>
        <v/>
      </c>
      <c r="F99" s="2">
        <f>F98/$B$98</f>
        <v/>
      </c>
      <c r="G99" s="2">
        <f>G98/$B$98</f>
        <v/>
      </c>
      <c r="H99" s="2">
        <f>H98/$B$98</f>
        <v/>
      </c>
      <c r="I99" s="2">
        <f>I98/$B$98</f>
        <v/>
      </c>
      <c r="J99" s="2">
        <f>J98/$B$98</f>
        <v/>
      </c>
      <c r="K99" s="2">
        <f>K98/$B$98</f>
        <v/>
      </c>
      <c r="L99" s="2">
        <f>L98/$B$98</f>
        <v/>
      </c>
      <c r="M99" s="2">
        <f>M98/$B$98</f>
        <v/>
      </c>
      <c r="N99" s="2">
        <f>N98/$B$98</f>
        <v/>
      </c>
      <c r="O99" s="2">
        <f>O98/$B$98</f>
        <v/>
      </c>
      <c r="P99" s="2">
        <f>P98/$B$98</f>
        <v/>
      </c>
      <c r="Q99" s="2">
        <f>Q98/$B$98</f>
        <v/>
      </c>
      <c r="R99" s="2">
        <f>R98/$B$98</f>
        <v/>
      </c>
      <c r="S99" s="2">
        <f>S98/$B$98</f>
        <v/>
      </c>
      <c r="T99" s="2">
        <f>T98/$B$98</f>
        <v/>
      </c>
      <c r="U99" s="2">
        <f>U98/$B$98</f>
        <v/>
      </c>
      <c r="V99" s="2">
        <f>V98/$B$98</f>
        <v/>
      </c>
      <c r="W99" s="2">
        <f>W98/$B$98</f>
        <v/>
      </c>
      <c r="X99" s="2">
        <f>X98/$B$98</f>
        <v/>
      </c>
      <c r="Y99" s="2">
        <f>Y98/$B$98</f>
        <v/>
      </c>
      <c r="Z99" s="2">
        <f>Z98/$B$98</f>
        <v/>
      </c>
      <c r="AA99" s="2">
        <f>AA98/$B$98</f>
        <v/>
      </c>
      <c r="AB99" s="2">
        <f>AB98/$B$98</f>
        <v/>
      </c>
      <c r="AC99" s="2">
        <f>AC98/$B$98</f>
        <v/>
      </c>
      <c r="AD99" s="2">
        <f>AD98/$B$98</f>
        <v/>
      </c>
      <c r="AE99" s="2">
        <f>AE98/$B$98</f>
        <v/>
      </c>
      <c r="AF99" s="2">
        <f>AF98/$B$98</f>
        <v/>
      </c>
      <c r="AG99" s="2">
        <f>AG98/$B$98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</row>
    <row r="101" ht="15" customHeight="1" s="78">
      <c r="A101" s="4" t="inlineStr">
        <is>
          <t>Price of Generation by State ($/MWh) ($2019)</t>
        </is>
      </c>
      <c r="B101" s="68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</row>
    <row r="103" ht="15" customHeight="1" s="78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</row>
    <row r="105" ht="15" customHeight="1" s="78">
      <c r="A105" s="69" t="inlineStr">
        <is>
          <t>AK</t>
        </is>
      </c>
      <c r="B105" s="2">
        <f>SUMIFS($I$5:$I$55,$B$5:$B$55,$A105)*B$103*B$99*10</f>
        <v/>
      </c>
      <c r="C105" s="2">
        <f>SUMIFS($I$5:$I$55,$B$5:$B$55,$A105)*C$103*C$99*10</f>
        <v/>
      </c>
      <c r="D105" s="2">
        <f>SUMIFS($I$5:$I$55,$B$5:$B$55,$A105)*D$103*D$99*10</f>
        <v/>
      </c>
      <c r="E105" s="2">
        <f>SUMIFS($I$5:$I$55,$B$5:$B$55,$A105)*E$103*E$99*10</f>
        <v/>
      </c>
      <c r="F105" s="2">
        <f>SUMIFS($I$5:$I$55,$B$5:$B$55,$A105)*F$103*F$99*10</f>
        <v/>
      </c>
      <c r="G105" s="2">
        <f>SUMIFS($I$5:$I$55,$B$5:$B$55,$A105)*G$103*G$99*10</f>
        <v/>
      </c>
      <c r="H105" s="2">
        <f>SUMIFS($I$5:$I$55,$B$5:$B$55,$A105)*H$103*H$99*10</f>
        <v/>
      </c>
      <c r="I105" s="2">
        <f>SUMIFS($I$5:$I$55,$B$5:$B$55,$A105)*I$103*I$99*10</f>
        <v/>
      </c>
      <c r="J105" s="2">
        <f>SUMIFS($I$5:$I$55,$B$5:$B$55,$A105)*J$103*J$99*10</f>
        <v/>
      </c>
      <c r="K105" s="2">
        <f>SUMIFS($I$5:$I$55,$B$5:$B$55,$A105)*K$103*K$99*10</f>
        <v/>
      </c>
      <c r="L105" s="2">
        <f>SUMIFS($I$5:$I$55,$B$5:$B$55,$A105)*L$103*L$99*10</f>
        <v/>
      </c>
      <c r="M105" s="2">
        <f>SUMIFS($I$5:$I$55,$B$5:$B$55,$A105)*M$103*M$99*10</f>
        <v/>
      </c>
      <c r="N105" s="2">
        <f>SUMIFS($I$5:$I$55,$B$5:$B$55,$A105)*N$103*N$99*10</f>
        <v/>
      </c>
      <c r="O105" s="2">
        <f>SUMIFS($I$5:$I$55,$B$5:$B$55,$A105)*O$103*O$99*10</f>
        <v/>
      </c>
      <c r="P105" s="2">
        <f>SUMIFS($I$5:$I$55,$B$5:$B$55,$A105)*P$103*P$99*10</f>
        <v/>
      </c>
      <c r="Q105" s="2">
        <f>SUMIFS($I$5:$I$55,$B$5:$B$55,$A105)*Q$103*Q$99*10</f>
        <v/>
      </c>
      <c r="R105" s="2">
        <f>SUMIFS($I$5:$I$55,$B$5:$B$55,$A105)*R$103*R$99*10</f>
        <v/>
      </c>
      <c r="S105" s="2">
        <f>SUMIFS($I$5:$I$55,$B$5:$B$55,$A105)*S$103*S$99*10</f>
        <v/>
      </c>
      <c r="T105" s="2">
        <f>SUMIFS($I$5:$I$55,$B$5:$B$55,$A105)*T$103*T$99*10</f>
        <v/>
      </c>
      <c r="U105" s="2">
        <f>SUMIFS($I$5:$I$55,$B$5:$B$55,$A105)*U$103*U$99*10</f>
        <v/>
      </c>
      <c r="V105" s="2">
        <f>SUMIFS($I$5:$I$55,$B$5:$B$55,$A105)*V$103*V$99*10</f>
        <v/>
      </c>
      <c r="W105" s="2">
        <f>SUMIFS($I$5:$I$55,$B$5:$B$55,$A105)*W$103*W$99*10</f>
        <v/>
      </c>
      <c r="X105" s="2">
        <f>SUMIFS($I$5:$I$55,$B$5:$B$55,$A105)*X$103*X$99*10</f>
        <v/>
      </c>
      <c r="Y105" s="2">
        <f>SUMIFS($I$5:$I$55,$B$5:$B$55,$A105)*Y$103*Y$99*10</f>
        <v/>
      </c>
      <c r="Z105" s="2">
        <f>SUMIFS($I$5:$I$55,$B$5:$B$55,$A105)*Z$103*Z$99*10</f>
        <v/>
      </c>
      <c r="AA105" s="2">
        <f>SUMIFS($I$5:$I$55,$B$5:$B$55,$A105)*AA$103*AA$99*10</f>
        <v/>
      </c>
      <c r="AB105" s="2">
        <f>SUMIFS($I$5:$I$55,$B$5:$B$55,$A105)*AB$103*AB$99*10</f>
        <v/>
      </c>
      <c r="AC105" s="2">
        <f>SUMIFS($I$5:$I$55,$B$5:$B$55,$A105)*AC$103*AC$99*10</f>
        <v/>
      </c>
      <c r="AD105" s="2">
        <f>SUMIFS($I$5:$I$55,$B$5:$B$55,$A105)*AD$103*AD$99*10</f>
        <v/>
      </c>
      <c r="AE105" s="2">
        <f>SUMIFS($I$5:$I$55,$B$5:$B$55,$A105)*AE$103*AE$99*10</f>
        <v/>
      </c>
      <c r="AF105" s="2">
        <f>SUMIFS($I$5:$I$55,$B$5:$B$55,$A105)*AF$103*AF$99*10</f>
        <v/>
      </c>
      <c r="AG105" s="2">
        <f>SUMIFS($I$5:$I$55,$B$5:$B$55,$A105)*AG$103*AG$99*10</f>
        <v/>
      </c>
    </row>
    <row r="106" ht="15" customHeight="1" s="78">
      <c r="A106" s="69" t="inlineStr">
        <is>
          <t>AL</t>
        </is>
      </c>
      <c r="B106" s="2">
        <f>SUMIFS($I$5:$I$55,$B$5:$B$55,$A106)*B$103*B$99*10</f>
        <v/>
      </c>
      <c r="C106" s="2">
        <f>SUMIFS($I$5:$I$55,$B$5:$B$55,$A106)*C$103*C$99*10</f>
        <v/>
      </c>
      <c r="D106" s="2">
        <f>SUMIFS($I$5:$I$55,$B$5:$B$55,$A106)*D$103*D$99*10</f>
        <v/>
      </c>
      <c r="E106" s="2">
        <f>SUMIFS($I$5:$I$55,$B$5:$B$55,$A106)*E$103*E$99*10</f>
        <v/>
      </c>
      <c r="F106" s="2">
        <f>SUMIFS($I$5:$I$55,$B$5:$B$55,$A106)*F$103*F$99*10</f>
        <v/>
      </c>
      <c r="G106" s="2">
        <f>SUMIFS($I$5:$I$55,$B$5:$B$55,$A106)*G$103*G$99*10</f>
        <v/>
      </c>
      <c r="H106" s="2">
        <f>SUMIFS($I$5:$I$55,$B$5:$B$55,$A106)*H$103*H$99*10</f>
        <v/>
      </c>
      <c r="I106" s="2">
        <f>SUMIFS($I$5:$I$55,$B$5:$B$55,$A106)*I$103*I$99*10</f>
        <v/>
      </c>
      <c r="J106" s="2">
        <f>SUMIFS($I$5:$I$55,$B$5:$B$55,$A106)*J$103*J$99*10</f>
        <v/>
      </c>
      <c r="K106" s="2">
        <f>SUMIFS($I$5:$I$55,$B$5:$B$55,$A106)*K$103*K$99*10</f>
        <v/>
      </c>
      <c r="L106" s="2">
        <f>SUMIFS($I$5:$I$55,$B$5:$B$55,$A106)*L$103*L$99*10</f>
        <v/>
      </c>
      <c r="M106" s="2">
        <f>SUMIFS($I$5:$I$55,$B$5:$B$55,$A106)*M$103*M$99*10</f>
        <v/>
      </c>
      <c r="N106" s="2">
        <f>SUMIFS($I$5:$I$55,$B$5:$B$55,$A106)*N$103*N$99*10</f>
        <v/>
      </c>
      <c r="O106" s="2">
        <f>SUMIFS($I$5:$I$55,$B$5:$B$55,$A106)*O$103*O$99*10</f>
        <v/>
      </c>
      <c r="P106" s="2">
        <f>SUMIFS($I$5:$I$55,$B$5:$B$55,$A106)*P$103*P$99*10</f>
        <v/>
      </c>
      <c r="Q106" s="2">
        <f>SUMIFS($I$5:$I$55,$B$5:$B$55,$A106)*Q$103*Q$99*10</f>
        <v/>
      </c>
      <c r="R106" s="2">
        <f>SUMIFS($I$5:$I$55,$B$5:$B$55,$A106)*R$103*R$99*10</f>
        <v/>
      </c>
      <c r="S106" s="2">
        <f>SUMIFS($I$5:$I$55,$B$5:$B$55,$A106)*S$103*S$99*10</f>
        <v/>
      </c>
      <c r="T106" s="2">
        <f>SUMIFS($I$5:$I$55,$B$5:$B$55,$A106)*T$103*T$99*10</f>
        <v/>
      </c>
      <c r="U106" s="2">
        <f>SUMIFS($I$5:$I$55,$B$5:$B$55,$A106)*U$103*U$99*10</f>
        <v/>
      </c>
      <c r="V106" s="2">
        <f>SUMIFS($I$5:$I$55,$B$5:$B$55,$A106)*V$103*V$99*10</f>
        <v/>
      </c>
      <c r="W106" s="2">
        <f>SUMIFS($I$5:$I$55,$B$5:$B$55,$A106)*W$103*W$99*10</f>
        <v/>
      </c>
      <c r="X106" s="2">
        <f>SUMIFS($I$5:$I$55,$B$5:$B$55,$A106)*X$103*X$99*10</f>
        <v/>
      </c>
      <c r="Y106" s="2">
        <f>SUMIFS($I$5:$I$55,$B$5:$B$55,$A106)*Y$103*Y$99*10</f>
        <v/>
      </c>
      <c r="Z106" s="2">
        <f>SUMIFS($I$5:$I$55,$B$5:$B$55,$A106)*Z$103*Z$99*10</f>
        <v/>
      </c>
      <c r="AA106" s="2">
        <f>SUMIFS($I$5:$I$55,$B$5:$B$55,$A106)*AA$103*AA$99*10</f>
        <v/>
      </c>
      <c r="AB106" s="2">
        <f>SUMIFS($I$5:$I$55,$B$5:$B$55,$A106)*AB$103*AB$99*10</f>
        <v/>
      </c>
      <c r="AC106" s="2">
        <f>SUMIFS($I$5:$I$55,$B$5:$B$55,$A106)*AC$103*AC$99*10</f>
        <v/>
      </c>
      <c r="AD106" s="2">
        <f>SUMIFS($I$5:$I$55,$B$5:$B$55,$A106)*AD$103*AD$99*10</f>
        <v/>
      </c>
      <c r="AE106" s="2">
        <f>SUMIFS($I$5:$I$55,$B$5:$B$55,$A106)*AE$103*AE$99*10</f>
        <v/>
      </c>
      <c r="AF106" s="2">
        <f>SUMIFS($I$5:$I$55,$B$5:$B$55,$A106)*AF$103*AF$99*10</f>
        <v/>
      </c>
      <c r="AG106" s="2">
        <f>SUMIFS($I$5:$I$55,$B$5:$B$55,$A106)*AG$103*AG$99*10</f>
        <v/>
      </c>
    </row>
    <row r="107" ht="15" customHeight="1" s="78">
      <c r="A107" s="69" t="inlineStr">
        <is>
          <t>AR</t>
        </is>
      </c>
      <c r="B107" s="2">
        <f>SUMIFS($I$5:$I$55,$B$5:$B$55,$A107)*B$103*B$99*10</f>
        <v/>
      </c>
      <c r="C107" s="2">
        <f>SUMIFS($I$5:$I$55,$B$5:$B$55,$A107)*C$103*C$99*10</f>
        <v/>
      </c>
      <c r="D107" s="2">
        <f>SUMIFS($I$5:$I$55,$B$5:$B$55,$A107)*D$103*D$99*10</f>
        <v/>
      </c>
      <c r="E107" s="2">
        <f>SUMIFS($I$5:$I$55,$B$5:$B$55,$A107)*E$103*E$99*10</f>
        <v/>
      </c>
      <c r="F107" s="2">
        <f>SUMIFS($I$5:$I$55,$B$5:$B$55,$A107)*F$103*F$99*10</f>
        <v/>
      </c>
      <c r="G107" s="2">
        <f>SUMIFS($I$5:$I$55,$B$5:$B$55,$A107)*G$103*G$99*10</f>
        <v/>
      </c>
      <c r="H107" s="2">
        <f>SUMIFS($I$5:$I$55,$B$5:$B$55,$A107)*H$103*H$99*10</f>
        <v/>
      </c>
      <c r="I107" s="2">
        <f>SUMIFS($I$5:$I$55,$B$5:$B$55,$A107)*I$103*I$99*10</f>
        <v/>
      </c>
      <c r="J107" s="2">
        <f>SUMIFS($I$5:$I$55,$B$5:$B$55,$A107)*J$103*J$99*10</f>
        <v/>
      </c>
      <c r="K107" s="2">
        <f>SUMIFS($I$5:$I$55,$B$5:$B$55,$A107)*K$103*K$99*10</f>
        <v/>
      </c>
      <c r="L107" s="2">
        <f>SUMIFS($I$5:$I$55,$B$5:$B$55,$A107)*L$103*L$99*10</f>
        <v/>
      </c>
      <c r="M107" s="2">
        <f>SUMIFS($I$5:$I$55,$B$5:$B$55,$A107)*M$103*M$99*10</f>
        <v/>
      </c>
      <c r="N107" s="2">
        <f>SUMIFS($I$5:$I$55,$B$5:$B$55,$A107)*N$103*N$99*10</f>
        <v/>
      </c>
      <c r="O107" s="2">
        <f>SUMIFS($I$5:$I$55,$B$5:$B$55,$A107)*O$103*O$99*10</f>
        <v/>
      </c>
      <c r="P107" s="2">
        <f>SUMIFS($I$5:$I$55,$B$5:$B$55,$A107)*P$103*P$99*10</f>
        <v/>
      </c>
      <c r="Q107" s="2">
        <f>SUMIFS($I$5:$I$55,$B$5:$B$55,$A107)*Q$103*Q$99*10</f>
        <v/>
      </c>
      <c r="R107" s="2">
        <f>SUMIFS($I$5:$I$55,$B$5:$B$55,$A107)*R$103*R$99*10</f>
        <v/>
      </c>
      <c r="S107" s="2">
        <f>SUMIFS($I$5:$I$55,$B$5:$B$55,$A107)*S$103*S$99*10</f>
        <v/>
      </c>
      <c r="T107" s="2">
        <f>SUMIFS($I$5:$I$55,$B$5:$B$55,$A107)*T$103*T$99*10</f>
        <v/>
      </c>
      <c r="U107" s="2">
        <f>SUMIFS($I$5:$I$55,$B$5:$B$55,$A107)*U$103*U$99*10</f>
        <v/>
      </c>
      <c r="V107" s="2">
        <f>SUMIFS($I$5:$I$55,$B$5:$B$55,$A107)*V$103*V$99*10</f>
        <v/>
      </c>
      <c r="W107" s="2">
        <f>SUMIFS($I$5:$I$55,$B$5:$B$55,$A107)*W$103*W$99*10</f>
        <v/>
      </c>
      <c r="X107" s="2">
        <f>SUMIFS($I$5:$I$55,$B$5:$B$55,$A107)*X$103*X$99*10</f>
        <v/>
      </c>
      <c r="Y107" s="2">
        <f>SUMIFS($I$5:$I$55,$B$5:$B$55,$A107)*Y$103*Y$99*10</f>
        <v/>
      </c>
      <c r="Z107" s="2">
        <f>SUMIFS($I$5:$I$55,$B$5:$B$55,$A107)*Z$103*Z$99*10</f>
        <v/>
      </c>
      <c r="AA107" s="2">
        <f>SUMIFS($I$5:$I$55,$B$5:$B$55,$A107)*AA$103*AA$99*10</f>
        <v/>
      </c>
      <c r="AB107" s="2">
        <f>SUMIFS($I$5:$I$55,$B$5:$B$55,$A107)*AB$103*AB$99*10</f>
        <v/>
      </c>
      <c r="AC107" s="2">
        <f>SUMIFS($I$5:$I$55,$B$5:$B$55,$A107)*AC$103*AC$99*10</f>
        <v/>
      </c>
      <c r="AD107" s="2">
        <f>SUMIFS($I$5:$I$55,$B$5:$B$55,$A107)*AD$103*AD$99*10</f>
        <v/>
      </c>
      <c r="AE107" s="2">
        <f>SUMIFS($I$5:$I$55,$B$5:$B$55,$A107)*AE$103*AE$99*10</f>
        <v/>
      </c>
      <c r="AF107" s="2">
        <f>SUMIFS($I$5:$I$55,$B$5:$B$55,$A107)*AF$103*AF$99*10</f>
        <v/>
      </c>
      <c r="AG107" s="2">
        <f>SUMIFS($I$5:$I$55,$B$5:$B$55,$A107)*AG$103*AG$99*10</f>
        <v/>
      </c>
    </row>
    <row r="108" ht="15" customHeight="1" s="78">
      <c r="A108" s="69" t="inlineStr">
        <is>
          <t>AZ</t>
        </is>
      </c>
      <c r="B108" s="2">
        <f>SUMIFS($I$5:$I$55,$B$5:$B$55,$A108)*B$103*B$99*10</f>
        <v/>
      </c>
      <c r="C108" s="2">
        <f>SUMIFS($I$5:$I$55,$B$5:$B$55,$A108)*C$103*C$99*10</f>
        <v/>
      </c>
      <c r="D108" s="2">
        <f>SUMIFS($I$5:$I$55,$B$5:$B$55,$A108)*D$103*D$99*10</f>
        <v/>
      </c>
      <c r="E108" s="2">
        <f>SUMIFS($I$5:$I$55,$B$5:$B$55,$A108)*E$103*E$99*10</f>
        <v/>
      </c>
      <c r="F108" s="2">
        <f>SUMIFS($I$5:$I$55,$B$5:$B$55,$A108)*F$103*F$99*10</f>
        <v/>
      </c>
      <c r="G108" s="2">
        <f>SUMIFS($I$5:$I$55,$B$5:$B$55,$A108)*G$103*G$99*10</f>
        <v/>
      </c>
      <c r="H108" s="2">
        <f>SUMIFS($I$5:$I$55,$B$5:$B$55,$A108)*H$103*H$99*10</f>
        <v/>
      </c>
      <c r="I108" s="2">
        <f>SUMIFS($I$5:$I$55,$B$5:$B$55,$A108)*I$103*I$99*10</f>
        <v/>
      </c>
      <c r="J108" s="2">
        <f>SUMIFS($I$5:$I$55,$B$5:$B$55,$A108)*J$103*J$99*10</f>
        <v/>
      </c>
      <c r="K108" s="2">
        <f>SUMIFS($I$5:$I$55,$B$5:$B$55,$A108)*K$103*K$99*10</f>
        <v/>
      </c>
      <c r="L108" s="2">
        <f>SUMIFS($I$5:$I$55,$B$5:$B$55,$A108)*L$103*L$99*10</f>
        <v/>
      </c>
      <c r="M108" s="2">
        <f>SUMIFS($I$5:$I$55,$B$5:$B$55,$A108)*M$103*M$99*10</f>
        <v/>
      </c>
      <c r="N108" s="2">
        <f>SUMIFS($I$5:$I$55,$B$5:$B$55,$A108)*N$103*N$99*10</f>
        <v/>
      </c>
      <c r="O108" s="2">
        <f>SUMIFS($I$5:$I$55,$B$5:$B$55,$A108)*O$103*O$99*10</f>
        <v/>
      </c>
      <c r="P108" s="2">
        <f>SUMIFS($I$5:$I$55,$B$5:$B$55,$A108)*P$103*P$99*10</f>
        <v/>
      </c>
      <c r="Q108" s="2">
        <f>SUMIFS($I$5:$I$55,$B$5:$B$55,$A108)*Q$103*Q$99*10</f>
        <v/>
      </c>
      <c r="R108" s="2">
        <f>SUMIFS($I$5:$I$55,$B$5:$B$55,$A108)*R$103*R$99*10</f>
        <v/>
      </c>
      <c r="S108" s="2">
        <f>SUMIFS($I$5:$I$55,$B$5:$B$55,$A108)*S$103*S$99*10</f>
        <v/>
      </c>
      <c r="T108" s="2">
        <f>SUMIFS($I$5:$I$55,$B$5:$B$55,$A108)*T$103*T$99*10</f>
        <v/>
      </c>
      <c r="U108" s="2">
        <f>SUMIFS($I$5:$I$55,$B$5:$B$55,$A108)*U$103*U$99*10</f>
        <v/>
      </c>
      <c r="V108" s="2">
        <f>SUMIFS($I$5:$I$55,$B$5:$B$55,$A108)*V$103*V$99*10</f>
        <v/>
      </c>
      <c r="W108" s="2">
        <f>SUMIFS($I$5:$I$55,$B$5:$B$55,$A108)*W$103*W$99*10</f>
        <v/>
      </c>
      <c r="X108" s="2">
        <f>SUMIFS($I$5:$I$55,$B$5:$B$55,$A108)*X$103*X$99*10</f>
        <v/>
      </c>
      <c r="Y108" s="2">
        <f>SUMIFS($I$5:$I$55,$B$5:$B$55,$A108)*Y$103*Y$99*10</f>
        <v/>
      </c>
      <c r="Z108" s="2">
        <f>SUMIFS($I$5:$I$55,$B$5:$B$55,$A108)*Z$103*Z$99*10</f>
        <v/>
      </c>
      <c r="AA108" s="2">
        <f>SUMIFS($I$5:$I$55,$B$5:$B$55,$A108)*AA$103*AA$99*10</f>
        <v/>
      </c>
      <c r="AB108" s="2">
        <f>SUMIFS($I$5:$I$55,$B$5:$B$55,$A108)*AB$103*AB$99*10</f>
        <v/>
      </c>
      <c r="AC108" s="2">
        <f>SUMIFS($I$5:$I$55,$B$5:$B$55,$A108)*AC$103*AC$99*10</f>
        <v/>
      </c>
      <c r="AD108" s="2">
        <f>SUMIFS($I$5:$I$55,$B$5:$B$55,$A108)*AD$103*AD$99*10</f>
        <v/>
      </c>
      <c r="AE108" s="2">
        <f>SUMIFS($I$5:$I$55,$B$5:$B$55,$A108)*AE$103*AE$99*10</f>
        <v/>
      </c>
      <c r="AF108" s="2">
        <f>SUMIFS($I$5:$I$55,$B$5:$B$55,$A108)*AF$103*AF$99*10</f>
        <v/>
      </c>
      <c r="AG108" s="2">
        <f>SUMIFS($I$5:$I$55,$B$5:$B$55,$A108)*AG$103*AG$99*10</f>
        <v/>
      </c>
    </row>
    <row r="109" ht="15" customHeight="1" s="78">
      <c r="A109" s="69" t="inlineStr">
        <is>
          <t>CA</t>
        </is>
      </c>
      <c r="B109" s="2">
        <f>SUMIFS($I$5:$I$55,$B$5:$B$55,$A109)*B$103*B$99*10</f>
        <v/>
      </c>
      <c r="C109" s="2">
        <f>SUMIFS($I$5:$I$55,$B$5:$B$55,$A109)*C$103*C$99*10</f>
        <v/>
      </c>
      <c r="D109" s="2">
        <f>SUMIFS($I$5:$I$55,$B$5:$B$55,$A109)*D$103*D$99*10</f>
        <v/>
      </c>
      <c r="E109" s="2">
        <f>SUMIFS($I$5:$I$55,$B$5:$B$55,$A109)*E$103*E$99*10</f>
        <v/>
      </c>
      <c r="F109" s="2">
        <f>SUMIFS($I$5:$I$55,$B$5:$B$55,$A109)*F$103*F$99*10</f>
        <v/>
      </c>
      <c r="G109" s="2">
        <f>SUMIFS($I$5:$I$55,$B$5:$B$55,$A109)*G$103*G$99*10</f>
        <v/>
      </c>
      <c r="H109" s="2">
        <f>SUMIFS($I$5:$I$55,$B$5:$B$55,$A109)*H$103*H$99*10</f>
        <v/>
      </c>
      <c r="I109" s="2">
        <f>SUMIFS($I$5:$I$55,$B$5:$B$55,$A109)*I$103*I$99*10</f>
        <v/>
      </c>
      <c r="J109" s="2">
        <f>SUMIFS($I$5:$I$55,$B$5:$B$55,$A109)*J$103*J$99*10</f>
        <v/>
      </c>
      <c r="K109" s="2">
        <f>SUMIFS($I$5:$I$55,$B$5:$B$55,$A109)*K$103*K$99*10</f>
        <v/>
      </c>
      <c r="L109" s="2">
        <f>SUMIFS($I$5:$I$55,$B$5:$B$55,$A109)*L$103*L$99*10</f>
        <v/>
      </c>
      <c r="M109" s="2">
        <f>SUMIFS($I$5:$I$55,$B$5:$B$55,$A109)*M$103*M$99*10</f>
        <v/>
      </c>
      <c r="N109" s="2">
        <f>SUMIFS($I$5:$I$55,$B$5:$B$55,$A109)*N$103*N$99*10</f>
        <v/>
      </c>
      <c r="O109" s="2">
        <f>SUMIFS($I$5:$I$55,$B$5:$B$55,$A109)*O$103*O$99*10</f>
        <v/>
      </c>
      <c r="P109" s="2">
        <f>SUMIFS($I$5:$I$55,$B$5:$B$55,$A109)*P$103*P$99*10</f>
        <v/>
      </c>
      <c r="Q109" s="2">
        <f>SUMIFS($I$5:$I$55,$B$5:$B$55,$A109)*Q$103*Q$99*10</f>
        <v/>
      </c>
      <c r="R109" s="2">
        <f>SUMIFS($I$5:$I$55,$B$5:$B$55,$A109)*R$103*R$99*10</f>
        <v/>
      </c>
      <c r="S109" s="2">
        <f>SUMIFS($I$5:$I$55,$B$5:$B$55,$A109)*S$103*S$99*10</f>
        <v/>
      </c>
      <c r="T109" s="2">
        <f>SUMIFS($I$5:$I$55,$B$5:$B$55,$A109)*T$103*T$99*10</f>
        <v/>
      </c>
      <c r="U109" s="2">
        <f>SUMIFS($I$5:$I$55,$B$5:$B$55,$A109)*U$103*U$99*10</f>
        <v/>
      </c>
      <c r="V109" s="2">
        <f>SUMIFS($I$5:$I$55,$B$5:$B$55,$A109)*V$103*V$99*10</f>
        <v/>
      </c>
      <c r="W109" s="2">
        <f>SUMIFS($I$5:$I$55,$B$5:$B$55,$A109)*W$103*W$99*10</f>
        <v/>
      </c>
      <c r="X109" s="2">
        <f>SUMIFS($I$5:$I$55,$B$5:$B$55,$A109)*X$103*X$99*10</f>
        <v/>
      </c>
      <c r="Y109" s="2">
        <f>SUMIFS($I$5:$I$55,$B$5:$B$55,$A109)*Y$103*Y$99*10</f>
        <v/>
      </c>
      <c r="Z109" s="2">
        <f>SUMIFS($I$5:$I$55,$B$5:$B$55,$A109)*Z$103*Z$99*10</f>
        <v/>
      </c>
      <c r="AA109" s="2">
        <f>SUMIFS($I$5:$I$55,$B$5:$B$55,$A109)*AA$103*AA$99*10</f>
        <v/>
      </c>
      <c r="AB109" s="2">
        <f>SUMIFS($I$5:$I$55,$B$5:$B$55,$A109)*AB$103*AB$99*10</f>
        <v/>
      </c>
      <c r="AC109" s="2">
        <f>SUMIFS($I$5:$I$55,$B$5:$B$55,$A109)*AC$103*AC$99*10</f>
        <v/>
      </c>
      <c r="AD109" s="2">
        <f>SUMIFS($I$5:$I$55,$B$5:$B$55,$A109)*AD$103*AD$99*10</f>
        <v/>
      </c>
      <c r="AE109" s="2">
        <f>SUMIFS($I$5:$I$55,$B$5:$B$55,$A109)*AE$103*AE$99*10</f>
        <v/>
      </c>
      <c r="AF109" s="2">
        <f>SUMIFS($I$5:$I$55,$B$5:$B$55,$A109)*AF$103*AF$99*10</f>
        <v/>
      </c>
      <c r="AG109" s="2">
        <f>SUMIFS($I$5:$I$55,$B$5:$B$55,$A109)*AG$103*AG$99*10</f>
        <v/>
      </c>
    </row>
    <row r="110" ht="15" customHeight="1" s="78">
      <c r="A110" s="69" t="inlineStr">
        <is>
          <t>CO</t>
        </is>
      </c>
      <c r="B110" s="2">
        <f>SUMIFS($I$5:$I$55,$B$5:$B$55,$A110)*B$103*B$99*10</f>
        <v/>
      </c>
      <c r="C110" s="2">
        <f>SUMIFS($I$5:$I$55,$B$5:$B$55,$A110)*C$103*C$99*10</f>
        <v/>
      </c>
      <c r="D110" s="2">
        <f>SUMIFS($I$5:$I$55,$B$5:$B$55,$A110)*D$103*D$99*10</f>
        <v/>
      </c>
      <c r="E110" s="2">
        <f>SUMIFS($I$5:$I$55,$B$5:$B$55,$A110)*E$103*E$99*10</f>
        <v/>
      </c>
      <c r="F110" s="2">
        <f>SUMIFS($I$5:$I$55,$B$5:$B$55,$A110)*F$103*F$99*10</f>
        <v/>
      </c>
      <c r="G110" s="2">
        <f>SUMIFS($I$5:$I$55,$B$5:$B$55,$A110)*G$103*G$99*10</f>
        <v/>
      </c>
      <c r="H110" s="2">
        <f>SUMIFS($I$5:$I$55,$B$5:$B$55,$A110)*H$103*H$99*10</f>
        <v/>
      </c>
      <c r="I110" s="2">
        <f>SUMIFS($I$5:$I$55,$B$5:$B$55,$A110)*I$103*I$99*10</f>
        <v/>
      </c>
      <c r="J110" s="2">
        <f>SUMIFS($I$5:$I$55,$B$5:$B$55,$A110)*J$103*J$99*10</f>
        <v/>
      </c>
      <c r="K110" s="2">
        <f>SUMIFS($I$5:$I$55,$B$5:$B$55,$A110)*K$103*K$99*10</f>
        <v/>
      </c>
      <c r="L110" s="2">
        <f>SUMIFS($I$5:$I$55,$B$5:$B$55,$A110)*L$103*L$99*10</f>
        <v/>
      </c>
      <c r="M110" s="2">
        <f>SUMIFS($I$5:$I$55,$B$5:$B$55,$A110)*M$103*M$99*10</f>
        <v/>
      </c>
      <c r="N110" s="2">
        <f>SUMIFS($I$5:$I$55,$B$5:$B$55,$A110)*N$103*N$99*10</f>
        <v/>
      </c>
      <c r="O110" s="2">
        <f>SUMIFS($I$5:$I$55,$B$5:$B$55,$A110)*O$103*O$99*10</f>
        <v/>
      </c>
      <c r="P110" s="2">
        <f>SUMIFS($I$5:$I$55,$B$5:$B$55,$A110)*P$103*P$99*10</f>
        <v/>
      </c>
      <c r="Q110" s="2">
        <f>SUMIFS($I$5:$I$55,$B$5:$B$55,$A110)*Q$103*Q$99*10</f>
        <v/>
      </c>
      <c r="R110" s="2">
        <f>SUMIFS($I$5:$I$55,$B$5:$B$55,$A110)*R$103*R$99*10</f>
        <v/>
      </c>
      <c r="S110" s="2">
        <f>SUMIFS($I$5:$I$55,$B$5:$B$55,$A110)*S$103*S$99*10</f>
        <v/>
      </c>
      <c r="T110" s="2">
        <f>SUMIFS($I$5:$I$55,$B$5:$B$55,$A110)*T$103*T$99*10</f>
        <v/>
      </c>
      <c r="U110" s="2">
        <f>SUMIFS($I$5:$I$55,$B$5:$B$55,$A110)*U$103*U$99*10</f>
        <v/>
      </c>
      <c r="V110" s="2">
        <f>SUMIFS($I$5:$I$55,$B$5:$B$55,$A110)*V$103*V$99*10</f>
        <v/>
      </c>
      <c r="W110" s="2">
        <f>SUMIFS($I$5:$I$55,$B$5:$B$55,$A110)*W$103*W$99*10</f>
        <v/>
      </c>
      <c r="X110" s="2">
        <f>SUMIFS($I$5:$I$55,$B$5:$B$55,$A110)*X$103*X$99*10</f>
        <v/>
      </c>
      <c r="Y110" s="2">
        <f>SUMIFS($I$5:$I$55,$B$5:$B$55,$A110)*Y$103*Y$99*10</f>
        <v/>
      </c>
      <c r="Z110" s="2">
        <f>SUMIFS($I$5:$I$55,$B$5:$B$55,$A110)*Z$103*Z$99*10</f>
        <v/>
      </c>
      <c r="AA110" s="2">
        <f>SUMIFS($I$5:$I$55,$B$5:$B$55,$A110)*AA$103*AA$99*10</f>
        <v/>
      </c>
      <c r="AB110" s="2">
        <f>SUMIFS($I$5:$I$55,$B$5:$B$55,$A110)*AB$103*AB$99*10</f>
        <v/>
      </c>
      <c r="AC110" s="2">
        <f>SUMIFS($I$5:$I$55,$B$5:$B$55,$A110)*AC$103*AC$99*10</f>
        <v/>
      </c>
      <c r="AD110" s="2">
        <f>SUMIFS($I$5:$I$55,$B$5:$B$55,$A110)*AD$103*AD$99*10</f>
        <v/>
      </c>
      <c r="AE110" s="2">
        <f>SUMIFS($I$5:$I$55,$B$5:$B$55,$A110)*AE$103*AE$99*10</f>
        <v/>
      </c>
      <c r="AF110" s="2">
        <f>SUMIFS($I$5:$I$55,$B$5:$B$55,$A110)*AF$103*AF$99*10</f>
        <v/>
      </c>
      <c r="AG110" s="2">
        <f>SUMIFS($I$5:$I$55,$B$5:$B$55,$A110)*AG$103*AG$99*10</f>
        <v/>
      </c>
    </row>
    <row r="111" ht="15" customHeight="1" s="78">
      <c r="A111" s="69" t="inlineStr">
        <is>
          <t>CT</t>
        </is>
      </c>
      <c r="B111" s="2">
        <f>SUMIFS($I$5:$I$55,$B$5:$B$55,$A111)*B$103*B$99*10</f>
        <v/>
      </c>
      <c r="C111" s="2">
        <f>SUMIFS($I$5:$I$55,$B$5:$B$55,$A111)*C$103*C$99*10</f>
        <v/>
      </c>
      <c r="D111" s="2">
        <f>SUMIFS($I$5:$I$55,$B$5:$B$55,$A111)*D$103*D$99*10</f>
        <v/>
      </c>
      <c r="E111" s="2">
        <f>SUMIFS($I$5:$I$55,$B$5:$B$55,$A111)*E$103*E$99*10</f>
        <v/>
      </c>
      <c r="F111" s="2">
        <f>SUMIFS($I$5:$I$55,$B$5:$B$55,$A111)*F$103*F$99*10</f>
        <v/>
      </c>
      <c r="G111" s="2">
        <f>SUMIFS($I$5:$I$55,$B$5:$B$55,$A111)*G$103*G$99*10</f>
        <v/>
      </c>
      <c r="H111" s="2">
        <f>SUMIFS($I$5:$I$55,$B$5:$B$55,$A111)*H$103*H$99*10</f>
        <v/>
      </c>
      <c r="I111" s="2">
        <f>SUMIFS($I$5:$I$55,$B$5:$B$55,$A111)*I$103*I$99*10</f>
        <v/>
      </c>
      <c r="J111" s="2">
        <f>SUMIFS($I$5:$I$55,$B$5:$B$55,$A111)*J$103*J$99*10</f>
        <v/>
      </c>
      <c r="K111" s="2">
        <f>SUMIFS($I$5:$I$55,$B$5:$B$55,$A111)*K$103*K$99*10</f>
        <v/>
      </c>
      <c r="L111" s="2">
        <f>SUMIFS($I$5:$I$55,$B$5:$B$55,$A111)*L$103*L$99*10</f>
        <v/>
      </c>
      <c r="M111" s="2">
        <f>SUMIFS($I$5:$I$55,$B$5:$B$55,$A111)*M$103*M$99*10</f>
        <v/>
      </c>
      <c r="N111" s="2">
        <f>SUMIFS($I$5:$I$55,$B$5:$B$55,$A111)*N$103*N$99*10</f>
        <v/>
      </c>
      <c r="O111" s="2">
        <f>SUMIFS($I$5:$I$55,$B$5:$B$55,$A111)*O$103*O$99*10</f>
        <v/>
      </c>
      <c r="P111" s="2">
        <f>SUMIFS($I$5:$I$55,$B$5:$B$55,$A111)*P$103*P$99*10</f>
        <v/>
      </c>
      <c r="Q111" s="2">
        <f>SUMIFS($I$5:$I$55,$B$5:$B$55,$A111)*Q$103*Q$99*10</f>
        <v/>
      </c>
      <c r="R111" s="2">
        <f>SUMIFS($I$5:$I$55,$B$5:$B$55,$A111)*R$103*R$99*10</f>
        <v/>
      </c>
      <c r="S111" s="2">
        <f>SUMIFS($I$5:$I$55,$B$5:$B$55,$A111)*S$103*S$99*10</f>
        <v/>
      </c>
      <c r="T111" s="2">
        <f>SUMIFS($I$5:$I$55,$B$5:$B$55,$A111)*T$103*T$99*10</f>
        <v/>
      </c>
      <c r="U111" s="2">
        <f>SUMIFS($I$5:$I$55,$B$5:$B$55,$A111)*U$103*U$99*10</f>
        <v/>
      </c>
      <c r="V111" s="2">
        <f>SUMIFS($I$5:$I$55,$B$5:$B$55,$A111)*V$103*V$99*10</f>
        <v/>
      </c>
      <c r="W111" s="2">
        <f>SUMIFS($I$5:$I$55,$B$5:$B$55,$A111)*W$103*W$99*10</f>
        <v/>
      </c>
      <c r="X111" s="2">
        <f>SUMIFS($I$5:$I$55,$B$5:$B$55,$A111)*X$103*X$99*10</f>
        <v/>
      </c>
      <c r="Y111" s="2">
        <f>SUMIFS($I$5:$I$55,$B$5:$B$55,$A111)*Y$103*Y$99*10</f>
        <v/>
      </c>
      <c r="Z111" s="2">
        <f>SUMIFS($I$5:$I$55,$B$5:$B$55,$A111)*Z$103*Z$99*10</f>
        <v/>
      </c>
      <c r="AA111" s="2">
        <f>SUMIFS($I$5:$I$55,$B$5:$B$55,$A111)*AA$103*AA$99*10</f>
        <v/>
      </c>
      <c r="AB111" s="2">
        <f>SUMIFS($I$5:$I$55,$B$5:$B$55,$A111)*AB$103*AB$99*10</f>
        <v/>
      </c>
      <c r="AC111" s="2">
        <f>SUMIFS($I$5:$I$55,$B$5:$B$55,$A111)*AC$103*AC$99*10</f>
        <v/>
      </c>
      <c r="AD111" s="2">
        <f>SUMIFS($I$5:$I$55,$B$5:$B$55,$A111)*AD$103*AD$99*10</f>
        <v/>
      </c>
      <c r="AE111" s="2">
        <f>SUMIFS($I$5:$I$55,$B$5:$B$55,$A111)*AE$103*AE$99*10</f>
        <v/>
      </c>
      <c r="AF111" s="2">
        <f>SUMIFS($I$5:$I$55,$B$5:$B$55,$A111)*AF$103*AF$99*10</f>
        <v/>
      </c>
      <c r="AG111" s="2">
        <f>SUMIFS($I$5:$I$55,$B$5:$B$55,$A111)*AG$103*AG$99*10</f>
        <v/>
      </c>
    </row>
    <row r="112" ht="15" customHeight="1" s="78">
      <c r="A112" s="69" t="inlineStr">
        <is>
          <t>DC</t>
        </is>
      </c>
      <c r="B112" s="2">
        <f>SUMIFS($I$5:$I$55,$B$5:$B$55,$A112)*B$103*B$99*10</f>
        <v/>
      </c>
      <c r="C112" s="2">
        <f>SUMIFS($I$5:$I$55,$B$5:$B$55,$A112)*C$103*C$99*10</f>
        <v/>
      </c>
      <c r="D112" s="2">
        <f>SUMIFS($I$5:$I$55,$B$5:$B$55,$A112)*D$103*D$99*10</f>
        <v/>
      </c>
      <c r="E112" s="2">
        <f>SUMIFS($I$5:$I$55,$B$5:$B$55,$A112)*E$103*E$99*10</f>
        <v/>
      </c>
      <c r="F112" s="2">
        <f>SUMIFS($I$5:$I$55,$B$5:$B$55,$A112)*F$103*F$99*10</f>
        <v/>
      </c>
      <c r="G112" s="2">
        <f>SUMIFS($I$5:$I$55,$B$5:$B$55,$A112)*G$103*G$99*10</f>
        <v/>
      </c>
      <c r="H112" s="2">
        <f>SUMIFS($I$5:$I$55,$B$5:$B$55,$A112)*H$103*H$99*10</f>
        <v/>
      </c>
      <c r="I112" s="2">
        <f>SUMIFS($I$5:$I$55,$B$5:$B$55,$A112)*I$103*I$99*10</f>
        <v/>
      </c>
      <c r="J112" s="2">
        <f>SUMIFS($I$5:$I$55,$B$5:$B$55,$A112)*J$103*J$99*10</f>
        <v/>
      </c>
      <c r="K112" s="2">
        <f>SUMIFS($I$5:$I$55,$B$5:$B$55,$A112)*K$103*K$99*10</f>
        <v/>
      </c>
      <c r="L112" s="2">
        <f>SUMIFS($I$5:$I$55,$B$5:$B$55,$A112)*L$103*L$99*10</f>
        <v/>
      </c>
      <c r="M112" s="2">
        <f>SUMIFS($I$5:$I$55,$B$5:$B$55,$A112)*M$103*M$99*10</f>
        <v/>
      </c>
      <c r="N112" s="2">
        <f>SUMIFS($I$5:$I$55,$B$5:$B$55,$A112)*N$103*N$99*10</f>
        <v/>
      </c>
      <c r="O112" s="2">
        <f>SUMIFS($I$5:$I$55,$B$5:$B$55,$A112)*O$103*O$99*10</f>
        <v/>
      </c>
      <c r="P112" s="2">
        <f>SUMIFS($I$5:$I$55,$B$5:$B$55,$A112)*P$103*P$99*10</f>
        <v/>
      </c>
      <c r="Q112" s="2">
        <f>SUMIFS($I$5:$I$55,$B$5:$B$55,$A112)*Q$103*Q$99*10</f>
        <v/>
      </c>
      <c r="R112" s="2">
        <f>SUMIFS($I$5:$I$55,$B$5:$B$55,$A112)*R$103*R$99*10</f>
        <v/>
      </c>
      <c r="S112" s="2">
        <f>SUMIFS($I$5:$I$55,$B$5:$B$55,$A112)*S$103*S$99*10</f>
        <v/>
      </c>
      <c r="T112" s="2">
        <f>SUMIFS($I$5:$I$55,$B$5:$B$55,$A112)*T$103*T$99*10</f>
        <v/>
      </c>
      <c r="U112" s="2">
        <f>SUMIFS($I$5:$I$55,$B$5:$B$55,$A112)*U$103*U$99*10</f>
        <v/>
      </c>
      <c r="V112" s="2">
        <f>SUMIFS($I$5:$I$55,$B$5:$B$55,$A112)*V$103*V$99*10</f>
        <v/>
      </c>
      <c r="W112" s="2">
        <f>SUMIFS($I$5:$I$55,$B$5:$B$55,$A112)*W$103*W$99*10</f>
        <v/>
      </c>
      <c r="X112" s="2">
        <f>SUMIFS($I$5:$I$55,$B$5:$B$55,$A112)*X$103*X$99*10</f>
        <v/>
      </c>
      <c r="Y112" s="2">
        <f>SUMIFS($I$5:$I$55,$B$5:$B$55,$A112)*Y$103*Y$99*10</f>
        <v/>
      </c>
      <c r="Z112" s="2">
        <f>SUMIFS($I$5:$I$55,$B$5:$B$55,$A112)*Z$103*Z$99*10</f>
        <v/>
      </c>
      <c r="AA112" s="2">
        <f>SUMIFS($I$5:$I$55,$B$5:$B$55,$A112)*AA$103*AA$99*10</f>
        <v/>
      </c>
      <c r="AB112" s="2">
        <f>SUMIFS($I$5:$I$55,$B$5:$B$55,$A112)*AB$103*AB$99*10</f>
        <v/>
      </c>
      <c r="AC112" s="2">
        <f>SUMIFS($I$5:$I$55,$B$5:$B$55,$A112)*AC$103*AC$99*10</f>
        <v/>
      </c>
      <c r="AD112" s="2">
        <f>SUMIFS($I$5:$I$55,$B$5:$B$55,$A112)*AD$103*AD$99*10</f>
        <v/>
      </c>
      <c r="AE112" s="2">
        <f>SUMIFS($I$5:$I$55,$B$5:$B$55,$A112)*AE$103*AE$99*10</f>
        <v/>
      </c>
      <c r="AF112" s="2">
        <f>SUMIFS($I$5:$I$55,$B$5:$B$55,$A112)*AF$103*AF$99*10</f>
        <v/>
      </c>
      <c r="AG112" s="2">
        <f>SUMIFS($I$5:$I$55,$B$5:$B$55,$A112)*AG$103*AG$99*10</f>
        <v/>
      </c>
    </row>
    <row r="113" ht="15" customHeight="1" s="78">
      <c r="A113" s="69" t="inlineStr">
        <is>
          <t>DE</t>
        </is>
      </c>
      <c r="B113" s="2">
        <f>SUMIFS($I$5:$I$55,$B$5:$B$55,$A113)*B$103*B$99*10</f>
        <v/>
      </c>
      <c r="C113" s="2">
        <f>SUMIFS($I$5:$I$55,$B$5:$B$55,$A113)*C$103*C$99*10</f>
        <v/>
      </c>
      <c r="D113" s="2">
        <f>SUMIFS($I$5:$I$55,$B$5:$B$55,$A113)*D$103*D$99*10</f>
        <v/>
      </c>
      <c r="E113" s="2">
        <f>SUMIFS($I$5:$I$55,$B$5:$B$55,$A113)*E$103*E$99*10</f>
        <v/>
      </c>
      <c r="F113" s="2">
        <f>SUMIFS($I$5:$I$55,$B$5:$B$55,$A113)*F$103*F$99*10</f>
        <v/>
      </c>
      <c r="G113" s="2">
        <f>SUMIFS($I$5:$I$55,$B$5:$B$55,$A113)*G$103*G$99*10</f>
        <v/>
      </c>
      <c r="H113" s="2">
        <f>SUMIFS($I$5:$I$55,$B$5:$B$55,$A113)*H$103*H$99*10</f>
        <v/>
      </c>
      <c r="I113" s="2">
        <f>SUMIFS($I$5:$I$55,$B$5:$B$55,$A113)*I$103*I$99*10</f>
        <v/>
      </c>
      <c r="J113" s="2">
        <f>SUMIFS($I$5:$I$55,$B$5:$B$55,$A113)*J$103*J$99*10</f>
        <v/>
      </c>
      <c r="K113" s="2">
        <f>SUMIFS($I$5:$I$55,$B$5:$B$55,$A113)*K$103*K$99*10</f>
        <v/>
      </c>
      <c r="L113" s="2">
        <f>SUMIFS($I$5:$I$55,$B$5:$B$55,$A113)*L$103*L$99*10</f>
        <v/>
      </c>
      <c r="M113" s="2">
        <f>SUMIFS($I$5:$I$55,$B$5:$B$55,$A113)*M$103*M$99*10</f>
        <v/>
      </c>
      <c r="N113" s="2">
        <f>SUMIFS($I$5:$I$55,$B$5:$B$55,$A113)*N$103*N$99*10</f>
        <v/>
      </c>
      <c r="O113" s="2">
        <f>SUMIFS($I$5:$I$55,$B$5:$B$55,$A113)*O$103*O$99*10</f>
        <v/>
      </c>
      <c r="P113" s="2">
        <f>SUMIFS($I$5:$I$55,$B$5:$B$55,$A113)*P$103*P$99*10</f>
        <v/>
      </c>
      <c r="Q113" s="2">
        <f>SUMIFS($I$5:$I$55,$B$5:$B$55,$A113)*Q$103*Q$99*10</f>
        <v/>
      </c>
      <c r="R113" s="2">
        <f>SUMIFS($I$5:$I$55,$B$5:$B$55,$A113)*R$103*R$99*10</f>
        <v/>
      </c>
      <c r="S113" s="2">
        <f>SUMIFS($I$5:$I$55,$B$5:$B$55,$A113)*S$103*S$99*10</f>
        <v/>
      </c>
      <c r="T113" s="2">
        <f>SUMIFS($I$5:$I$55,$B$5:$B$55,$A113)*T$103*T$99*10</f>
        <v/>
      </c>
      <c r="U113" s="2">
        <f>SUMIFS($I$5:$I$55,$B$5:$B$55,$A113)*U$103*U$99*10</f>
        <v/>
      </c>
      <c r="V113" s="2">
        <f>SUMIFS($I$5:$I$55,$B$5:$B$55,$A113)*V$103*V$99*10</f>
        <v/>
      </c>
      <c r="W113" s="2">
        <f>SUMIFS($I$5:$I$55,$B$5:$B$55,$A113)*W$103*W$99*10</f>
        <v/>
      </c>
      <c r="X113" s="2">
        <f>SUMIFS($I$5:$I$55,$B$5:$B$55,$A113)*X$103*X$99*10</f>
        <v/>
      </c>
      <c r="Y113" s="2">
        <f>SUMIFS($I$5:$I$55,$B$5:$B$55,$A113)*Y$103*Y$99*10</f>
        <v/>
      </c>
      <c r="Z113" s="2">
        <f>SUMIFS($I$5:$I$55,$B$5:$B$55,$A113)*Z$103*Z$99*10</f>
        <v/>
      </c>
      <c r="AA113" s="2">
        <f>SUMIFS($I$5:$I$55,$B$5:$B$55,$A113)*AA$103*AA$99*10</f>
        <v/>
      </c>
      <c r="AB113" s="2">
        <f>SUMIFS($I$5:$I$55,$B$5:$B$55,$A113)*AB$103*AB$99*10</f>
        <v/>
      </c>
      <c r="AC113" s="2">
        <f>SUMIFS($I$5:$I$55,$B$5:$B$55,$A113)*AC$103*AC$99*10</f>
        <v/>
      </c>
      <c r="AD113" s="2">
        <f>SUMIFS($I$5:$I$55,$B$5:$B$55,$A113)*AD$103*AD$99*10</f>
        <v/>
      </c>
      <c r="AE113" s="2">
        <f>SUMIFS($I$5:$I$55,$B$5:$B$55,$A113)*AE$103*AE$99*10</f>
        <v/>
      </c>
      <c r="AF113" s="2">
        <f>SUMIFS($I$5:$I$55,$B$5:$B$55,$A113)*AF$103*AF$99*10</f>
        <v/>
      </c>
      <c r="AG113" s="2">
        <f>SUMIFS($I$5:$I$55,$B$5:$B$55,$A113)*AG$103*AG$99*10</f>
        <v/>
      </c>
    </row>
    <row r="114" ht="15" customHeight="1" s="78">
      <c r="A114" s="69" t="inlineStr">
        <is>
          <t>FL</t>
        </is>
      </c>
      <c r="B114" s="2">
        <f>SUMIFS($I$5:$I$55,$B$5:$B$55,$A114)*B$103*B$99*10</f>
        <v/>
      </c>
      <c r="C114" s="2">
        <f>SUMIFS($I$5:$I$55,$B$5:$B$55,$A114)*C$103*C$99*10</f>
        <v/>
      </c>
      <c r="D114" s="2">
        <f>SUMIFS($I$5:$I$55,$B$5:$B$55,$A114)*D$103*D$99*10</f>
        <v/>
      </c>
      <c r="E114" s="2">
        <f>SUMIFS($I$5:$I$55,$B$5:$B$55,$A114)*E$103*E$99*10</f>
        <v/>
      </c>
      <c r="F114" s="2">
        <f>SUMIFS($I$5:$I$55,$B$5:$B$55,$A114)*F$103*F$99*10</f>
        <v/>
      </c>
      <c r="G114" s="2">
        <f>SUMIFS($I$5:$I$55,$B$5:$B$55,$A114)*G$103*G$99*10</f>
        <v/>
      </c>
      <c r="H114" s="2">
        <f>SUMIFS($I$5:$I$55,$B$5:$B$55,$A114)*H$103*H$99*10</f>
        <v/>
      </c>
      <c r="I114" s="2">
        <f>SUMIFS($I$5:$I$55,$B$5:$B$55,$A114)*I$103*I$99*10</f>
        <v/>
      </c>
      <c r="J114" s="2">
        <f>SUMIFS($I$5:$I$55,$B$5:$B$55,$A114)*J$103*J$99*10</f>
        <v/>
      </c>
      <c r="K114" s="2">
        <f>SUMIFS($I$5:$I$55,$B$5:$B$55,$A114)*K$103*K$99*10</f>
        <v/>
      </c>
      <c r="L114" s="2">
        <f>SUMIFS($I$5:$I$55,$B$5:$B$55,$A114)*L$103*L$99*10</f>
        <v/>
      </c>
      <c r="M114" s="2">
        <f>SUMIFS($I$5:$I$55,$B$5:$B$55,$A114)*M$103*M$99*10</f>
        <v/>
      </c>
      <c r="N114" s="2">
        <f>SUMIFS($I$5:$I$55,$B$5:$B$55,$A114)*N$103*N$99*10</f>
        <v/>
      </c>
      <c r="O114" s="2">
        <f>SUMIFS($I$5:$I$55,$B$5:$B$55,$A114)*O$103*O$99*10</f>
        <v/>
      </c>
      <c r="P114" s="2">
        <f>SUMIFS($I$5:$I$55,$B$5:$B$55,$A114)*P$103*P$99*10</f>
        <v/>
      </c>
      <c r="Q114" s="2">
        <f>SUMIFS($I$5:$I$55,$B$5:$B$55,$A114)*Q$103*Q$99*10</f>
        <v/>
      </c>
      <c r="R114" s="2">
        <f>SUMIFS($I$5:$I$55,$B$5:$B$55,$A114)*R$103*R$99*10</f>
        <v/>
      </c>
      <c r="S114" s="2">
        <f>SUMIFS($I$5:$I$55,$B$5:$B$55,$A114)*S$103*S$99*10</f>
        <v/>
      </c>
      <c r="T114" s="2">
        <f>SUMIFS($I$5:$I$55,$B$5:$B$55,$A114)*T$103*T$99*10</f>
        <v/>
      </c>
      <c r="U114" s="2">
        <f>SUMIFS($I$5:$I$55,$B$5:$B$55,$A114)*U$103*U$99*10</f>
        <v/>
      </c>
      <c r="V114" s="2">
        <f>SUMIFS($I$5:$I$55,$B$5:$B$55,$A114)*V$103*V$99*10</f>
        <v/>
      </c>
      <c r="W114" s="2">
        <f>SUMIFS($I$5:$I$55,$B$5:$B$55,$A114)*W$103*W$99*10</f>
        <v/>
      </c>
      <c r="X114" s="2">
        <f>SUMIFS($I$5:$I$55,$B$5:$B$55,$A114)*X$103*X$99*10</f>
        <v/>
      </c>
      <c r="Y114" s="2">
        <f>SUMIFS($I$5:$I$55,$B$5:$B$55,$A114)*Y$103*Y$99*10</f>
        <v/>
      </c>
      <c r="Z114" s="2">
        <f>SUMIFS($I$5:$I$55,$B$5:$B$55,$A114)*Z$103*Z$99*10</f>
        <v/>
      </c>
      <c r="AA114" s="2">
        <f>SUMIFS($I$5:$I$55,$B$5:$B$55,$A114)*AA$103*AA$99*10</f>
        <v/>
      </c>
      <c r="AB114" s="2">
        <f>SUMIFS($I$5:$I$55,$B$5:$B$55,$A114)*AB$103*AB$99*10</f>
        <v/>
      </c>
      <c r="AC114" s="2">
        <f>SUMIFS($I$5:$I$55,$B$5:$B$55,$A114)*AC$103*AC$99*10</f>
        <v/>
      </c>
      <c r="AD114" s="2">
        <f>SUMIFS($I$5:$I$55,$B$5:$B$55,$A114)*AD$103*AD$99*10</f>
        <v/>
      </c>
      <c r="AE114" s="2">
        <f>SUMIFS($I$5:$I$55,$B$5:$B$55,$A114)*AE$103*AE$99*10</f>
        <v/>
      </c>
      <c r="AF114" s="2">
        <f>SUMIFS($I$5:$I$55,$B$5:$B$55,$A114)*AF$103*AF$99*10</f>
        <v/>
      </c>
      <c r="AG114" s="2">
        <f>SUMIFS($I$5:$I$55,$B$5:$B$55,$A114)*AG$103*AG$99*10</f>
        <v/>
      </c>
    </row>
    <row r="115" ht="15" customHeight="1" s="78">
      <c r="A115" s="69" t="inlineStr">
        <is>
          <t>GA</t>
        </is>
      </c>
      <c r="B115" s="2">
        <f>SUMIFS($I$5:$I$55,$B$5:$B$55,$A115)*B$103*B$99*10</f>
        <v/>
      </c>
      <c r="C115" s="2">
        <f>SUMIFS($I$5:$I$55,$B$5:$B$55,$A115)*C$103*C$99*10</f>
        <v/>
      </c>
      <c r="D115" s="2">
        <f>SUMIFS($I$5:$I$55,$B$5:$B$55,$A115)*D$103*D$99*10</f>
        <v/>
      </c>
      <c r="E115" s="2">
        <f>SUMIFS($I$5:$I$55,$B$5:$B$55,$A115)*E$103*E$99*10</f>
        <v/>
      </c>
      <c r="F115" s="2">
        <f>SUMIFS($I$5:$I$55,$B$5:$B$55,$A115)*F$103*F$99*10</f>
        <v/>
      </c>
      <c r="G115" s="2">
        <f>SUMIFS($I$5:$I$55,$B$5:$B$55,$A115)*G$103*G$99*10</f>
        <v/>
      </c>
      <c r="H115" s="2">
        <f>SUMIFS($I$5:$I$55,$B$5:$B$55,$A115)*H$103*H$99*10</f>
        <v/>
      </c>
      <c r="I115" s="2">
        <f>SUMIFS($I$5:$I$55,$B$5:$B$55,$A115)*I$103*I$99*10</f>
        <v/>
      </c>
      <c r="J115" s="2">
        <f>SUMIFS($I$5:$I$55,$B$5:$B$55,$A115)*J$103*J$99*10</f>
        <v/>
      </c>
      <c r="K115" s="2">
        <f>SUMIFS($I$5:$I$55,$B$5:$B$55,$A115)*K$103*K$99*10</f>
        <v/>
      </c>
      <c r="L115" s="2">
        <f>SUMIFS($I$5:$I$55,$B$5:$B$55,$A115)*L$103*L$99*10</f>
        <v/>
      </c>
      <c r="M115" s="2">
        <f>SUMIFS($I$5:$I$55,$B$5:$B$55,$A115)*M$103*M$99*10</f>
        <v/>
      </c>
      <c r="N115" s="2">
        <f>SUMIFS($I$5:$I$55,$B$5:$B$55,$A115)*N$103*N$99*10</f>
        <v/>
      </c>
      <c r="O115" s="2">
        <f>SUMIFS($I$5:$I$55,$B$5:$B$55,$A115)*O$103*O$99*10</f>
        <v/>
      </c>
      <c r="P115" s="2">
        <f>SUMIFS($I$5:$I$55,$B$5:$B$55,$A115)*P$103*P$99*10</f>
        <v/>
      </c>
      <c r="Q115" s="2">
        <f>SUMIFS($I$5:$I$55,$B$5:$B$55,$A115)*Q$103*Q$99*10</f>
        <v/>
      </c>
      <c r="R115" s="2">
        <f>SUMIFS($I$5:$I$55,$B$5:$B$55,$A115)*R$103*R$99*10</f>
        <v/>
      </c>
      <c r="S115" s="2">
        <f>SUMIFS($I$5:$I$55,$B$5:$B$55,$A115)*S$103*S$99*10</f>
        <v/>
      </c>
      <c r="T115" s="2">
        <f>SUMIFS($I$5:$I$55,$B$5:$B$55,$A115)*T$103*T$99*10</f>
        <v/>
      </c>
      <c r="U115" s="2">
        <f>SUMIFS($I$5:$I$55,$B$5:$B$55,$A115)*U$103*U$99*10</f>
        <v/>
      </c>
      <c r="V115" s="2">
        <f>SUMIFS($I$5:$I$55,$B$5:$B$55,$A115)*V$103*V$99*10</f>
        <v/>
      </c>
      <c r="W115" s="2">
        <f>SUMIFS($I$5:$I$55,$B$5:$B$55,$A115)*W$103*W$99*10</f>
        <v/>
      </c>
      <c r="X115" s="2">
        <f>SUMIFS($I$5:$I$55,$B$5:$B$55,$A115)*X$103*X$99*10</f>
        <v/>
      </c>
      <c r="Y115" s="2">
        <f>SUMIFS($I$5:$I$55,$B$5:$B$55,$A115)*Y$103*Y$99*10</f>
        <v/>
      </c>
      <c r="Z115" s="2">
        <f>SUMIFS($I$5:$I$55,$B$5:$B$55,$A115)*Z$103*Z$99*10</f>
        <v/>
      </c>
      <c r="AA115" s="2">
        <f>SUMIFS($I$5:$I$55,$B$5:$B$55,$A115)*AA$103*AA$99*10</f>
        <v/>
      </c>
      <c r="AB115" s="2">
        <f>SUMIFS($I$5:$I$55,$B$5:$B$55,$A115)*AB$103*AB$99*10</f>
        <v/>
      </c>
      <c r="AC115" s="2">
        <f>SUMIFS($I$5:$I$55,$B$5:$B$55,$A115)*AC$103*AC$99*10</f>
        <v/>
      </c>
      <c r="AD115" s="2">
        <f>SUMIFS($I$5:$I$55,$B$5:$B$55,$A115)*AD$103*AD$99*10</f>
        <v/>
      </c>
      <c r="AE115" s="2">
        <f>SUMIFS($I$5:$I$55,$B$5:$B$55,$A115)*AE$103*AE$99*10</f>
        <v/>
      </c>
      <c r="AF115" s="2">
        <f>SUMIFS($I$5:$I$55,$B$5:$B$55,$A115)*AF$103*AF$99*10</f>
        <v/>
      </c>
      <c r="AG115" s="2">
        <f>SUMIFS($I$5:$I$55,$B$5:$B$55,$A115)*AG$103*AG$99*10</f>
        <v/>
      </c>
    </row>
    <row r="116" ht="15" customHeight="1" s="78">
      <c r="A116" s="69" t="inlineStr">
        <is>
          <t>HI</t>
        </is>
      </c>
      <c r="B116" s="2">
        <f>SUMIFS($I$5:$I$55,$B$5:$B$55,$A116)*B$103*B$99*10</f>
        <v/>
      </c>
      <c r="C116" s="2">
        <f>SUMIFS($I$5:$I$55,$B$5:$B$55,$A116)*C$103*C$99*10</f>
        <v/>
      </c>
      <c r="D116" s="2">
        <f>SUMIFS($I$5:$I$55,$B$5:$B$55,$A116)*D$103*D$99*10</f>
        <v/>
      </c>
      <c r="E116" s="2">
        <f>SUMIFS($I$5:$I$55,$B$5:$B$55,$A116)*E$103*E$99*10</f>
        <v/>
      </c>
      <c r="F116" s="2">
        <f>SUMIFS($I$5:$I$55,$B$5:$B$55,$A116)*F$103*F$99*10</f>
        <v/>
      </c>
      <c r="G116" s="2">
        <f>SUMIFS($I$5:$I$55,$B$5:$B$55,$A116)*G$103*G$99*10</f>
        <v/>
      </c>
      <c r="H116" s="2">
        <f>SUMIFS($I$5:$I$55,$B$5:$B$55,$A116)*H$103*H$99*10</f>
        <v/>
      </c>
      <c r="I116" s="2">
        <f>SUMIFS($I$5:$I$55,$B$5:$B$55,$A116)*I$103*I$99*10</f>
        <v/>
      </c>
      <c r="J116" s="2">
        <f>SUMIFS($I$5:$I$55,$B$5:$B$55,$A116)*J$103*J$99*10</f>
        <v/>
      </c>
      <c r="K116" s="2">
        <f>SUMIFS($I$5:$I$55,$B$5:$B$55,$A116)*K$103*K$99*10</f>
        <v/>
      </c>
      <c r="L116" s="2">
        <f>SUMIFS($I$5:$I$55,$B$5:$B$55,$A116)*L$103*L$99*10</f>
        <v/>
      </c>
      <c r="M116" s="2">
        <f>SUMIFS($I$5:$I$55,$B$5:$B$55,$A116)*M$103*M$99*10</f>
        <v/>
      </c>
      <c r="N116" s="2">
        <f>SUMIFS($I$5:$I$55,$B$5:$B$55,$A116)*N$103*N$99*10</f>
        <v/>
      </c>
      <c r="O116" s="2">
        <f>SUMIFS($I$5:$I$55,$B$5:$B$55,$A116)*O$103*O$99*10</f>
        <v/>
      </c>
      <c r="P116" s="2">
        <f>SUMIFS($I$5:$I$55,$B$5:$B$55,$A116)*P$103*P$99*10</f>
        <v/>
      </c>
      <c r="Q116" s="2">
        <f>SUMIFS($I$5:$I$55,$B$5:$B$55,$A116)*Q$103*Q$99*10</f>
        <v/>
      </c>
      <c r="R116" s="2">
        <f>SUMIFS($I$5:$I$55,$B$5:$B$55,$A116)*R$103*R$99*10</f>
        <v/>
      </c>
      <c r="S116" s="2">
        <f>SUMIFS($I$5:$I$55,$B$5:$B$55,$A116)*S$103*S$99*10</f>
        <v/>
      </c>
      <c r="T116" s="2">
        <f>SUMIFS($I$5:$I$55,$B$5:$B$55,$A116)*T$103*T$99*10</f>
        <v/>
      </c>
      <c r="U116" s="2">
        <f>SUMIFS($I$5:$I$55,$B$5:$B$55,$A116)*U$103*U$99*10</f>
        <v/>
      </c>
      <c r="V116" s="2">
        <f>SUMIFS($I$5:$I$55,$B$5:$B$55,$A116)*V$103*V$99*10</f>
        <v/>
      </c>
      <c r="W116" s="2">
        <f>SUMIFS($I$5:$I$55,$B$5:$B$55,$A116)*W$103*W$99*10</f>
        <v/>
      </c>
      <c r="X116" s="2">
        <f>SUMIFS($I$5:$I$55,$B$5:$B$55,$A116)*X$103*X$99*10</f>
        <v/>
      </c>
      <c r="Y116" s="2">
        <f>SUMIFS($I$5:$I$55,$B$5:$B$55,$A116)*Y$103*Y$99*10</f>
        <v/>
      </c>
      <c r="Z116" s="2">
        <f>SUMIFS($I$5:$I$55,$B$5:$B$55,$A116)*Z$103*Z$99*10</f>
        <v/>
      </c>
      <c r="AA116" s="2">
        <f>SUMIFS($I$5:$I$55,$B$5:$B$55,$A116)*AA$103*AA$99*10</f>
        <v/>
      </c>
      <c r="AB116" s="2">
        <f>SUMIFS($I$5:$I$55,$B$5:$B$55,$A116)*AB$103*AB$99*10</f>
        <v/>
      </c>
      <c r="AC116" s="2">
        <f>SUMIFS($I$5:$I$55,$B$5:$B$55,$A116)*AC$103*AC$99*10</f>
        <v/>
      </c>
      <c r="AD116" s="2">
        <f>SUMIFS($I$5:$I$55,$B$5:$B$55,$A116)*AD$103*AD$99*10</f>
        <v/>
      </c>
      <c r="AE116" s="2">
        <f>SUMIFS($I$5:$I$55,$B$5:$B$55,$A116)*AE$103*AE$99*10</f>
        <v/>
      </c>
      <c r="AF116" s="2">
        <f>SUMIFS($I$5:$I$55,$B$5:$B$55,$A116)*AF$103*AF$99*10</f>
        <v/>
      </c>
      <c r="AG116" s="2">
        <f>SUMIFS($I$5:$I$55,$B$5:$B$55,$A116)*AG$103*AG$99*10</f>
        <v/>
      </c>
    </row>
    <row r="117" ht="15" customHeight="1" s="78">
      <c r="A117" s="69" t="inlineStr">
        <is>
          <t>IA</t>
        </is>
      </c>
      <c r="B117" s="2">
        <f>SUMIFS($I$5:$I$55,$B$5:$B$55,$A117)*B$103*B$99*10</f>
        <v/>
      </c>
      <c r="C117" s="2">
        <f>SUMIFS($I$5:$I$55,$B$5:$B$55,$A117)*C$103*C$99*10</f>
        <v/>
      </c>
      <c r="D117" s="2">
        <f>SUMIFS($I$5:$I$55,$B$5:$B$55,$A117)*D$103*D$99*10</f>
        <v/>
      </c>
      <c r="E117" s="2">
        <f>SUMIFS($I$5:$I$55,$B$5:$B$55,$A117)*E$103*E$99*10</f>
        <v/>
      </c>
      <c r="F117" s="2">
        <f>SUMIFS($I$5:$I$55,$B$5:$B$55,$A117)*F$103*F$99*10</f>
        <v/>
      </c>
      <c r="G117" s="2">
        <f>SUMIFS($I$5:$I$55,$B$5:$B$55,$A117)*G$103*G$99*10</f>
        <v/>
      </c>
      <c r="H117" s="2">
        <f>SUMIFS($I$5:$I$55,$B$5:$B$55,$A117)*H$103*H$99*10</f>
        <v/>
      </c>
      <c r="I117" s="2">
        <f>SUMIFS($I$5:$I$55,$B$5:$B$55,$A117)*I$103*I$99*10</f>
        <v/>
      </c>
      <c r="J117" s="2">
        <f>SUMIFS($I$5:$I$55,$B$5:$B$55,$A117)*J$103*J$99*10</f>
        <v/>
      </c>
      <c r="K117" s="2">
        <f>SUMIFS($I$5:$I$55,$B$5:$B$55,$A117)*K$103*K$99*10</f>
        <v/>
      </c>
      <c r="L117" s="2">
        <f>SUMIFS($I$5:$I$55,$B$5:$B$55,$A117)*L$103*L$99*10</f>
        <v/>
      </c>
      <c r="M117" s="2">
        <f>SUMIFS($I$5:$I$55,$B$5:$B$55,$A117)*M$103*M$99*10</f>
        <v/>
      </c>
      <c r="N117" s="2">
        <f>SUMIFS($I$5:$I$55,$B$5:$B$55,$A117)*N$103*N$99*10</f>
        <v/>
      </c>
      <c r="O117" s="2">
        <f>SUMIFS($I$5:$I$55,$B$5:$B$55,$A117)*O$103*O$99*10</f>
        <v/>
      </c>
      <c r="P117" s="2">
        <f>SUMIFS($I$5:$I$55,$B$5:$B$55,$A117)*P$103*P$99*10</f>
        <v/>
      </c>
      <c r="Q117" s="2">
        <f>SUMIFS($I$5:$I$55,$B$5:$B$55,$A117)*Q$103*Q$99*10</f>
        <v/>
      </c>
      <c r="R117" s="2">
        <f>SUMIFS($I$5:$I$55,$B$5:$B$55,$A117)*R$103*R$99*10</f>
        <v/>
      </c>
      <c r="S117" s="2">
        <f>SUMIFS($I$5:$I$55,$B$5:$B$55,$A117)*S$103*S$99*10</f>
        <v/>
      </c>
      <c r="T117" s="2">
        <f>SUMIFS($I$5:$I$55,$B$5:$B$55,$A117)*T$103*T$99*10</f>
        <v/>
      </c>
      <c r="U117" s="2">
        <f>SUMIFS($I$5:$I$55,$B$5:$B$55,$A117)*U$103*U$99*10</f>
        <v/>
      </c>
      <c r="V117" s="2">
        <f>SUMIFS($I$5:$I$55,$B$5:$B$55,$A117)*V$103*V$99*10</f>
        <v/>
      </c>
      <c r="W117" s="2">
        <f>SUMIFS($I$5:$I$55,$B$5:$B$55,$A117)*W$103*W$99*10</f>
        <v/>
      </c>
      <c r="X117" s="2">
        <f>SUMIFS($I$5:$I$55,$B$5:$B$55,$A117)*X$103*X$99*10</f>
        <v/>
      </c>
      <c r="Y117" s="2">
        <f>SUMIFS($I$5:$I$55,$B$5:$B$55,$A117)*Y$103*Y$99*10</f>
        <v/>
      </c>
      <c r="Z117" s="2">
        <f>SUMIFS($I$5:$I$55,$B$5:$B$55,$A117)*Z$103*Z$99*10</f>
        <v/>
      </c>
      <c r="AA117" s="2">
        <f>SUMIFS($I$5:$I$55,$B$5:$B$55,$A117)*AA$103*AA$99*10</f>
        <v/>
      </c>
      <c r="AB117" s="2">
        <f>SUMIFS($I$5:$I$55,$B$5:$B$55,$A117)*AB$103*AB$99*10</f>
        <v/>
      </c>
      <c r="AC117" s="2">
        <f>SUMIFS($I$5:$I$55,$B$5:$B$55,$A117)*AC$103*AC$99*10</f>
        <v/>
      </c>
      <c r="AD117" s="2">
        <f>SUMIFS($I$5:$I$55,$B$5:$B$55,$A117)*AD$103*AD$99*10</f>
        <v/>
      </c>
      <c r="AE117" s="2">
        <f>SUMIFS($I$5:$I$55,$B$5:$B$55,$A117)*AE$103*AE$99*10</f>
        <v/>
      </c>
      <c r="AF117" s="2">
        <f>SUMIFS($I$5:$I$55,$B$5:$B$55,$A117)*AF$103*AF$99*10</f>
        <v/>
      </c>
      <c r="AG117" s="2">
        <f>SUMIFS($I$5:$I$55,$B$5:$B$55,$A117)*AG$103*AG$99*10</f>
        <v/>
      </c>
    </row>
    <row r="118" ht="15" customHeight="1" s="78">
      <c r="A118" s="69" t="inlineStr">
        <is>
          <t>ID</t>
        </is>
      </c>
      <c r="B118" s="2">
        <f>SUMIFS($I$5:$I$55,$B$5:$B$55,$A118)*B$103*B$99*10</f>
        <v/>
      </c>
      <c r="C118" s="2">
        <f>SUMIFS($I$5:$I$55,$B$5:$B$55,$A118)*C$103*C$99*10</f>
        <v/>
      </c>
      <c r="D118" s="2">
        <f>SUMIFS($I$5:$I$55,$B$5:$B$55,$A118)*D$103*D$99*10</f>
        <v/>
      </c>
      <c r="E118" s="2">
        <f>SUMIFS($I$5:$I$55,$B$5:$B$55,$A118)*E$103*E$99*10</f>
        <v/>
      </c>
      <c r="F118" s="2">
        <f>SUMIFS($I$5:$I$55,$B$5:$B$55,$A118)*F$103*F$99*10</f>
        <v/>
      </c>
      <c r="G118" s="2">
        <f>SUMIFS($I$5:$I$55,$B$5:$B$55,$A118)*G$103*G$99*10</f>
        <v/>
      </c>
      <c r="H118" s="2">
        <f>SUMIFS($I$5:$I$55,$B$5:$B$55,$A118)*H$103*H$99*10</f>
        <v/>
      </c>
      <c r="I118" s="2">
        <f>SUMIFS($I$5:$I$55,$B$5:$B$55,$A118)*I$103*I$99*10</f>
        <v/>
      </c>
      <c r="J118" s="2">
        <f>SUMIFS($I$5:$I$55,$B$5:$B$55,$A118)*J$103*J$99*10</f>
        <v/>
      </c>
      <c r="K118" s="2">
        <f>SUMIFS($I$5:$I$55,$B$5:$B$55,$A118)*K$103*K$99*10</f>
        <v/>
      </c>
      <c r="L118" s="2">
        <f>SUMIFS($I$5:$I$55,$B$5:$B$55,$A118)*L$103*L$99*10</f>
        <v/>
      </c>
      <c r="M118" s="2">
        <f>SUMIFS($I$5:$I$55,$B$5:$B$55,$A118)*M$103*M$99*10</f>
        <v/>
      </c>
      <c r="N118" s="2">
        <f>SUMIFS($I$5:$I$55,$B$5:$B$55,$A118)*N$103*N$99*10</f>
        <v/>
      </c>
      <c r="O118" s="2">
        <f>SUMIFS($I$5:$I$55,$B$5:$B$55,$A118)*O$103*O$99*10</f>
        <v/>
      </c>
      <c r="P118" s="2">
        <f>SUMIFS($I$5:$I$55,$B$5:$B$55,$A118)*P$103*P$99*10</f>
        <v/>
      </c>
      <c r="Q118" s="2">
        <f>SUMIFS($I$5:$I$55,$B$5:$B$55,$A118)*Q$103*Q$99*10</f>
        <v/>
      </c>
      <c r="R118" s="2">
        <f>SUMIFS($I$5:$I$55,$B$5:$B$55,$A118)*R$103*R$99*10</f>
        <v/>
      </c>
      <c r="S118" s="2">
        <f>SUMIFS($I$5:$I$55,$B$5:$B$55,$A118)*S$103*S$99*10</f>
        <v/>
      </c>
      <c r="T118" s="2">
        <f>SUMIFS($I$5:$I$55,$B$5:$B$55,$A118)*T$103*T$99*10</f>
        <v/>
      </c>
      <c r="U118" s="2">
        <f>SUMIFS($I$5:$I$55,$B$5:$B$55,$A118)*U$103*U$99*10</f>
        <v/>
      </c>
      <c r="V118" s="2">
        <f>SUMIFS($I$5:$I$55,$B$5:$B$55,$A118)*V$103*V$99*10</f>
        <v/>
      </c>
      <c r="W118" s="2">
        <f>SUMIFS($I$5:$I$55,$B$5:$B$55,$A118)*W$103*W$99*10</f>
        <v/>
      </c>
      <c r="X118" s="2">
        <f>SUMIFS($I$5:$I$55,$B$5:$B$55,$A118)*X$103*X$99*10</f>
        <v/>
      </c>
      <c r="Y118" s="2">
        <f>SUMIFS($I$5:$I$55,$B$5:$B$55,$A118)*Y$103*Y$99*10</f>
        <v/>
      </c>
      <c r="Z118" s="2">
        <f>SUMIFS($I$5:$I$55,$B$5:$B$55,$A118)*Z$103*Z$99*10</f>
        <v/>
      </c>
      <c r="AA118" s="2">
        <f>SUMIFS($I$5:$I$55,$B$5:$B$55,$A118)*AA$103*AA$99*10</f>
        <v/>
      </c>
      <c r="AB118" s="2">
        <f>SUMIFS($I$5:$I$55,$B$5:$B$55,$A118)*AB$103*AB$99*10</f>
        <v/>
      </c>
      <c r="AC118" s="2">
        <f>SUMIFS($I$5:$I$55,$B$5:$B$55,$A118)*AC$103*AC$99*10</f>
        <v/>
      </c>
      <c r="AD118" s="2">
        <f>SUMIFS($I$5:$I$55,$B$5:$B$55,$A118)*AD$103*AD$99*10</f>
        <v/>
      </c>
      <c r="AE118" s="2">
        <f>SUMIFS($I$5:$I$55,$B$5:$B$55,$A118)*AE$103*AE$99*10</f>
        <v/>
      </c>
      <c r="AF118" s="2">
        <f>SUMIFS($I$5:$I$55,$B$5:$B$55,$A118)*AF$103*AF$99*10</f>
        <v/>
      </c>
      <c r="AG118" s="2">
        <f>SUMIFS($I$5:$I$55,$B$5:$B$55,$A118)*AG$103*AG$99*10</f>
        <v/>
      </c>
    </row>
    <row r="119" ht="15" customHeight="1" s="78">
      <c r="A119" s="69" t="inlineStr">
        <is>
          <t>IL</t>
        </is>
      </c>
      <c r="B119" s="2">
        <f>SUMIFS($I$5:$I$55,$B$5:$B$55,$A119)*B$103*B$99*10</f>
        <v/>
      </c>
      <c r="C119" s="2">
        <f>SUMIFS($I$5:$I$55,$B$5:$B$55,$A119)*C$103*C$99*10</f>
        <v/>
      </c>
      <c r="D119" s="2">
        <f>SUMIFS($I$5:$I$55,$B$5:$B$55,$A119)*D$103*D$99*10</f>
        <v/>
      </c>
      <c r="E119" s="2">
        <f>SUMIFS($I$5:$I$55,$B$5:$B$55,$A119)*E$103*E$99*10</f>
        <v/>
      </c>
      <c r="F119" s="2">
        <f>SUMIFS($I$5:$I$55,$B$5:$B$55,$A119)*F$103*F$99*10</f>
        <v/>
      </c>
      <c r="G119" s="2">
        <f>SUMIFS($I$5:$I$55,$B$5:$B$55,$A119)*G$103*G$99*10</f>
        <v/>
      </c>
      <c r="H119" s="2">
        <f>SUMIFS($I$5:$I$55,$B$5:$B$55,$A119)*H$103*H$99*10</f>
        <v/>
      </c>
      <c r="I119" s="2">
        <f>SUMIFS($I$5:$I$55,$B$5:$B$55,$A119)*I$103*I$99*10</f>
        <v/>
      </c>
      <c r="J119" s="2">
        <f>SUMIFS($I$5:$I$55,$B$5:$B$55,$A119)*J$103*J$99*10</f>
        <v/>
      </c>
      <c r="K119" s="2">
        <f>SUMIFS($I$5:$I$55,$B$5:$B$55,$A119)*K$103*K$99*10</f>
        <v/>
      </c>
      <c r="L119" s="2">
        <f>SUMIFS($I$5:$I$55,$B$5:$B$55,$A119)*L$103*L$99*10</f>
        <v/>
      </c>
      <c r="M119" s="2">
        <f>SUMIFS($I$5:$I$55,$B$5:$B$55,$A119)*M$103*M$99*10</f>
        <v/>
      </c>
      <c r="N119" s="2">
        <f>SUMIFS($I$5:$I$55,$B$5:$B$55,$A119)*N$103*N$99*10</f>
        <v/>
      </c>
      <c r="O119" s="2">
        <f>SUMIFS($I$5:$I$55,$B$5:$B$55,$A119)*O$103*O$99*10</f>
        <v/>
      </c>
      <c r="P119" s="2">
        <f>SUMIFS($I$5:$I$55,$B$5:$B$55,$A119)*P$103*P$99*10</f>
        <v/>
      </c>
      <c r="Q119" s="2">
        <f>SUMIFS($I$5:$I$55,$B$5:$B$55,$A119)*Q$103*Q$99*10</f>
        <v/>
      </c>
      <c r="R119" s="2">
        <f>SUMIFS($I$5:$I$55,$B$5:$B$55,$A119)*R$103*R$99*10</f>
        <v/>
      </c>
      <c r="S119" s="2">
        <f>SUMIFS($I$5:$I$55,$B$5:$B$55,$A119)*S$103*S$99*10</f>
        <v/>
      </c>
      <c r="T119" s="2">
        <f>SUMIFS($I$5:$I$55,$B$5:$B$55,$A119)*T$103*T$99*10</f>
        <v/>
      </c>
      <c r="U119" s="2">
        <f>SUMIFS($I$5:$I$55,$B$5:$B$55,$A119)*U$103*U$99*10</f>
        <v/>
      </c>
      <c r="V119" s="2">
        <f>SUMIFS($I$5:$I$55,$B$5:$B$55,$A119)*V$103*V$99*10</f>
        <v/>
      </c>
      <c r="W119" s="2">
        <f>SUMIFS($I$5:$I$55,$B$5:$B$55,$A119)*W$103*W$99*10</f>
        <v/>
      </c>
      <c r="X119" s="2">
        <f>SUMIFS($I$5:$I$55,$B$5:$B$55,$A119)*X$103*X$99*10</f>
        <v/>
      </c>
      <c r="Y119" s="2">
        <f>SUMIFS($I$5:$I$55,$B$5:$B$55,$A119)*Y$103*Y$99*10</f>
        <v/>
      </c>
      <c r="Z119" s="2">
        <f>SUMIFS($I$5:$I$55,$B$5:$B$55,$A119)*Z$103*Z$99*10</f>
        <v/>
      </c>
      <c r="AA119" s="2">
        <f>SUMIFS($I$5:$I$55,$B$5:$B$55,$A119)*AA$103*AA$99*10</f>
        <v/>
      </c>
      <c r="AB119" s="2">
        <f>SUMIFS($I$5:$I$55,$B$5:$B$55,$A119)*AB$103*AB$99*10</f>
        <v/>
      </c>
      <c r="AC119" s="2">
        <f>SUMIFS($I$5:$I$55,$B$5:$B$55,$A119)*AC$103*AC$99*10</f>
        <v/>
      </c>
      <c r="AD119" s="2">
        <f>SUMIFS($I$5:$I$55,$B$5:$B$55,$A119)*AD$103*AD$99*10</f>
        <v/>
      </c>
      <c r="AE119" s="2">
        <f>SUMIFS($I$5:$I$55,$B$5:$B$55,$A119)*AE$103*AE$99*10</f>
        <v/>
      </c>
      <c r="AF119" s="2">
        <f>SUMIFS($I$5:$I$55,$B$5:$B$55,$A119)*AF$103*AF$99*10</f>
        <v/>
      </c>
      <c r="AG119" s="2">
        <f>SUMIFS($I$5:$I$55,$B$5:$B$55,$A119)*AG$103*AG$99*10</f>
        <v/>
      </c>
    </row>
    <row r="120" ht="15" customHeight="1" s="78">
      <c r="A120" s="69" t="inlineStr">
        <is>
          <t>IN</t>
        </is>
      </c>
      <c r="B120" s="2">
        <f>SUMIFS($I$5:$I$55,$B$5:$B$55,$A120)*B$103*B$99*10</f>
        <v/>
      </c>
      <c r="C120" s="2">
        <f>SUMIFS($I$5:$I$55,$B$5:$B$55,$A120)*C$103*C$99*10</f>
        <v/>
      </c>
      <c r="D120" s="2">
        <f>SUMIFS($I$5:$I$55,$B$5:$B$55,$A120)*D$103*D$99*10</f>
        <v/>
      </c>
      <c r="E120" s="2">
        <f>SUMIFS($I$5:$I$55,$B$5:$B$55,$A120)*E$103*E$99*10</f>
        <v/>
      </c>
      <c r="F120" s="2">
        <f>SUMIFS($I$5:$I$55,$B$5:$B$55,$A120)*F$103*F$99*10</f>
        <v/>
      </c>
      <c r="G120" s="2">
        <f>SUMIFS($I$5:$I$55,$B$5:$B$55,$A120)*G$103*G$99*10</f>
        <v/>
      </c>
      <c r="H120" s="2">
        <f>SUMIFS($I$5:$I$55,$B$5:$B$55,$A120)*H$103*H$99*10</f>
        <v/>
      </c>
      <c r="I120" s="2">
        <f>SUMIFS($I$5:$I$55,$B$5:$B$55,$A120)*I$103*I$99*10</f>
        <v/>
      </c>
      <c r="J120" s="2">
        <f>SUMIFS($I$5:$I$55,$B$5:$B$55,$A120)*J$103*J$99*10</f>
        <v/>
      </c>
      <c r="K120" s="2">
        <f>SUMIFS($I$5:$I$55,$B$5:$B$55,$A120)*K$103*K$99*10</f>
        <v/>
      </c>
      <c r="L120" s="2">
        <f>SUMIFS($I$5:$I$55,$B$5:$B$55,$A120)*L$103*L$99*10</f>
        <v/>
      </c>
      <c r="M120" s="2">
        <f>SUMIFS($I$5:$I$55,$B$5:$B$55,$A120)*M$103*M$99*10</f>
        <v/>
      </c>
      <c r="N120" s="2">
        <f>SUMIFS($I$5:$I$55,$B$5:$B$55,$A120)*N$103*N$99*10</f>
        <v/>
      </c>
      <c r="O120" s="2">
        <f>SUMIFS($I$5:$I$55,$B$5:$B$55,$A120)*O$103*O$99*10</f>
        <v/>
      </c>
      <c r="P120" s="2">
        <f>SUMIFS($I$5:$I$55,$B$5:$B$55,$A120)*P$103*P$99*10</f>
        <v/>
      </c>
      <c r="Q120" s="2">
        <f>SUMIFS($I$5:$I$55,$B$5:$B$55,$A120)*Q$103*Q$99*10</f>
        <v/>
      </c>
      <c r="R120" s="2">
        <f>SUMIFS($I$5:$I$55,$B$5:$B$55,$A120)*R$103*R$99*10</f>
        <v/>
      </c>
      <c r="S120" s="2">
        <f>SUMIFS($I$5:$I$55,$B$5:$B$55,$A120)*S$103*S$99*10</f>
        <v/>
      </c>
      <c r="T120" s="2">
        <f>SUMIFS($I$5:$I$55,$B$5:$B$55,$A120)*T$103*T$99*10</f>
        <v/>
      </c>
      <c r="U120" s="2">
        <f>SUMIFS($I$5:$I$55,$B$5:$B$55,$A120)*U$103*U$99*10</f>
        <v/>
      </c>
      <c r="V120" s="2">
        <f>SUMIFS($I$5:$I$55,$B$5:$B$55,$A120)*V$103*V$99*10</f>
        <v/>
      </c>
      <c r="W120" s="2">
        <f>SUMIFS($I$5:$I$55,$B$5:$B$55,$A120)*W$103*W$99*10</f>
        <v/>
      </c>
      <c r="X120" s="2">
        <f>SUMIFS($I$5:$I$55,$B$5:$B$55,$A120)*X$103*X$99*10</f>
        <v/>
      </c>
      <c r="Y120" s="2">
        <f>SUMIFS($I$5:$I$55,$B$5:$B$55,$A120)*Y$103*Y$99*10</f>
        <v/>
      </c>
      <c r="Z120" s="2">
        <f>SUMIFS($I$5:$I$55,$B$5:$B$55,$A120)*Z$103*Z$99*10</f>
        <v/>
      </c>
      <c r="AA120" s="2">
        <f>SUMIFS($I$5:$I$55,$B$5:$B$55,$A120)*AA$103*AA$99*10</f>
        <v/>
      </c>
      <c r="AB120" s="2">
        <f>SUMIFS($I$5:$I$55,$B$5:$B$55,$A120)*AB$103*AB$99*10</f>
        <v/>
      </c>
      <c r="AC120" s="2">
        <f>SUMIFS($I$5:$I$55,$B$5:$B$55,$A120)*AC$103*AC$99*10</f>
        <v/>
      </c>
      <c r="AD120" s="2">
        <f>SUMIFS($I$5:$I$55,$B$5:$B$55,$A120)*AD$103*AD$99*10</f>
        <v/>
      </c>
      <c r="AE120" s="2">
        <f>SUMIFS($I$5:$I$55,$B$5:$B$55,$A120)*AE$103*AE$99*10</f>
        <v/>
      </c>
      <c r="AF120" s="2">
        <f>SUMIFS($I$5:$I$55,$B$5:$B$55,$A120)*AF$103*AF$99*10</f>
        <v/>
      </c>
      <c r="AG120" s="2">
        <f>SUMIFS($I$5:$I$55,$B$5:$B$55,$A120)*AG$103*AG$99*10</f>
        <v/>
      </c>
    </row>
    <row r="121" ht="15" customHeight="1" s="78">
      <c r="A121" s="69" t="inlineStr">
        <is>
          <t>KS</t>
        </is>
      </c>
      <c r="B121" s="2">
        <f>SUMIFS($I$5:$I$55,$B$5:$B$55,$A121)*B$103*B$99*10</f>
        <v/>
      </c>
      <c r="C121" s="2">
        <f>SUMIFS($I$5:$I$55,$B$5:$B$55,$A121)*C$103*C$99*10</f>
        <v/>
      </c>
      <c r="D121" s="2">
        <f>SUMIFS($I$5:$I$55,$B$5:$B$55,$A121)*D$103*D$99*10</f>
        <v/>
      </c>
      <c r="E121" s="2">
        <f>SUMIFS($I$5:$I$55,$B$5:$B$55,$A121)*E$103*E$99*10</f>
        <v/>
      </c>
      <c r="F121" s="2">
        <f>SUMIFS($I$5:$I$55,$B$5:$B$55,$A121)*F$103*F$99*10</f>
        <v/>
      </c>
      <c r="G121" s="2">
        <f>SUMIFS($I$5:$I$55,$B$5:$B$55,$A121)*G$103*G$99*10</f>
        <v/>
      </c>
      <c r="H121" s="2">
        <f>SUMIFS($I$5:$I$55,$B$5:$B$55,$A121)*H$103*H$99*10</f>
        <v/>
      </c>
      <c r="I121" s="2">
        <f>SUMIFS($I$5:$I$55,$B$5:$B$55,$A121)*I$103*I$99*10</f>
        <v/>
      </c>
      <c r="J121" s="2">
        <f>SUMIFS($I$5:$I$55,$B$5:$B$55,$A121)*J$103*J$99*10</f>
        <v/>
      </c>
      <c r="K121" s="2">
        <f>SUMIFS($I$5:$I$55,$B$5:$B$55,$A121)*K$103*K$99*10</f>
        <v/>
      </c>
      <c r="L121" s="2">
        <f>SUMIFS($I$5:$I$55,$B$5:$B$55,$A121)*L$103*L$99*10</f>
        <v/>
      </c>
      <c r="M121" s="2">
        <f>SUMIFS($I$5:$I$55,$B$5:$B$55,$A121)*M$103*M$99*10</f>
        <v/>
      </c>
      <c r="N121" s="2">
        <f>SUMIFS($I$5:$I$55,$B$5:$B$55,$A121)*N$103*N$99*10</f>
        <v/>
      </c>
      <c r="O121" s="2">
        <f>SUMIFS($I$5:$I$55,$B$5:$B$55,$A121)*O$103*O$99*10</f>
        <v/>
      </c>
      <c r="P121" s="2">
        <f>SUMIFS($I$5:$I$55,$B$5:$B$55,$A121)*P$103*P$99*10</f>
        <v/>
      </c>
      <c r="Q121" s="2">
        <f>SUMIFS($I$5:$I$55,$B$5:$B$55,$A121)*Q$103*Q$99*10</f>
        <v/>
      </c>
      <c r="R121" s="2">
        <f>SUMIFS($I$5:$I$55,$B$5:$B$55,$A121)*R$103*R$99*10</f>
        <v/>
      </c>
      <c r="S121" s="2">
        <f>SUMIFS($I$5:$I$55,$B$5:$B$55,$A121)*S$103*S$99*10</f>
        <v/>
      </c>
      <c r="T121" s="2">
        <f>SUMIFS($I$5:$I$55,$B$5:$B$55,$A121)*T$103*T$99*10</f>
        <v/>
      </c>
      <c r="U121" s="2">
        <f>SUMIFS($I$5:$I$55,$B$5:$B$55,$A121)*U$103*U$99*10</f>
        <v/>
      </c>
      <c r="V121" s="2">
        <f>SUMIFS($I$5:$I$55,$B$5:$B$55,$A121)*V$103*V$99*10</f>
        <v/>
      </c>
      <c r="W121" s="2">
        <f>SUMIFS($I$5:$I$55,$B$5:$B$55,$A121)*W$103*W$99*10</f>
        <v/>
      </c>
      <c r="X121" s="2">
        <f>SUMIFS($I$5:$I$55,$B$5:$B$55,$A121)*X$103*X$99*10</f>
        <v/>
      </c>
      <c r="Y121" s="2">
        <f>SUMIFS($I$5:$I$55,$B$5:$B$55,$A121)*Y$103*Y$99*10</f>
        <v/>
      </c>
      <c r="Z121" s="2">
        <f>SUMIFS($I$5:$I$55,$B$5:$B$55,$A121)*Z$103*Z$99*10</f>
        <v/>
      </c>
      <c r="AA121" s="2">
        <f>SUMIFS($I$5:$I$55,$B$5:$B$55,$A121)*AA$103*AA$99*10</f>
        <v/>
      </c>
      <c r="AB121" s="2">
        <f>SUMIFS($I$5:$I$55,$B$5:$B$55,$A121)*AB$103*AB$99*10</f>
        <v/>
      </c>
      <c r="AC121" s="2">
        <f>SUMIFS($I$5:$I$55,$B$5:$B$55,$A121)*AC$103*AC$99*10</f>
        <v/>
      </c>
      <c r="AD121" s="2">
        <f>SUMIFS($I$5:$I$55,$B$5:$B$55,$A121)*AD$103*AD$99*10</f>
        <v/>
      </c>
      <c r="AE121" s="2">
        <f>SUMIFS($I$5:$I$55,$B$5:$B$55,$A121)*AE$103*AE$99*10</f>
        <v/>
      </c>
      <c r="AF121" s="2">
        <f>SUMIFS($I$5:$I$55,$B$5:$B$55,$A121)*AF$103*AF$99*10</f>
        <v/>
      </c>
      <c r="AG121" s="2">
        <f>SUMIFS($I$5:$I$55,$B$5:$B$55,$A121)*AG$103*AG$99*10</f>
        <v/>
      </c>
    </row>
    <row r="122" ht="15" customHeight="1" s="78">
      <c r="A122" s="69" t="inlineStr">
        <is>
          <t>KY</t>
        </is>
      </c>
      <c r="B122" s="2">
        <f>SUMIFS($I$5:$I$55,$B$5:$B$55,$A122)*B$103*B$99*10</f>
        <v/>
      </c>
      <c r="C122" s="2">
        <f>SUMIFS($I$5:$I$55,$B$5:$B$55,$A122)*C$103*C$99*10</f>
        <v/>
      </c>
      <c r="D122" s="2">
        <f>SUMIFS($I$5:$I$55,$B$5:$B$55,$A122)*D$103*D$99*10</f>
        <v/>
      </c>
      <c r="E122" s="2">
        <f>SUMIFS($I$5:$I$55,$B$5:$B$55,$A122)*E$103*E$99*10</f>
        <v/>
      </c>
      <c r="F122" s="2">
        <f>SUMIFS($I$5:$I$55,$B$5:$B$55,$A122)*F$103*F$99*10</f>
        <v/>
      </c>
      <c r="G122" s="2">
        <f>SUMIFS($I$5:$I$55,$B$5:$B$55,$A122)*G$103*G$99*10</f>
        <v/>
      </c>
      <c r="H122" s="2">
        <f>SUMIFS($I$5:$I$55,$B$5:$B$55,$A122)*H$103*H$99*10</f>
        <v/>
      </c>
      <c r="I122" s="2">
        <f>SUMIFS($I$5:$I$55,$B$5:$B$55,$A122)*I$103*I$99*10</f>
        <v/>
      </c>
      <c r="J122" s="2">
        <f>SUMIFS($I$5:$I$55,$B$5:$B$55,$A122)*J$103*J$99*10</f>
        <v/>
      </c>
      <c r="K122" s="2">
        <f>SUMIFS($I$5:$I$55,$B$5:$B$55,$A122)*K$103*K$99*10</f>
        <v/>
      </c>
      <c r="L122" s="2">
        <f>SUMIFS($I$5:$I$55,$B$5:$B$55,$A122)*L$103*L$99*10</f>
        <v/>
      </c>
      <c r="M122" s="2">
        <f>SUMIFS($I$5:$I$55,$B$5:$B$55,$A122)*M$103*M$99*10</f>
        <v/>
      </c>
      <c r="N122" s="2">
        <f>SUMIFS($I$5:$I$55,$B$5:$B$55,$A122)*N$103*N$99*10</f>
        <v/>
      </c>
      <c r="O122" s="2">
        <f>SUMIFS($I$5:$I$55,$B$5:$B$55,$A122)*O$103*O$99*10</f>
        <v/>
      </c>
      <c r="P122" s="2">
        <f>SUMIFS($I$5:$I$55,$B$5:$B$55,$A122)*P$103*P$99*10</f>
        <v/>
      </c>
      <c r="Q122" s="2">
        <f>SUMIFS($I$5:$I$55,$B$5:$B$55,$A122)*Q$103*Q$99*10</f>
        <v/>
      </c>
      <c r="R122" s="2">
        <f>SUMIFS($I$5:$I$55,$B$5:$B$55,$A122)*R$103*R$99*10</f>
        <v/>
      </c>
      <c r="S122" s="2">
        <f>SUMIFS($I$5:$I$55,$B$5:$B$55,$A122)*S$103*S$99*10</f>
        <v/>
      </c>
      <c r="T122" s="2">
        <f>SUMIFS($I$5:$I$55,$B$5:$B$55,$A122)*T$103*T$99*10</f>
        <v/>
      </c>
      <c r="U122" s="2">
        <f>SUMIFS($I$5:$I$55,$B$5:$B$55,$A122)*U$103*U$99*10</f>
        <v/>
      </c>
      <c r="V122" s="2">
        <f>SUMIFS($I$5:$I$55,$B$5:$B$55,$A122)*V$103*V$99*10</f>
        <v/>
      </c>
      <c r="W122" s="2">
        <f>SUMIFS($I$5:$I$55,$B$5:$B$55,$A122)*W$103*W$99*10</f>
        <v/>
      </c>
      <c r="X122" s="2">
        <f>SUMIFS($I$5:$I$55,$B$5:$B$55,$A122)*X$103*X$99*10</f>
        <v/>
      </c>
      <c r="Y122" s="2">
        <f>SUMIFS($I$5:$I$55,$B$5:$B$55,$A122)*Y$103*Y$99*10</f>
        <v/>
      </c>
      <c r="Z122" s="2">
        <f>SUMIFS($I$5:$I$55,$B$5:$B$55,$A122)*Z$103*Z$99*10</f>
        <v/>
      </c>
      <c r="AA122" s="2">
        <f>SUMIFS($I$5:$I$55,$B$5:$B$55,$A122)*AA$103*AA$99*10</f>
        <v/>
      </c>
      <c r="AB122" s="2">
        <f>SUMIFS($I$5:$I$55,$B$5:$B$55,$A122)*AB$103*AB$99*10</f>
        <v/>
      </c>
      <c r="AC122" s="2">
        <f>SUMIFS($I$5:$I$55,$B$5:$B$55,$A122)*AC$103*AC$99*10</f>
        <v/>
      </c>
      <c r="AD122" s="2">
        <f>SUMIFS($I$5:$I$55,$B$5:$B$55,$A122)*AD$103*AD$99*10</f>
        <v/>
      </c>
      <c r="AE122" s="2">
        <f>SUMIFS($I$5:$I$55,$B$5:$B$55,$A122)*AE$103*AE$99*10</f>
        <v/>
      </c>
      <c r="AF122" s="2">
        <f>SUMIFS($I$5:$I$55,$B$5:$B$55,$A122)*AF$103*AF$99*10</f>
        <v/>
      </c>
      <c r="AG122" s="2">
        <f>SUMIFS($I$5:$I$55,$B$5:$B$55,$A122)*AG$103*AG$99*10</f>
        <v/>
      </c>
    </row>
    <row r="123" ht="15" customHeight="1" s="78">
      <c r="A123" s="69" t="inlineStr">
        <is>
          <t>LA</t>
        </is>
      </c>
      <c r="B123" s="2">
        <f>SUMIFS($I$5:$I$55,$B$5:$B$55,$A123)*B$103*B$99*10</f>
        <v/>
      </c>
      <c r="C123" s="2">
        <f>SUMIFS($I$5:$I$55,$B$5:$B$55,$A123)*C$103*C$99*10</f>
        <v/>
      </c>
      <c r="D123" s="2">
        <f>SUMIFS($I$5:$I$55,$B$5:$B$55,$A123)*D$103*D$99*10</f>
        <v/>
      </c>
      <c r="E123" s="2">
        <f>SUMIFS($I$5:$I$55,$B$5:$B$55,$A123)*E$103*E$99*10</f>
        <v/>
      </c>
      <c r="F123" s="2">
        <f>SUMIFS($I$5:$I$55,$B$5:$B$55,$A123)*F$103*F$99*10</f>
        <v/>
      </c>
      <c r="G123" s="2">
        <f>SUMIFS($I$5:$I$55,$B$5:$B$55,$A123)*G$103*G$99*10</f>
        <v/>
      </c>
      <c r="H123" s="2">
        <f>SUMIFS($I$5:$I$55,$B$5:$B$55,$A123)*H$103*H$99*10</f>
        <v/>
      </c>
      <c r="I123" s="2">
        <f>SUMIFS($I$5:$I$55,$B$5:$B$55,$A123)*I$103*I$99*10</f>
        <v/>
      </c>
      <c r="J123" s="2">
        <f>SUMIFS($I$5:$I$55,$B$5:$B$55,$A123)*J$103*J$99*10</f>
        <v/>
      </c>
      <c r="K123" s="2">
        <f>SUMIFS($I$5:$I$55,$B$5:$B$55,$A123)*K$103*K$99*10</f>
        <v/>
      </c>
      <c r="L123" s="2">
        <f>SUMIFS($I$5:$I$55,$B$5:$B$55,$A123)*L$103*L$99*10</f>
        <v/>
      </c>
      <c r="M123" s="2">
        <f>SUMIFS($I$5:$I$55,$B$5:$B$55,$A123)*M$103*M$99*10</f>
        <v/>
      </c>
      <c r="N123" s="2">
        <f>SUMIFS($I$5:$I$55,$B$5:$B$55,$A123)*N$103*N$99*10</f>
        <v/>
      </c>
      <c r="O123" s="2">
        <f>SUMIFS($I$5:$I$55,$B$5:$B$55,$A123)*O$103*O$99*10</f>
        <v/>
      </c>
      <c r="P123" s="2">
        <f>SUMIFS($I$5:$I$55,$B$5:$B$55,$A123)*P$103*P$99*10</f>
        <v/>
      </c>
      <c r="Q123" s="2">
        <f>SUMIFS($I$5:$I$55,$B$5:$B$55,$A123)*Q$103*Q$99*10</f>
        <v/>
      </c>
      <c r="R123" s="2">
        <f>SUMIFS($I$5:$I$55,$B$5:$B$55,$A123)*R$103*R$99*10</f>
        <v/>
      </c>
      <c r="S123" s="2">
        <f>SUMIFS($I$5:$I$55,$B$5:$B$55,$A123)*S$103*S$99*10</f>
        <v/>
      </c>
      <c r="T123" s="2">
        <f>SUMIFS($I$5:$I$55,$B$5:$B$55,$A123)*T$103*T$99*10</f>
        <v/>
      </c>
      <c r="U123" s="2">
        <f>SUMIFS($I$5:$I$55,$B$5:$B$55,$A123)*U$103*U$99*10</f>
        <v/>
      </c>
      <c r="V123" s="2">
        <f>SUMIFS($I$5:$I$55,$B$5:$B$55,$A123)*V$103*V$99*10</f>
        <v/>
      </c>
      <c r="W123" s="2">
        <f>SUMIFS($I$5:$I$55,$B$5:$B$55,$A123)*W$103*W$99*10</f>
        <v/>
      </c>
      <c r="X123" s="2">
        <f>SUMIFS($I$5:$I$55,$B$5:$B$55,$A123)*X$103*X$99*10</f>
        <v/>
      </c>
      <c r="Y123" s="2">
        <f>SUMIFS($I$5:$I$55,$B$5:$B$55,$A123)*Y$103*Y$99*10</f>
        <v/>
      </c>
      <c r="Z123" s="2">
        <f>SUMIFS($I$5:$I$55,$B$5:$B$55,$A123)*Z$103*Z$99*10</f>
        <v/>
      </c>
      <c r="AA123" s="2">
        <f>SUMIFS($I$5:$I$55,$B$5:$B$55,$A123)*AA$103*AA$99*10</f>
        <v/>
      </c>
      <c r="AB123" s="2">
        <f>SUMIFS($I$5:$I$55,$B$5:$B$55,$A123)*AB$103*AB$99*10</f>
        <v/>
      </c>
      <c r="AC123" s="2">
        <f>SUMIFS($I$5:$I$55,$B$5:$B$55,$A123)*AC$103*AC$99*10</f>
        <v/>
      </c>
      <c r="AD123" s="2">
        <f>SUMIFS($I$5:$I$55,$B$5:$B$55,$A123)*AD$103*AD$99*10</f>
        <v/>
      </c>
      <c r="AE123" s="2">
        <f>SUMIFS($I$5:$I$55,$B$5:$B$55,$A123)*AE$103*AE$99*10</f>
        <v/>
      </c>
      <c r="AF123" s="2">
        <f>SUMIFS($I$5:$I$55,$B$5:$B$55,$A123)*AF$103*AF$99*10</f>
        <v/>
      </c>
      <c r="AG123" s="2">
        <f>SUMIFS($I$5:$I$55,$B$5:$B$55,$A123)*AG$103*AG$99*10</f>
        <v/>
      </c>
    </row>
    <row r="124" ht="15" customHeight="1" s="78">
      <c r="A124" s="69" t="inlineStr">
        <is>
          <t>MA</t>
        </is>
      </c>
      <c r="B124" s="2">
        <f>SUMIFS($I$5:$I$55,$B$5:$B$55,$A124)*B$103*B$99*10</f>
        <v/>
      </c>
      <c r="C124" s="2">
        <f>SUMIFS($I$5:$I$55,$B$5:$B$55,$A124)*C$103*C$99*10</f>
        <v/>
      </c>
      <c r="D124" s="2">
        <f>SUMIFS($I$5:$I$55,$B$5:$B$55,$A124)*D$103*D$99*10</f>
        <v/>
      </c>
      <c r="E124" s="2">
        <f>SUMIFS($I$5:$I$55,$B$5:$B$55,$A124)*E$103*E$99*10</f>
        <v/>
      </c>
      <c r="F124" s="2">
        <f>SUMIFS($I$5:$I$55,$B$5:$B$55,$A124)*F$103*F$99*10</f>
        <v/>
      </c>
      <c r="G124" s="2">
        <f>SUMIFS($I$5:$I$55,$B$5:$B$55,$A124)*G$103*G$99*10</f>
        <v/>
      </c>
      <c r="H124" s="2">
        <f>SUMIFS($I$5:$I$55,$B$5:$B$55,$A124)*H$103*H$99*10</f>
        <v/>
      </c>
      <c r="I124" s="2">
        <f>SUMIFS($I$5:$I$55,$B$5:$B$55,$A124)*I$103*I$99*10</f>
        <v/>
      </c>
      <c r="J124" s="2">
        <f>SUMIFS($I$5:$I$55,$B$5:$B$55,$A124)*J$103*J$99*10</f>
        <v/>
      </c>
      <c r="K124" s="2">
        <f>SUMIFS($I$5:$I$55,$B$5:$B$55,$A124)*K$103*K$99*10</f>
        <v/>
      </c>
      <c r="L124" s="2">
        <f>SUMIFS($I$5:$I$55,$B$5:$B$55,$A124)*L$103*L$99*10</f>
        <v/>
      </c>
      <c r="M124" s="2">
        <f>SUMIFS($I$5:$I$55,$B$5:$B$55,$A124)*M$103*M$99*10</f>
        <v/>
      </c>
      <c r="N124" s="2">
        <f>SUMIFS($I$5:$I$55,$B$5:$B$55,$A124)*N$103*N$99*10</f>
        <v/>
      </c>
      <c r="O124" s="2">
        <f>SUMIFS($I$5:$I$55,$B$5:$B$55,$A124)*O$103*O$99*10</f>
        <v/>
      </c>
      <c r="P124" s="2">
        <f>SUMIFS($I$5:$I$55,$B$5:$B$55,$A124)*P$103*P$99*10</f>
        <v/>
      </c>
      <c r="Q124" s="2">
        <f>SUMIFS($I$5:$I$55,$B$5:$B$55,$A124)*Q$103*Q$99*10</f>
        <v/>
      </c>
      <c r="R124" s="2">
        <f>SUMIFS($I$5:$I$55,$B$5:$B$55,$A124)*R$103*R$99*10</f>
        <v/>
      </c>
      <c r="S124" s="2">
        <f>SUMIFS($I$5:$I$55,$B$5:$B$55,$A124)*S$103*S$99*10</f>
        <v/>
      </c>
      <c r="T124" s="2">
        <f>SUMIFS($I$5:$I$55,$B$5:$B$55,$A124)*T$103*T$99*10</f>
        <v/>
      </c>
      <c r="U124" s="2">
        <f>SUMIFS($I$5:$I$55,$B$5:$B$55,$A124)*U$103*U$99*10</f>
        <v/>
      </c>
      <c r="V124" s="2">
        <f>SUMIFS($I$5:$I$55,$B$5:$B$55,$A124)*V$103*V$99*10</f>
        <v/>
      </c>
      <c r="W124" s="2">
        <f>SUMIFS($I$5:$I$55,$B$5:$B$55,$A124)*W$103*W$99*10</f>
        <v/>
      </c>
      <c r="X124" s="2">
        <f>SUMIFS($I$5:$I$55,$B$5:$B$55,$A124)*X$103*X$99*10</f>
        <v/>
      </c>
      <c r="Y124" s="2">
        <f>SUMIFS($I$5:$I$55,$B$5:$B$55,$A124)*Y$103*Y$99*10</f>
        <v/>
      </c>
      <c r="Z124" s="2">
        <f>SUMIFS($I$5:$I$55,$B$5:$B$55,$A124)*Z$103*Z$99*10</f>
        <v/>
      </c>
      <c r="AA124" s="2">
        <f>SUMIFS($I$5:$I$55,$B$5:$B$55,$A124)*AA$103*AA$99*10</f>
        <v/>
      </c>
      <c r="AB124" s="2">
        <f>SUMIFS($I$5:$I$55,$B$5:$B$55,$A124)*AB$103*AB$99*10</f>
        <v/>
      </c>
      <c r="AC124" s="2">
        <f>SUMIFS($I$5:$I$55,$B$5:$B$55,$A124)*AC$103*AC$99*10</f>
        <v/>
      </c>
      <c r="AD124" s="2">
        <f>SUMIFS($I$5:$I$55,$B$5:$B$55,$A124)*AD$103*AD$99*10</f>
        <v/>
      </c>
      <c r="AE124" s="2">
        <f>SUMIFS($I$5:$I$55,$B$5:$B$55,$A124)*AE$103*AE$99*10</f>
        <v/>
      </c>
      <c r="AF124" s="2">
        <f>SUMIFS($I$5:$I$55,$B$5:$B$55,$A124)*AF$103*AF$99*10</f>
        <v/>
      </c>
      <c r="AG124" s="2">
        <f>SUMIFS($I$5:$I$55,$B$5:$B$55,$A124)*AG$103*AG$99*10</f>
        <v/>
      </c>
    </row>
    <row r="125" ht="15" customHeight="1" s="78">
      <c r="A125" s="69" t="inlineStr">
        <is>
          <t>MD</t>
        </is>
      </c>
      <c r="B125" s="2">
        <f>SUMIFS($I$5:$I$55,$B$5:$B$55,$A125)*B$103*B$99*10</f>
        <v/>
      </c>
      <c r="C125" s="2">
        <f>SUMIFS($I$5:$I$55,$B$5:$B$55,$A125)*C$103*C$99*10</f>
        <v/>
      </c>
      <c r="D125" s="2">
        <f>SUMIFS($I$5:$I$55,$B$5:$B$55,$A125)*D$103*D$99*10</f>
        <v/>
      </c>
      <c r="E125" s="2">
        <f>SUMIFS($I$5:$I$55,$B$5:$B$55,$A125)*E$103*E$99*10</f>
        <v/>
      </c>
      <c r="F125" s="2">
        <f>SUMIFS($I$5:$I$55,$B$5:$B$55,$A125)*F$103*F$99*10</f>
        <v/>
      </c>
      <c r="G125" s="2">
        <f>SUMIFS($I$5:$I$55,$B$5:$B$55,$A125)*G$103*G$99*10</f>
        <v/>
      </c>
      <c r="H125" s="2">
        <f>SUMIFS($I$5:$I$55,$B$5:$B$55,$A125)*H$103*H$99*10</f>
        <v/>
      </c>
      <c r="I125" s="2">
        <f>SUMIFS($I$5:$I$55,$B$5:$B$55,$A125)*I$103*I$99*10</f>
        <v/>
      </c>
      <c r="J125" s="2">
        <f>SUMIFS($I$5:$I$55,$B$5:$B$55,$A125)*J$103*J$99*10</f>
        <v/>
      </c>
      <c r="K125" s="2">
        <f>SUMIFS($I$5:$I$55,$B$5:$B$55,$A125)*K$103*K$99*10</f>
        <v/>
      </c>
      <c r="L125" s="2">
        <f>SUMIFS($I$5:$I$55,$B$5:$B$55,$A125)*L$103*L$99*10</f>
        <v/>
      </c>
      <c r="M125" s="2">
        <f>SUMIFS($I$5:$I$55,$B$5:$B$55,$A125)*M$103*M$99*10</f>
        <v/>
      </c>
      <c r="N125" s="2">
        <f>SUMIFS($I$5:$I$55,$B$5:$B$55,$A125)*N$103*N$99*10</f>
        <v/>
      </c>
      <c r="O125" s="2">
        <f>SUMIFS($I$5:$I$55,$B$5:$B$55,$A125)*O$103*O$99*10</f>
        <v/>
      </c>
      <c r="P125" s="2">
        <f>SUMIFS($I$5:$I$55,$B$5:$B$55,$A125)*P$103*P$99*10</f>
        <v/>
      </c>
      <c r="Q125" s="2">
        <f>SUMIFS($I$5:$I$55,$B$5:$B$55,$A125)*Q$103*Q$99*10</f>
        <v/>
      </c>
      <c r="R125" s="2">
        <f>SUMIFS($I$5:$I$55,$B$5:$B$55,$A125)*R$103*R$99*10</f>
        <v/>
      </c>
      <c r="S125" s="2">
        <f>SUMIFS($I$5:$I$55,$B$5:$B$55,$A125)*S$103*S$99*10</f>
        <v/>
      </c>
      <c r="T125" s="2">
        <f>SUMIFS($I$5:$I$55,$B$5:$B$55,$A125)*T$103*T$99*10</f>
        <v/>
      </c>
      <c r="U125" s="2">
        <f>SUMIFS($I$5:$I$55,$B$5:$B$55,$A125)*U$103*U$99*10</f>
        <v/>
      </c>
      <c r="V125" s="2">
        <f>SUMIFS($I$5:$I$55,$B$5:$B$55,$A125)*V$103*V$99*10</f>
        <v/>
      </c>
      <c r="W125" s="2">
        <f>SUMIFS($I$5:$I$55,$B$5:$B$55,$A125)*W$103*W$99*10</f>
        <v/>
      </c>
      <c r="X125" s="2">
        <f>SUMIFS($I$5:$I$55,$B$5:$B$55,$A125)*X$103*X$99*10</f>
        <v/>
      </c>
      <c r="Y125" s="2">
        <f>SUMIFS($I$5:$I$55,$B$5:$B$55,$A125)*Y$103*Y$99*10</f>
        <v/>
      </c>
      <c r="Z125" s="2">
        <f>SUMIFS($I$5:$I$55,$B$5:$B$55,$A125)*Z$103*Z$99*10</f>
        <v/>
      </c>
      <c r="AA125" s="2">
        <f>SUMIFS($I$5:$I$55,$B$5:$B$55,$A125)*AA$103*AA$99*10</f>
        <v/>
      </c>
      <c r="AB125" s="2">
        <f>SUMIFS($I$5:$I$55,$B$5:$B$55,$A125)*AB$103*AB$99*10</f>
        <v/>
      </c>
      <c r="AC125" s="2">
        <f>SUMIFS($I$5:$I$55,$B$5:$B$55,$A125)*AC$103*AC$99*10</f>
        <v/>
      </c>
      <c r="AD125" s="2">
        <f>SUMIFS($I$5:$I$55,$B$5:$B$55,$A125)*AD$103*AD$99*10</f>
        <v/>
      </c>
      <c r="AE125" s="2">
        <f>SUMIFS($I$5:$I$55,$B$5:$B$55,$A125)*AE$103*AE$99*10</f>
        <v/>
      </c>
      <c r="AF125" s="2">
        <f>SUMIFS($I$5:$I$55,$B$5:$B$55,$A125)*AF$103*AF$99*10</f>
        <v/>
      </c>
      <c r="AG125" s="2">
        <f>SUMIFS($I$5:$I$55,$B$5:$B$55,$A125)*AG$103*AG$99*10</f>
        <v/>
      </c>
    </row>
    <row r="126" ht="15" customHeight="1" s="78">
      <c r="A126" s="69" t="inlineStr">
        <is>
          <t>ME</t>
        </is>
      </c>
      <c r="B126" s="2">
        <f>SUMIFS($I$5:$I$55,$B$5:$B$55,$A126)*B$103*B$99*10</f>
        <v/>
      </c>
      <c r="C126" s="2">
        <f>SUMIFS($I$5:$I$55,$B$5:$B$55,$A126)*C$103*C$99*10</f>
        <v/>
      </c>
      <c r="D126" s="2">
        <f>SUMIFS($I$5:$I$55,$B$5:$B$55,$A126)*D$103*D$99*10</f>
        <v/>
      </c>
      <c r="E126" s="2">
        <f>SUMIFS($I$5:$I$55,$B$5:$B$55,$A126)*E$103*E$99*10</f>
        <v/>
      </c>
      <c r="F126" s="2">
        <f>SUMIFS($I$5:$I$55,$B$5:$B$55,$A126)*F$103*F$99*10</f>
        <v/>
      </c>
      <c r="G126" s="2">
        <f>SUMIFS($I$5:$I$55,$B$5:$B$55,$A126)*G$103*G$99*10</f>
        <v/>
      </c>
      <c r="H126" s="2">
        <f>SUMIFS($I$5:$I$55,$B$5:$B$55,$A126)*H$103*H$99*10</f>
        <v/>
      </c>
      <c r="I126" s="2">
        <f>SUMIFS($I$5:$I$55,$B$5:$B$55,$A126)*I$103*I$99*10</f>
        <v/>
      </c>
      <c r="J126" s="2">
        <f>SUMIFS($I$5:$I$55,$B$5:$B$55,$A126)*J$103*J$99*10</f>
        <v/>
      </c>
      <c r="K126" s="2">
        <f>SUMIFS($I$5:$I$55,$B$5:$B$55,$A126)*K$103*K$99*10</f>
        <v/>
      </c>
      <c r="L126" s="2">
        <f>SUMIFS($I$5:$I$55,$B$5:$B$55,$A126)*L$103*L$99*10</f>
        <v/>
      </c>
      <c r="M126" s="2">
        <f>SUMIFS($I$5:$I$55,$B$5:$B$55,$A126)*M$103*M$99*10</f>
        <v/>
      </c>
      <c r="N126" s="2">
        <f>SUMIFS($I$5:$I$55,$B$5:$B$55,$A126)*N$103*N$99*10</f>
        <v/>
      </c>
      <c r="O126" s="2">
        <f>SUMIFS($I$5:$I$55,$B$5:$B$55,$A126)*O$103*O$99*10</f>
        <v/>
      </c>
      <c r="P126" s="2">
        <f>SUMIFS($I$5:$I$55,$B$5:$B$55,$A126)*P$103*P$99*10</f>
        <v/>
      </c>
      <c r="Q126" s="2">
        <f>SUMIFS($I$5:$I$55,$B$5:$B$55,$A126)*Q$103*Q$99*10</f>
        <v/>
      </c>
      <c r="R126" s="2">
        <f>SUMIFS($I$5:$I$55,$B$5:$B$55,$A126)*R$103*R$99*10</f>
        <v/>
      </c>
      <c r="S126" s="2">
        <f>SUMIFS($I$5:$I$55,$B$5:$B$55,$A126)*S$103*S$99*10</f>
        <v/>
      </c>
      <c r="T126" s="2">
        <f>SUMIFS($I$5:$I$55,$B$5:$B$55,$A126)*T$103*T$99*10</f>
        <v/>
      </c>
      <c r="U126" s="2">
        <f>SUMIFS($I$5:$I$55,$B$5:$B$55,$A126)*U$103*U$99*10</f>
        <v/>
      </c>
      <c r="V126" s="2">
        <f>SUMIFS($I$5:$I$55,$B$5:$B$55,$A126)*V$103*V$99*10</f>
        <v/>
      </c>
      <c r="W126" s="2">
        <f>SUMIFS($I$5:$I$55,$B$5:$B$55,$A126)*W$103*W$99*10</f>
        <v/>
      </c>
      <c r="X126" s="2">
        <f>SUMIFS($I$5:$I$55,$B$5:$B$55,$A126)*X$103*X$99*10</f>
        <v/>
      </c>
      <c r="Y126" s="2">
        <f>SUMIFS($I$5:$I$55,$B$5:$B$55,$A126)*Y$103*Y$99*10</f>
        <v/>
      </c>
      <c r="Z126" s="2">
        <f>SUMIFS($I$5:$I$55,$B$5:$B$55,$A126)*Z$103*Z$99*10</f>
        <v/>
      </c>
      <c r="AA126" s="2">
        <f>SUMIFS($I$5:$I$55,$B$5:$B$55,$A126)*AA$103*AA$99*10</f>
        <v/>
      </c>
      <c r="AB126" s="2">
        <f>SUMIFS($I$5:$I$55,$B$5:$B$55,$A126)*AB$103*AB$99*10</f>
        <v/>
      </c>
      <c r="AC126" s="2">
        <f>SUMIFS($I$5:$I$55,$B$5:$B$55,$A126)*AC$103*AC$99*10</f>
        <v/>
      </c>
      <c r="AD126" s="2">
        <f>SUMIFS($I$5:$I$55,$B$5:$B$55,$A126)*AD$103*AD$99*10</f>
        <v/>
      </c>
      <c r="AE126" s="2">
        <f>SUMIFS($I$5:$I$55,$B$5:$B$55,$A126)*AE$103*AE$99*10</f>
        <v/>
      </c>
      <c r="AF126" s="2">
        <f>SUMIFS($I$5:$I$55,$B$5:$B$55,$A126)*AF$103*AF$99*10</f>
        <v/>
      </c>
      <c r="AG126" s="2">
        <f>SUMIFS($I$5:$I$55,$B$5:$B$55,$A126)*AG$103*AG$99*10</f>
        <v/>
      </c>
    </row>
    <row r="127" ht="15" customHeight="1" s="78">
      <c r="A127" s="69" t="inlineStr">
        <is>
          <t>MI</t>
        </is>
      </c>
      <c r="B127" s="2">
        <f>SUMIFS($I$5:$I$55,$B$5:$B$55,$A127)*B$103*B$99*10</f>
        <v/>
      </c>
      <c r="C127" s="2">
        <f>SUMIFS($I$5:$I$55,$B$5:$B$55,$A127)*C$103*C$99*10</f>
        <v/>
      </c>
      <c r="D127" s="2">
        <f>SUMIFS($I$5:$I$55,$B$5:$B$55,$A127)*D$103*D$99*10</f>
        <v/>
      </c>
      <c r="E127" s="2">
        <f>SUMIFS($I$5:$I$55,$B$5:$B$55,$A127)*E$103*E$99*10</f>
        <v/>
      </c>
      <c r="F127" s="2">
        <f>SUMIFS($I$5:$I$55,$B$5:$B$55,$A127)*F$103*F$99*10</f>
        <v/>
      </c>
      <c r="G127" s="2">
        <f>SUMIFS($I$5:$I$55,$B$5:$B$55,$A127)*G$103*G$99*10</f>
        <v/>
      </c>
      <c r="H127" s="2">
        <f>SUMIFS($I$5:$I$55,$B$5:$B$55,$A127)*H$103*H$99*10</f>
        <v/>
      </c>
      <c r="I127" s="2">
        <f>SUMIFS($I$5:$I$55,$B$5:$B$55,$A127)*I$103*I$99*10</f>
        <v/>
      </c>
      <c r="J127" s="2">
        <f>SUMIFS($I$5:$I$55,$B$5:$B$55,$A127)*J$103*J$99*10</f>
        <v/>
      </c>
      <c r="K127" s="2">
        <f>SUMIFS($I$5:$I$55,$B$5:$B$55,$A127)*K$103*K$99*10</f>
        <v/>
      </c>
      <c r="L127" s="2">
        <f>SUMIFS($I$5:$I$55,$B$5:$B$55,$A127)*L$103*L$99*10</f>
        <v/>
      </c>
      <c r="M127" s="2">
        <f>SUMIFS($I$5:$I$55,$B$5:$B$55,$A127)*M$103*M$99*10</f>
        <v/>
      </c>
      <c r="N127" s="2">
        <f>SUMIFS($I$5:$I$55,$B$5:$B$55,$A127)*N$103*N$99*10</f>
        <v/>
      </c>
      <c r="O127" s="2">
        <f>SUMIFS($I$5:$I$55,$B$5:$B$55,$A127)*O$103*O$99*10</f>
        <v/>
      </c>
      <c r="P127" s="2">
        <f>SUMIFS($I$5:$I$55,$B$5:$B$55,$A127)*P$103*P$99*10</f>
        <v/>
      </c>
      <c r="Q127" s="2">
        <f>SUMIFS($I$5:$I$55,$B$5:$B$55,$A127)*Q$103*Q$99*10</f>
        <v/>
      </c>
      <c r="R127" s="2">
        <f>SUMIFS($I$5:$I$55,$B$5:$B$55,$A127)*R$103*R$99*10</f>
        <v/>
      </c>
      <c r="S127" s="2">
        <f>SUMIFS($I$5:$I$55,$B$5:$B$55,$A127)*S$103*S$99*10</f>
        <v/>
      </c>
      <c r="T127" s="2">
        <f>SUMIFS($I$5:$I$55,$B$5:$B$55,$A127)*T$103*T$99*10</f>
        <v/>
      </c>
      <c r="U127" s="2">
        <f>SUMIFS($I$5:$I$55,$B$5:$B$55,$A127)*U$103*U$99*10</f>
        <v/>
      </c>
      <c r="V127" s="2">
        <f>SUMIFS($I$5:$I$55,$B$5:$B$55,$A127)*V$103*V$99*10</f>
        <v/>
      </c>
      <c r="W127" s="2">
        <f>SUMIFS($I$5:$I$55,$B$5:$B$55,$A127)*W$103*W$99*10</f>
        <v/>
      </c>
      <c r="X127" s="2">
        <f>SUMIFS($I$5:$I$55,$B$5:$B$55,$A127)*X$103*X$99*10</f>
        <v/>
      </c>
      <c r="Y127" s="2">
        <f>SUMIFS($I$5:$I$55,$B$5:$B$55,$A127)*Y$103*Y$99*10</f>
        <v/>
      </c>
      <c r="Z127" s="2">
        <f>SUMIFS($I$5:$I$55,$B$5:$B$55,$A127)*Z$103*Z$99*10</f>
        <v/>
      </c>
      <c r="AA127" s="2">
        <f>SUMIFS($I$5:$I$55,$B$5:$B$55,$A127)*AA$103*AA$99*10</f>
        <v/>
      </c>
      <c r="AB127" s="2">
        <f>SUMIFS($I$5:$I$55,$B$5:$B$55,$A127)*AB$103*AB$99*10</f>
        <v/>
      </c>
      <c r="AC127" s="2">
        <f>SUMIFS($I$5:$I$55,$B$5:$B$55,$A127)*AC$103*AC$99*10</f>
        <v/>
      </c>
      <c r="AD127" s="2">
        <f>SUMIFS($I$5:$I$55,$B$5:$B$55,$A127)*AD$103*AD$99*10</f>
        <v/>
      </c>
      <c r="AE127" s="2">
        <f>SUMIFS($I$5:$I$55,$B$5:$B$55,$A127)*AE$103*AE$99*10</f>
        <v/>
      </c>
      <c r="AF127" s="2">
        <f>SUMIFS($I$5:$I$55,$B$5:$B$55,$A127)*AF$103*AF$99*10</f>
        <v/>
      </c>
      <c r="AG127" s="2">
        <f>SUMIFS($I$5:$I$55,$B$5:$B$55,$A127)*AG$103*AG$99*10</f>
        <v/>
      </c>
    </row>
    <row r="128" ht="15" customHeight="1" s="78">
      <c r="A128" s="69" t="inlineStr">
        <is>
          <t>MN</t>
        </is>
      </c>
      <c r="B128" s="2">
        <f>SUMIFS($I$5:$I$55,$B$5:$B$55,$A128)*B$103*B$99*10</f>
        <v/>
      </c>
      <c r="C128" s="2">
        <f>SUMIFS($I$5:$I$55,$B$5:$B$55,$A128)*C$103*C$99*10</f>
        <v/>
      </c>
      <c r="D128" s="2">
        <f>SUMIFS($I$5:$I$55,$B$5:$B$55,$A128)*D$103*D$99*10</f>
        <v/>
      </c>
      <c r="E128" s="2">
        <f>SUMIFS($I$5:$I$55,$B$5:$B$55,$A128)*E$103*E$99*10</f>
        <v/>
      </c>
      <c r="F128" s="2">
        <f>SUMIFS($I$5:$I$55,$B$5:$B$55,$A128)*F$103*F$99*10</f>
        <v/>
      </c>
      <c r="G128" s="2">
        <f>SUMIFS($I$5:$I$55,$B$5:$B$55,$A128)*G$103*G$99*10</f>
        <v/>
      </c>
      <c r="H128" s="2">
        <f>SUMIFS($I$5:$I$55,$B$5:$B$55,$A128)*H$103*H$99*10</f>
        <v/>
      </c>
      <c r="I128" s="2">
        <f>SUMIFS($I$5:$I$55,$B$5:$B$55,$A128)*I$103*I$99*10</f>
        <v/>
      </c>
      <c r="J128" s="2">
        <f>SUMIFS($I$5:$I$55,$B$5:$B$55,$A128)*J$103*J$99*10</f>
        <v/>
      </c>
      <c r="K128" s="2">
        <f>SUMIFS($I$5:$I$55,$B$5:$B$55,$A128)*K$103*K$99*10</f>
        <v/>
      </c>
      <c r="L128" s="2">
        <f>SUMIFS($I$5:$I$55,$B$5:$B$55,$A128)*L$103*L$99*10</f>
        <v/>
      </c>
      <c r="M128" s="2">
        <f>SUMIFS($I$5:$I$55,$B$5:$B$55,$A128)*M$103*M$99*10</f>
        <v/>
      </c>
      <c r="N128" s="2">
        <f>SUMIFS($I$5:$I$55,$B$5:$B$55,$A128)*N$103*N$99*10</f>
        <v/>
      </c>
      <c r="O128" s="2">
        <f>SUMIFS($I$5:$I$55,$B$5:$B$55,$A128)*O$103*O$99*10</f>
        <v/>
      </c>
      <c r="P128" s="2">
        <f>SUMIFS($I$5:$I$55,$B$5:$B$55,$A128)*P$103*P$99*10</f>
        <v/>
      </c>
      <c r="Q128" s="2">
        <f>SUMIFS($I$5:$I$55,$B$5:$B$55,$A128)*Q$103*Q$99*10</f>
        <v/>
      </c>
      <c r="R128" s="2">
        <f>SUMIFS($I$5:$I$55,$B$5:$B$55,$A128)*R$103*R$99*10</f>
        <v/>
      </c>
      <c r="S128" s="2">
        <f>SUMIFS($I$5:$I$55,$B$5:$B$55,$A128)*S$103*S$99*10</f>
        <v/>
      </c>
      <c r="T128" s="2">
        <f>SUMIFS($I$5:$I$55,$B$5:$B$55,$A128)*T$103*T$99*10</f>
        <v/>
      </c>
      <c r="U128" s="2">
        <f>SUMIFS($I$5:$I$55,$B$5:$B$55,$A128)*U$103*U$99*10</f>
        <v/>
      </c>
      <c r="V128" s="2">
        <f>SUMIFS($I$5:$I$55,$B$5:$B$55,$A128)*V$103*V$99*10</f>
        <v/>
      </c>
      <c r="W128" s="2">
        <f>SUMIFS($I$5:$I$55,$B$5:$B$55,$A128)*W$103*W$99*10</f>
        <v/>
      </c>
      <c r="X128" s="2">
        <f>SUMIFS($I$5:$I$55,$B$5:$B$55,$A128)*X$103*X$99*10</f>
        <v/>
      </c>
      <c r="Y128" s="2">
        <f>SUMIFS($I$5:$I$55,$B$5:$B$55,$A128)*Y$103*Y$99*10</f>
        <v/>
      </c>
      <c r="Z128" s="2">
        <f>SUMIFS($I$5:$I$55,$B$5:$B$55,$A128)*Z$103*Z$99*10</f>
        <v/>
      </c>
      <c r="AA128" s="2">
        <f>SUMIFS($I$5:$I$55,$B$5:$B$55,$A128)*AA$103*AA$99*10</f>
        <v/>
      </c>
      <c r="AB128" s="2">
        <f>SUMIFS($I$5:$I$55,$B$5:$B$55,$A128)*AB$103*AB$99*10</f>
        <v/>
      </c>
      <c r="AC128" s="2">
        <f>SUMIFS($I$5:$I$55,$B$5:$B$55,$A128)*AC$103*AC$99*10</f>
        <v/>
      </c>
      <c r="AD128" s="2">
        <f>SUMIFS($I$5:$I$55,$B$5:$B$55,$A128)*AD$103*AD$99*10</f>
        <v/>
      </c>
      <c r="AE128" s="2">
        <f>SUMIFS($I$5:$I$55,$B$5:$B$55,$A128)*AE$103*AE$99*10</f>
        <v/>
      </c>
      <c r="AF128" s="2">
        <f>SUMIFS($I$5:$I$55,$B$5:$B$55,$A128)*AF$103*AF$99*10</f>
        <v/>
      </c>
      <c r="AG128" s="2">
        <f>SUMIFS($I$5:$I$55,$B$5:$B$55,$A128)*AG$103*AG$99*10</f>
        <v/>
      </c>
    </row>
    <row r="129" ht="15" customHeight="1" s="78">
      <c r="A129" s="69" t="inlineStr">
        <is>
          <t>MO</t>
        </is>
      </c>
      <c r="B129" s="2">
        <f>SUMIFS($I$5:$I$55,$B$5:$B$55,$A129)*B$103*B$99*10</f>
        <v/>
      </c>
      <c r="C129" s="2">
        <f>SUMIFS($I$5:$I$55,$B$5:$B$55,$A129)*C$103*C$99*10</f>
        <v/>
      </c>
      <c r="D129" s="2">
        <f>SUMIFS($I$5:$I$55,$B$5:$B$55,$A129)*D$103*D$99*10</f>
        <v/>
      </c>
      <c r="E129" s="2">
        <f>SUMIFS($I$5:$I$55,$B$5:$B$55,$A129)*E$103*E$99*10</f>
        <v/>
      </c>
      <c r="F129" s="2">
        <f>SUMIFS($I$5:$I$55,$B$5:$B$55,$A129)*F$103*F$99*10</f>
        <v/>
      </c>
      <c r="G129" s="2">
        <f>SUMIFS($I$5:$I$55,$B$5:$B$55,$A129)*G$103*G$99*10</f>
        <v/>
      </c>
      <c r="H129" s="2">
        <f>SUMIFS($I$5:$I$55,$B$5:$B$55,$A129)*H$103*H$99*10</f>
        <v/>
      </c>
      <c r="I129" s="2">
        <f>SUMIFS($I$5:$I$55,$B$5:$B$55,$A129)*I$103*I$99*10</f>
        <v/>
      </c>
      <c r="J129" s="2">
        <f>SUMIFS($I$5:$I$55,$B$5:$B$55,$A129)*J$103*J$99*10</f>
        <v/>
      </c>
      <c r="K129" s="2">
        <f>SUMIFS($I$5:$I$55,$B$5:$B$55,$A129)*K$103*K$99*10</f>
        <v/>
      </c>
      <c r="L129" s="2">
        <f>SUMIFS($I$5:$I$55,$B$5:$B$55,$A129)*L$103*L$99*10</f>
        <v/>
      </c>
      <c r="M129" s="2">
        <f>SUMIFS($I$5:$I$55,$B$5:$B$55,$A129)*M$103*M$99*10</f>
        <v/>
      </c>
      <c r="N129" s="2">
        <f>SUMIFS($I$5:$I$55,$B$5:$B$55,$A129)*N$103*N$99*10</f>
        <v/>
      </c>
      <c r="O129" s="2">
        <f>SUMIFS($I$5:$I$55,$B$5:$B$55,$A129)*O$103*O$99*10</f>
        <v/>
      </c>
      <c r="P129" s="2">
        <f>SUMIFS($I$5:$I$55,$B$5:$B$55,$A129)*P$103*P$99*10</f>
        <v/>
      </c>
      <c r="Q129" s="2">
        <f>SUMIFS($I$5:$I$55,$B$5:$B$55,$A129)*Q$103*Q$99*10</f>
        <v/>
      </c>
      <c r="R129" s="2">
        <f>SUMIFS($I$5:$I$55,$B$5:$B$55,$A129)*R$103*R$99*10</f>
        <v/>
      </c>
      <c r="S129" s="2">
        <f>SUMIFS($I$5:$I$55,$B$5:$B$55,$A129)*S$103*S$99*10</f>
        <v/>
      </c>
      <c r="T129" s="2">
        <f>SUMIFS($I$5:$I$55,$B$5:$B$55,$A129)*T$103*T$99*10</f>
        <v/>
      </c>
      <c r="U129" s="2">
        <f>SUMIFS($I$5:$I$55,$B$5:$B$55,$A129)*U$103*U$99*10</f>
        <v/>
      </c>
      <c r="V129" s="2">
        <f>SUMIFS($I$5:$I$55,$B$5:$B$55,$A129)*V$103*V$99*10</f>
        <v/>
      </c>
      <c r="W129" s="2">
        <f>SUMIFS($I$5:$I$55,$B$5:$B$55,$A129)*W$103*W$99*10</f>
        <v/>
      </c>
      <c r="X129" s="2">
        <f>SUMIFS($I$5:$I$55,$B$5:$B$55,$A129)*X$103*X$99*10</f>
        <v/>
      </c>
      <c r="Y129" s="2">
        <f>SUMIFS($I$5:$I$55,$B$5:$B$55,$A129)*Y$103*Y$99*10</f>
        <v/>
      </c>
      <c r="Z129" s="2">
        <f>SUMIFS($I$5:$I$55,$B$5:$B$55,$A129)*Z$103*Z$99*10</f>
        <v/>
      </c>
      <c r="AA129" s="2">
        <f>SUMIFS($I$5:$I$55,$B$5:$B$55,$A129)*AA$103*AA$99*10</f>
        <v/>
      </c>
      <c r="AB129" s="2">
        <f>SUMIFS($I$5:$I$55,$B$5:$B$55,$A129)*AB$103*AB$99*10</f>
        <v/>
      </c>
      <c r="AC129" s="2">
        <f>SUMIFS($I$5:$I$55,$B$5:$B$55,$A129)*AC$103*AC$99*10</f>
        <v/>
      </c>
      <c r="AD129" s="2">
        <f>SUMIFS($I$5:$I$55,$B$5:$B$55,$A129)*AD$103*AD$99*10</f>
        <v/>
      </c>
      <c r="AE129" s="2">
        <f>SUMIFS($I$5:$I$55,$B$5:$B$55,$A129)*AE$103*AE$99*10</f>
        <v/>
      </c>
      <c r="AF129" s="2">
        <f>SUMIFS($I$5:$I$55,$B$5:$B$55,$A129)*AF$103*AF$99*10</f>
        <v/>
      </c>
      <c r="AG129" s="2">
        <f>SUMIFS($I$5:$I$55,$B$5:$B$55,$A129)*AG$103*AG$99*10</f>
        <v/>
      </c>
    </row>
    <row r="130" ht="15" customHeight="1" s="78">
      <c r="A130" s="69" t="inlineStr">
        <is>
          <t>MS</t>
        </is>
      </c>
      <c r="B130" s="2">
        <f>SUMIFS($I$5:$I$55,$B$5:$B$55,$A130)*B$103*B$99*10</f>
        <v/>
      </c>
      <c r="C130" s="2">
        <f>SUMIFS($I$5:$I$55,$B$5:$B$55,$A130)*C$103*C$99*10</f>
        <v/>
      </c>
      <c r="D130" s="2">
        <f>SUMIFS($I$5:$I$55,$B$5:$B$55,$A130)*D$103*D$99*10</f>
        <v/>
      </c>
      <c r="E130" s="2">
        <f>SUMIFS($I$5:$I$55,$B$5:$B$55,$A130)*E$103*E$99*10</f>
        <v/>
      </c>
      <c r="F130" s="2">
        <f>SUMIFS($I$5:$I$55,$B$5:$B$55,$A130)*F$103*F$99*10</f>
        <v/>
      </c>
      <c r="G130" s="2">
        <f>SUMIFS($I$5:$I$55,$B$5:$B$55,$A130)*G$103*G$99*10</f>
        <v/>
      </c>
      <c r="H130" s="2">
        <f>SUMIFS($I$5:$I$55,$B$5:$B$55,$A130)*H$103*H$99*10</f>
        <v/>
      </c>
      <c r="I130" s="2">
        <f>SUMIFS($I$5:$I$55,$B$5:$B$55,$A130)*I$103*I$99*10</f>
        <v/>
      </c>
      <c r="J130" s="2">
        <f>SUMIFS($I$5:$I$55,$B$5:$B$55,$A130)*J$103*J$99*10</f>
        <v/>
      </c>
      <c r="K130" s="2">
        <f>SUMIFS($I$5:$I$55,$B$5:$B$55,$A130)*K$103*K$99*10</f>
        <v/>
      </c>
      <c r="L130" s="2">
        <f>SUMIFS($I$5:$I$55,$B$5:$B$55,$A130)*L$103*L$99*10</f>
        <v/>
      </c>
      <c r="M130" s="2">
        <f>SUMIFS($I$5:$I$55,$B$5:$B$55,$A130)*M$103*M$99*10</f>
        <v/>
      </c>
      <c r="N130" s="2">
        <f>SUMIFS($I$5:$I$55,$B$5:$B$55,$A130)*N$103*N$99*10</f>
        <v/>
      </c>
      <c r="O130" s="2">
        <f>SUMIFS($I$5:$I$55,$B$5:$B$55,$A130)*O$103*O$99*10</f>
        <v/>
      </c>
      <c r="P130" s="2">
        <f>SUMIFS($I$5:$I$55,$B$5:$B$55,$A130)*P$103*P$99*10</f>
        <v/>
      </c>
      <c r="Q130" s="2">
        <f>SUMIFS($I$5:$I$55,$B$5:$B$55,$A130)*Q$103*Q$99*10</f>
        <v/>
      </c>
      <c r="R130" s="2">
        <f>SUMIFS($I$5:$I$55,$B$5:$B$55,$A130)*R$103*R$99*10</f>
        <v/>
      </c>
      <c r="S130" s="2">
        <f>SUMIFS($I$5:$I$55,$B$5:$B$55,$A130)*S$103*S$99*10</f>
        <v/>
      </c>
      <c r="T130" s="2">
        <f>SUMIFS($I$5:$I$55,$B$5:$B$55,$A130)*T$103*T$99*10</f>
        <v/>
      </c>
      <c r="U130" s="2">
        <f>SUMIFS($I$5:$I$55,$B$5:$B$55,$A130)*U$103*U$99*10</f>
        <v/>
      </c>
      <c r="V130" s="2">
        <f>SUMIFS($I$5:$I$55,$B$5:$B$55,$A130)*V$103*V$99*10</f>
        <v/>
      </c>
      <c r="W130" s="2">
        <f>SUMIFS($I$5:$I$55,$B$5:$B$55,$A130)*W$103*W$99*10</f>
        <v/>
      </c>
      <c r="X130" s="2">
        <f>SUMIFS($I$5:$I$55,$B$5:$B$55,$A130)*X$103*X$99*10</f>
        <v/>
      </c>
      <c r="Y130" s="2">
        <f>SUMIFS($I$5:$I$55,$B$5:$B$55,$A130)*Y$103*Y$99*10</f>
        <v/>
      </c>
      <c r="Z130" s="2">
        <f>SUMIFS($I$5:$I$55,$B$5:$B$55,$A130)*Z$103*Z$99*10</f>
        <v/>
      </c>
      <c r="AA130" s="2">
        <f>SUMIFS($I$5:$I$55,$B$5:$B$55,$A130)*AA$103*AA$99*10</f>
        <v/>
      </c>
      <c r="AB130" s="2">
        <f>SUMIFS($I$5:$I$55,$B$5:$B$55,$A130)*AB$103*AB$99*10</f>
        <v/>
      </c>
      <c r="AC130" s="2">
        <f>SUMIFS($I$5:$I$55,$B$5:$B$55,$A130)*AC$103*AC$99*10</f>
        <v/>
      </c>
      <c r="AD130" s="2">
        <f>SUMIFS($I$5:$I$55,$B$5:$B$55,$A130)*AD$103*AD$99*10</f>
        <v/>
      </c>
      <c r="AE130" s="2">
        <f>SUMIFS($I$5:$I$55,$B$5:$B$55,$A130)*AE$103*AE$99*10</f>
        <v/>
      </c>
      <c r="AF130" s="2">
        <f>SUMIFS($I$5:$I$55,$B$5:$B$55,$A130)*AF$103*AF$99*10</f>
        <v/>
      </c>
      <c r="AG130" s="2">
        <f>SUMIFS($I$5:$I$55,$B$5:$B$55,$A130)*AG$103*AG$99*10</f>
        <v/>
      </c>
    </row>
    <row r="131" ht="15" customHeight="1" s="78">
      <c r="A131" s="69" t="inlineStr">
        <is>
          <t>MT</t>
        </is>
      </c>
      <c r="B131" s="2">
        <f>SUMIFS($I$5:$I$55,$B$5:$B$55,$A131)*B$103*B$99*10</f>
        <v/>
      </c>
      <c r="C131" s="2">
        <f>SUMIFS($I$5:$I$55,$B$5:$B$55,$A131)*C$103*C$99*10</f>
        <v/>
      </c>
      <c r="D131" s="2">
        <f>SUMIFS($I$5:$I$55,$B$5:$B$55,$A131)*D$103*D$99*10</f>
        <v/>
      </c>
      <c r="E131" s="2">
        <f>SUMIFS($I$5:$I$55,$B$5:$B$55,$A131)*E$103*E$99*10</f>
        <v/>
      </c>
      <c r="F131" s="2">
        <f>SUMIFS($I$5:$I$55,$B$5:$B$55,$A131)*F$103*F$99*10</f>
        <v/>
      </c>
      <c r="G131" s="2">
        <f>SUMIFS($I$5:$I$55,$B$5:$B$55,$A131)*G$103*G$99*10</f>
        <v/>
      </c>
      <c r="H131" s="2">
        <f>SUMIFS($I$5:$I$55,$B$5:$B$55,$A131)*H$103*H$99*10</f>
        <v/>
      </c>
      <c r="I131" s="2">
        <f>SUMIFS($I$5:$I$55,$B$5:$B$55,$A131)*I$103*I$99*10</f>
        <v/>
      </c>
      <c r="J131" s="2">
        <f>SUMIFS($I$5:$I$55,$B$5:$B$55,$A131)*J$103*J$99*10</f>
        <v/>
      </c>
      <c r="K131" s="2">
        <f>SUMIFS($I$5:$I$55,$B$5:$B$55,$A131)*K$103*K$99*10</f>
        <v/>
      </c>
      <c r="L131" s="2">
        <f>SUMIFS($I$5:$I$55,$B$5:$B$55,$A131)*L$103*L$99*10</f>
        <v/>
      </c>
      <c r="M131" s="2">
        <f>SUMIFS($I$5:$I$55,$B$5:$B$55,$A131)*M$103*M$99*10</f>
        <v/>
      </c>
      <c r="N131" s="2">
        <f>SUMIFS($I$5:$I$55,$B$5:$B$55,$A131)*N$103*N$99*10</f>
        <v/>
      </c>
      <c r="O131" s="2">
        <f>SUMIFS($I$5:$I$55,$B$5:$B$55,$A131)*O$103*O$99*10</f>
        <v/>
      </c>
      <c r="P131" s="2">
        <f>SUMIFS($I$5:$I$55,$B$5:$B$55,$A131)*P$103*P$99*10</f>
        <v/>
      </c>
      <c r="Q131" s="2">
        <f>SUMIFS($I$5:$I$55,$B$5:$B$55,$A131)*Q$103*Q$99*10</f>
        <v/>
      </c>
      <c r="R131" s="2">
        <f>SUMIFS($I$5:$I$55,$B$5:$B$55,$A131)*R$103*R$99*10</f>
        <v/>
      </c>
      <c r="S131" s="2">
        <f>SUMIFS($I$5:$I$55,$B$5:$B$55,$A131)*S$103*S$99*10</f>
        <v/>
      </c>
      <c r="T131" s="2">
        <f>SUMIFS($I$5:$I$55,$B$5:$B$55,$A131)*T$103*T$99*10</f>
        <v/>
      </c>
      <c r="U131" s="2">
        <f>SUMIFS($I$5:$I$55,$B$5:$B$55,$A131)*U$103*U$99*10</f>
        <v/>
      </c>
      <c r="V131" s="2">
        <f>SUMIFS($I$5:$I$55,$B$5:$B$55,$A131)*V$103*V$99*10</f>
        <v/>
      </c>
      <c r="W131" s="2">
        <f>SUMIFS($I$5:$I$55,$B$5:$B$55,$A131)*W$103*W$99*10</f>
        <v/>
      </c>
      <c r="X131" s="2">
        <f>SUMIFS($I$5:$I$55,$B$5:$B$55,$A131)*X$103*X$99*10</f>
        <v/>
      </c>
      <c r="Y131" s="2">
        <f>SUMIFS($I$5:$I$55,$B$5:$B$55,$A131)*Y$103*Y$99*10</f>
        <v/>
      </c>
      <c r="Z131" s="2">
        <f>SUMIFS($I$5:$I$55,$B$5:$B$55,$A131)*Z$103*Z$99*10</f>
        <v/>
      </c>
      <c r="AA131" s="2">
        <f>SUMIFS($I$5:$I$55,$B$5:$B$55,$A131)*AA$103*AA$99*10</f>
        <v/>
      </c>
      <c r="AB131" s="2">
        <f>SUMIFS($I$5:$I$55,$B$5:$B$55,$A131)*AB$103*AB$99*10</f>
        <v/>
      </c>
      <c r="AC131" s="2">
        <f>SUMIFS($I$5:$I$55,$B$5:$B$55,$A131)*AC$103*AC$99*10</f>
        <v/>
      </c>
      <c r="AD131" s="2">
        <f>SUMIFS($I$5:$I$55,$B$5:$B$55,$A131)*AD$103*AD$99*10</f>
        <v/>
      </c>
      <c r="AE131" s="2">
        <f>SUMIFS($I$5:$I$55,$B$5:$B$55,$A131)*AE$103*AE$99*10</f>
        <v/>
      </c>
      <c r="AF131" s="2">
        <f>SUMIFS($I$5:$I$55,$B$5:$B$55,$A131)*AF$103*AF$99*10</f>
        <v/>
      </c>
      <c r="AG131" s="2">
        <f>SUMIFS($I$5:$I$55,$B$5:$B$55,$A131)*AG$103*AG$99*10</f>
        <v/>
      </c>
    </row>
    <row r="132" ht="15" customHeight="1" s="78">
      <c r="A132" s="69" t="inlineStr">
        <is>
          <t>NC</t>
        </is>
      </c>
      <c r="B132" s="2">
        <f>SUMIFS($I$5:$I$55,$B$5:$B$55,$A132)*B$103*B$99*10</f>
        <v/>
      </c>
      <c r="C132" s="2">
        <f>SUMIFS($I$5:$I$55,$B$5:$B$55,$A132)*C$103*C$99*10</f>
        <v/>
      </c>
      <c r="D132" s="2">
        <f>SUMIFS($I$5:$I$55,$B$5:$B$55,$A132)*D$103*D$99*10</f>
        <v/>
      </c>
      <c r="E132" s="2">
        <f>SUMIFS($I$5:$I$55,$B$5:$B$55,$A132)*E$103*E$99*10</f>
        <v/>
      </c>
      <c r="F132" s="2">
        <f>SUMIFS($I$5:$I$55,$B$5:$B$55,$A132)*F$103*F$99*10</f>
        <v/>
      </c>
      <c r="G132" s="2">
        <f>SUMIFS($I$5:$I$55,$B$5:$B$55,$A132)*G$103*G$99*10</f>
        <v/>
      </c>
      <c r="H132" s="2">
        <f>SUMIFS($I$5:$I$55,$B$5:$B$55,$A132)*H$103*H$99*10</f>
        <v/>
      </c>
      <c r="I132" s="2">
        <f>SUMIFS($I$5:$I$55,$B$5:$B$55,$A132)*I$103*I$99*10</f>
        <v/>
      </c>
      <c r="J132" s="2">
        <f>SUMIFS($I$5:$I$55,$B$5:$B$55,$A132)*J$103*J$99*10</f>
        <v/>
      </c>
      <c r="K132" s="2">
        <f>SUMIFS($I$5:$I$55,$B$5:$B$55,$A132)*K$103*K$99*10</f>
        <v/>
      </c>
      <c r="L132" s="2">
        <f>SUMIFS($I$5:$I$55,$B$5:$B$55,$A132)*L$103*L$99*10</f>
        <v/>
      </c>
      <c r="M132" s="2">
        <f>SUMIFS($I$5:$I$55,$B$5:$B$55,$A132)*M$103*M$99*10</f>
        <v/>
      </c>
      <c r="N132" s="2">
        <f>SUMIFS($I$5:$I$55,$B$5:$B$55,$A132)*N$103*N$99*10</f>
        <v/>
      </c>
      <c r="O132" s="2">
        <f>SUMIFS($I$5:$I$55,$B$5:$B$55,$A132)*O$103*O$99*10</f>
        <v/>
      </c>
      <c r="P132" s="2">
        <f>SUMIFS($I$5:$I$55,$B$5:$B$55,$A132)*P$103*P$99*10</f>
        <v/>
      </c>
      <c r="Q132" s="2">
        <f>SUMIFS($I$5:$I$55,$B$5:$B$55,$A132)*Q$103*Q$99*10</f>
        <v/>
      </c>
      <c r="R132" s="2">
        <f>SUMIFS($I$5:$I$55,$B$5:$B$55,$A132)*R$103*R$99*10</f>
        <v/>
      </c>
      <c r="S132" s="2">
        <f>SUMIFS($I$5:$I$55,$B$5:$B$55,$A132)*S$103*S$99*10</f>
        <v/>
      </c>
      <c r="T132" s="2">
        <f>SUMIFS($I$5:$I$55,$B$5:$B$55,$A132)*T$103*T$99*10</f>
        <v/>
      </c>
      <c r="U132" s="2">
        <f>SUMIFS($I$5:$I$55,$B$5:$B$55,$A132)*U$103*U$99*10</f>
        <v/>
      </c>
      <c r="V132" s="2">
        <f>SUMIFS($I$5:$I$55,$B$5:$B$55,$A132)*V$103*V$99*10</f>
        <v/>
      </c>
      <c r="W132" s="2">
        <f>SUMIFS($I$5:$I$55,$B$5:$B$55,$A132)*W$103*W$99*10</f>
        <v/>
      </c>
      <c r="X132" s="2">
        <f>SUMIFS($I$5:$I$55,$B$5:$B$55,$A132)*X$103*X$99*10</f>
        <v/>
      </c>
      <c r="Y132" s="2">
        <f>SUMIFS($I$5:$I$55,$B$5:$B$55,$A132)*Y$103*Y$99*10</f>
        <v/>
      </c>
      <c r="Z132" s="2">
        <f>SUMIFS($I$5:$I$55,$B$5:$B$55,$A132)*Z$103*Z$99*10</f>
        <v/>
      </c>
      <c r="AA132" s="2">
        <f>SUMIFS($I$5:$I$55,$B$5:$B$55,$A132)*AA$103*AA$99*10</f>
        <v/>
      </c>
      <c r="AB132" s="2">
        <f>SUMIFS($I$5:$I$55,$B$5:$B$55,$A132)*AB$103*AB$99*10</f>
        <v/>
      </c>
      <c r="AC132" s="2">
        <f>SUMIFS($I$5:$I$55,$B$5:$B$55,$A132)*AC$103*AC$99*10</f>
        <v/>
      </c>
      <c r="AD132" s="2">
        <f>SUMIFS($I$5:$I$55,$B$5:$B$55,$A132)*AD$103*AD$99*10</f>
        <v/>
      </c>
      <c r="AE132" s="2">
        <f>SUMIFS($I$5:$I$55,$B$5:$B$55,$A132)*AE$103*AE$99*10</f>
        <v/>
      </c>
      <c r="AF132" s="2">
        <f>SUMIFS($I$5:$I$55,$B$5:$B$55,$A132)*AF$103*AF$99*10</f>
        <v/>
      </c>
      <c r="AG132" s="2">
        <f>SUMIFS($I$5:$I$55,$B$5:$B$55,$A132)*AG$103*AG$99*10</f>
        <v/>
      </c>
    </row>
    <row r="133" ht="15" customHeight="1" s="78">
      <c r="A133" s="69" t="inlineStr">
        <is>
          <t>ND</t>
        </is>
      </c>
      <c r="B133" s="2">
        <f>SUMIFS($I$5:$I$55,$B$5:$B$55,$A133)*B$103*B$99*10</f>
        <v/>
      </c>
      <c r="C133" s="2">
        <f>SUMIFS($I$5:$I$55,$B$5:$B$55,$A133)*C$103*C$99*10</f>
        <v/>
      </c>
      <c r="D133" s="2">
        <f>SUMIFS($I$5:$I$55,$B$5:$B$55,$A133)*D$103*D$99*10</f>
        <v/>
      </c>
      <c r="E133" s="2">
        <f>SUMIFS($I$5:$I$55,$B$5:$B$55,$A133)*E$103*E$99*10</f>
        <v/>
      </c>
      <c r="F133" s="2">
        <f>SUMIFS($I$5:$I$55,$B$5:$B$55,$A133)*F$103*F$99*10</f>
        <v/>
      </c>
      <c r="G133" s="2">
        <f>SUMIFS($I$5:$I$55,$B$5:$B$55,$A133)*G$103*G$99*10</f>
        <v/>
      </c>
      <c r="H133" s="2">
        <f>SUMIFS($I$5:$I$55,$B$5:$B$55,$A133)*H$103*H$99*10</f>
        <v/>
      </c>
      <c r="I133" s="2">
        <f>SUMIFS($I$5:$I$55,$B$5:$B$55,$A133)*I$103*I$99*10</f>
        <v/>
      </c>
      <c r="J133" s="2">
        <f>SUMIFS($I$5:$I$55,$B$5:$B$55,$A133)*J$103*J$99*10</f>
        <v/>
      </c>
      <c r="K133" s="2">
        <f>SUMIFS($I$5:$I$55,$B$5:$B$55,$A133)*K$103*K$99*10</f>
        <v/>
      </c>
      <c r="L133" s="2">
        <f>SUMIFS($I$5:$I$55,$B$5:$B$55,$A133)*L$103*L$99*10</f>
        <v/>
      </c>
      <c r="M133" s="2">
        <f>SUMIFS($I$5:$I$55,$B$5:$B$55,$A133)*M$103*M$99*10</f>
        <v/>
      </c>
      <c r="N133" s="2">
        <f>SUMIFS($I$5:$I$55,$B$5:$B$55,$A133)*N$103*N$99*10</f>
        <v/>
      </c>
      <c r="O133" s="2">
        <f>SUMIFS($I$5:$I$55,$B$5:$B$55,$A133)*O$103*O$99*10</f>
        <v/>
      </c>
      <c r="P133" s="2">
        <f>SUMIFS($I$5:$I$55,$B$5:$B$55,$A133)*P$103*P$99*10</f>
        <v/>
      </c>
      <c r="Q133" s="2">
        <f>SUMIFS($I$5:$I$55,$B$5:$B$55,$A133)*Q$103*Q$99*10</f>
        <v/>
      </c>
      <c r="R133" s="2">
        <f>SUMIFS($I$5:$I$55,$B$5:$B$55,$A133)*R$103*R$99*10</f>
        <v/>
      </c>
      <c r="S133" s="2">
        <f>SUMIFS($I$5:$I$55,$B$5:$B$55,$A133)*S$103*S$99*10</f>
        <v/>
      </c>
      <c r="T133" s="2">
        <f>SUMIFS($I$5:$I$55,$B$5:$B$55,$A133)*T$103*T$99*10</f>
        <v/>
      </c>
      <c r="U133" s="2">
        <f>SUMIFS($I$5:$I$55,$B$5:$B$55,$A133)*U$103*U$99*10</f>
        <v/>
      </c>
      <c r="V133" s="2">
        <f>SUMIFS($I$5:$I$55,$B$5:$B$55,$A133)*V$103*V$99*10</f>
        <v/>
      </c>
      <c r="W133" s="2">
        <f>SUMIFS($I$5:$I$55,$B$5:$B$55,$A133)*W$103*W$99*10</f>
        <v/>
      </c>
      <c r="X133" s="2">
        <f>SUMIFS($I$5:$I$55,$B$5:$B$55,$A133)*X$103*X$99*10</f>
        <v/>
      </c>
      <c r="Y133" s="2">
        <f>SUMIFS($I$5:$I$55,$B$5:$B$55,$A133)*Y$103*Y$99*10</f>
        <v/>
      </c>
      <c r="Z133" s="2">
        <f>SUMIFS($I$5:$I$55,$B$5:$B$55,$A133)*Z$103*Z$99*10</f>
        <v/>
      </c>
      <c r="AA133" s="2">
        <f>SUMIFS($I$5:$I$55,$B$5:$B$55,$A133)*AA$103*AA$99*10</f>
        <v/>
      </c>
      <c r="AB133" s="2">
        <f>SUMIFS($I$5:$I$55,$B$5:$B$55,$A133)*AB$103*AB$99*10</f>
        <v/>
      </c>
      <c r="AC133" s="2">
        <f>SUMIFS($I$5:$I$55,$B$5:$B$55,$A133)*AC$103*AC$99*10</f>
        <v/>
      </c>
      <c r="AD133" s="2">
        <f>SUMIFS($I$5:$I$55,$B$5:$B$55,$A133)*AD$103*AD$99*10</f>
        <v/>
      </c>
      <c r="AE133" s="2">
        <f>SUMIFS($I$5:$I$55,$B$5:$B$55,$A133)*AE$103*AE$99*10</f>
        <v/>
      </c>
      <c r="AF133" s="2">
        <f>SUMIFS($I$5:$I$55,$B$5:$B$55,$A133)*AF$103*AF$99*10</f>
        <v/>
      </c>
      <c r="AG133" s="2">
        <f>SUMIFS($I$5:$I$55,$B$5:$B$55,$A133)*AG$103*AG$99*10</f>
        <v/>
      </c>
    </row>
    <row r="134" ht="15" customHeight="1" s="78">
      <c r="A134" s="69" t="inlineStr">
        <is>
          <t>NE</t>
        </is>
      </c>
      <c r="B134" s="2">
        <f>SUMIFS($I$5:$I$55,$B$5:$B$55,$A134)*B$103*B$99*10</f>
        <v/>
      </c>
      <c r="C134" s="2">
        <f>SUMIFS($I$5:$I$55,$B$5:$B$55,$A134)*C$103*C$99*10</f>
        <v/>
      </c>
      <c r="D134" s="2">
        <f>SUMIFS($I$5:$I$55,$B$5:$B$55,$A134)*D$103*D$99*10</f>
        <v/>
      </c>
      <c r="E134" s="2">
        <f>SUMIFS($I$5:$I$55,$B$5:$B$55,$A134)*E$103*E$99*10</f>
        <v/>
      </c>
      <c r="F134" s="2">
        <f>SUMIFS($I$5:$I$55,$B$5:$B$55,$A134)*F$103*F$99*10</f>
        <v/>
      </c>
      <c r="G134" s="2">
        <f>SUMIFS($I$5:$I$55,$B$5:$B$55,$A134)*G$103*G$99*10</f>
        <v/>
      </c>
      <c r="H134" s="2">
        <f>SUMIFS($I$5:$I$55,$B$5:$B$55,$A134)*H$103*H$99*10</f>
        <v/>
      </c>
      <c r="I134" s="2">
        <f>SUMIFS($I$5:$I$55,$B$5:$B$55,$A134)*I$103*I$99*10</f>
        <v/>
      </c>
      <c r="J134" s="2">
        <f>SUMIFS($I$5:$I$55,$B$5:$B$55,$A134)*J$103*J$99*10</f>
        <v/>
      </c>
      <c r="K134" s="2">
        <f>SUMIFS($I$5:$I$55,$B$5:$B$55,$A134)*K$103*K$99*10</f>
        <v/>
      </c>
      <c r="L134" s="2">
        <f>SUMIFS($I$5:$I$55,$B$5:$B$55,$A134)*L$103*L$99*10</f>
        <v/>
      </c>
      <c r="M134" s="2">
        <f>SUMIFS($I$5:$I$55,$B$5:$B$55,$A134)*M$103*M$99*10</f>
        <v/>
      </c>
      <c r="N134" s="2">
        <f>SUMIFS($I$5:$I$55,$B$5:$B$55,$A134)*N$103*N$99*10</f>
        <v/>
      </c>
      <c r="O134" s="2">
        <f>SUMIFS($I$5:$I$55,$B$5:$B$55,$A134)*O$103*O$99*10</f>
        <v/>
      </c>
      <c r="P134" s="2">
        <f>SUMIFS($I$5:$I$55,$B$5:$B$55,$A134)*P$103*P$99*10</f>
        <v/>
      </c>
      <c r="Q134" s="2">
        <f>SUMIFS($I$5:$I$55,$B$5:$B$55,$A134)*Q$103*Q$99*10</f>
        <v/>
      </c>
      <c r="R134" s="2">
        <f>SUMIFS($I$5:$I$55,$B$5:$B$55,$A134)*R$103*R$99*10</f>
        <v/>
      </c>
      <c r="S134" s="2">
        <f>SUMIFS($I$5:$I$55,$B$5:$B$55,$A134)*S$103*S$99*10</f>
        <v/>
      </c>
      <c r="T134" s="2">
        <f>SUMIFS($I$5:$I$55,$B$5:$B$55,$A134)*T$103*T$99*10</f>
        <v/>
      </c>
      <c r="U134" s="2">
        <f>SUMIFS($I$5:$I$55,$B$5:$B$55,$A134)*U$103*U$99*10</f>
        <v/>
      </c>
      <c r="V134" s="2">
        <f>SUMIFS($I$5:$I$55,$B$5:$B$55,$A134)*V$103*V$99*10</f>
        <v/>
      </c>
      <c r="W134" s="2">
        <f>SUMIFS($I$5:$I$55,$B$5:$B$55,$A134)*W$103*W$99*10</f>
        <v/>
      </c>
      <c r="X134" s="2">
        <f>SUMIFS($I$5:$I$55,$B$5:$B$55,$A134)*X$103*X$99*10</f>
        <v/>
      </c>
      <c r="Y134" s="2">
        <f>SUMIFS($I$5:$I$55,$B$5:$B$55,$A134)*Y$103*Y$99*10</f>
        <v/>
      </c>
      <c r="Z134" s="2">
        <f>SUMIFS($I$5:$I$55,$B$5:$B$55,$A134)*Z$103*Z$99*10</f>
        <v/>
      </c>
      <c r="AA134" s="2">
        <f>SUMIFS($I$5:$I$55,$B$5:$B$55,$A134)*AA$103*AA$99*10</f>
        <v/>
      </c>
      <c r="AB134" s="2">
        <f>SUMIFS($I$5:$I$55,$B$5:$B$55,$A134)*AB$103*AB$99*10</f>
        <v/>
      </c>
      <c r="AC134" s="2">
        <f>SUMIFS($I$5:$I$55,$B$5:$B$55,$A134)*AC$103*AC$99*10</f>
        <v/>
      </c>
      <c r="AD134" s="2">
        <f>SUMIFS($I$5:$I$55,$B$5:$B$55,$A134)*AD$103*AD$99*10</f>
        <v/>
      </c>
      <c r="AE134" s="2">
        <f>SUMIFS($I$5:$I$55,$B$5:$B$55,$A134)*AE$103*AE$99*10</f>
        <v/>
      </c>
      <c r="AF134" s="2">
        <f>SUMIFS($I$5:$I$55,$B$5:$B$55,$A134)*AF$103*AF$99*10</f>
        <v/>
      </c>
      <c r="AG134" s="2">
        <f>SUMIFS($I$5:$I$55,$B$5:$B$55,$A134)*AG$103*AG$99*10</f>
        <v/>
      </c>
    </row>
    <row r="135" ht="15" customHeight="1" s="78">
      <c r="A135" s="69" t="inlineStr">
        <is>
          <t>NH</t>
        </is>
      </c>
      <c r="B135" s="2">
        <f>SUMIFS($I$5:$I$55,$B$5:$B$55,$A135)*B$103*B$99*10</f>
        <v/>
      </c>
      <c r="C135" s="2">
        <f>SUMIFS($I$5:$I$55,$B$5:$B$55,$A135)*C$103*C$99*10</f>
        <v/>
      </c>
      <c r="D135" s="2">
        <f>SUMIFS($I$5:$I$55,$B$5:$B$55,$A135)*D$103*D$99*10</f>
        <v/>
      </c>
      <c r="E135" s="2">
        <f>SUMIFS($I$5:$I$55,$B$5:$B$55,$A135)*E$103*E$99*10</f>
        <v/>
      </c>
      <c r="F135" s="2">
        <f>SUMIFS($I$5:$I$55,$B$5:$B$55,$A135)*F$103*F$99*10</f>
        <v/>
      </c>
      <c r="G135" s="2">
        <f>SUMIFS($I$5:$I$55,$B$5:$B$55,$A135)*G$103*G$99*10</f>
        <v/>
      </c>
      <c r="H135" s="2">
        <f>SUMIFS($I$5:$I$55,$B$5:$B$55,$A135)*H$103*H$99*10</f>
        <v/>
      </c>
      <c r="I135" s="2">
        <f>SUMIFS($I$5:$I$55,$B$5:$B$55,$A135)*I$103*I$99*10</f>
        <v/>
      </c>
      <c r="J135" s="2">
        <f>SUMIFS($I$5:$I$55,$B$5:$B$55,$A135)*J$103*J$99*10</f>
        <v/>
      </c>
      <c r="K135" s="2">
        <f>SUMIFS($I$5:$I$55,$B$5:$B$55,$A135)*K$103*K$99*10</f>
        <v/>
      </c>
      <c r="L135" s="2">
        <f>SUMIFS($I$5:$I$55,$B$5:$B$55,$A135)*L$103*L$99*10</f>
        <v/>
      </c>
      <c r="M135" s="2">
        <f>SUMIFS($I$5:$I$55,$B$5:$B$55,$A135)*M$103*M$99*10</f>
        <v/>
      </c>
      <c r="N135" s="2">
        <f>SUMIFS($I$5:$I$55,$B$5:$B$55,$A135)*N$103*N$99*10</f>
        <v/>
      </c>
      <c r="O135" s="2">
        <f>SUMIFS($I$5:$I$55,$B$5:$B$55,$A135)*O$103*O$99*10</f>
        <v/>
      </c>
      <c r="P135" s="2">
        <f>SUMIFS($I$5:$I$55,$B$5:$B$55,$A135)*P$103*P$99*10</f>
        <v/>
      </c>
      <c r="Q135" s="2">
        <f>SUMIFS($I$5:$I$55,$B$5:$B$55,$A135)*Q$103*Q$99*10</f>
        <v/>
      </c>
      <c r="R135" s="2">
        <f>SUMIFS($I$5:$I$55,$B$5:$B$55,$A135)*R$103*R$99*10</f>
        <v/>
      </c>
      <c r="S135" s="2">
        <f>SUMIFS($I$5:$I$55,$B$5:$B$55,$A135)*S$103*S$99*10</f>
        <v/>
      </c>
      <c r="T135" s="2">
        <f>SUMIFS($I$5:$I$55,$B$5:$B$55,$A135)*T$103*T$99*10</f>
        <v/>
      </c>
      <c r="U135" s="2">
        <f>SUMIFS($I$5:$I$55,$B$5:$B$55,$A135)*U$103*U$99*10</f>
        <v/>
      </c>
      <c r="V135" s="2">
        <f>SUMIFS($I$5:$I$55,$B$5:$B$55,$A135)*V$103*V$99*10</f>
        <v/>
      </c>
      <c r="W135" s="2">
        <f>SUMIFS($I$5:$I$55,$B$5:$B$55,$A135)*W$103*W$99*10</f>
        <v/>
      </c>
      <c r="X135" s="2">
        <f>SUMIFS($I$5:$I$55,$B$5:$B$55,$A135)*X$103*X$99*10</f>
        <v/>
      </c>
      <c r="Y135" s="2">
        <f>SUMIFS($I$5:$I$55,$B$5:$B$55,$A135)*Y$103*Y$99*10</f>
        <v/>
      </c>
      <c r="Z135" s="2">
        <f>SUMIFS($I$5:$I$55,$B$5:$B$55,$A135)*Z$103*Z$99*10</f>
        <v/>
      </c>
      <c r="AA135" s="2">
        <f>SUMIFS($I$5:$I$55,$B$5:$B$55,$A135)*AA$103*AA$99*10</f>
        <v/>
      </c>
      <c r="AB135" s="2">
        <f>SUMIFS($I$5:$I$55,$B$5:$B$55,$A135)*AB$103*AB$99*10</f>
        <v/>
      </c>
      <c r="AC135" s="2">
        <f>SUMIFS($I$5:$I$55,$B$5:$B$55,$A135)*AC$103*AC$99*10</f>
        <v/>
      </c>
      <c r="AD135" s="2">
        <f>SUMIFS($I$5:$I$55,$B$5:$B$55,$A135)*AD$103*AD$99*10</f>
        <v/>
      </c>
      <c r="AE135" s="2">
        <f>SUMIFS($I$5:$I$55,$B$5:$B$55,$A135)*AE$103*AE$99*10</f>
        <v/>
      </c>
      <c r="AF135" s="2">
        <f>SUMIFS($I$5:$I$55,$B$5:$B$55,$A135)*AF$103*AF$99*10</f>
        <v/>
      </c>
      <c r="AG135" s="2">
        <f>SUMIFS($I$5:$I$55,$B$5:$B$55,$A135)*AG$103*AG$99*10</f>
        <v/>
      </c>
    </row>
    <row r="136" ht="15" customHeight="1" s="78">
      <c r="A136" s="69" t="inlineStr">
        <is>
          <t>NJ</t>
        </is>
      </c>
      <c r="B136" s="2">
        <f>SUMIFS($I$5:$I$55,$B$5:$B$55,$A136)*B$103*B$99*10</f>
        <v/>
      </c>
      <c r="C136" s="2">
        <f>SUMIFS($I$5:$I$55,$B$5:$B$55,$A136)*C$103*C$99*10</f>
        <v/>
      </c>
      <c r="D136" s="2">
        <f>SUMIFS($I$5:$I$55,$B$5:$B$55,$A136)*D$103*D$99*10</f>
        <v/>
      </c>
      <c r="E136" s="2">
        <f>SUMIFS($I$5:$I$55,$B$5:$B$55,$A136)*E$103*E$99*10</f>
        <v/>
      </c>
      <c r="F136" s="2">
        <f>SUMIFS($I$5:$I$55,$B$5:$B$55,$A136)*F$103*F$99*10</f>
        <v/>
      </c>
      <c r="G136" s="2">
        <f>SUMIFS($I$5:$I$55,$B$5:$B$55,$A136)*G$103*G$99*10</f>
        <v/>
      </c>
      <c r="H136" s="2">
        <f>SUMIFS($I$5:$I$55,$B$5:$B$55,$A136)*H$103*H$99*10</f>
        <v/>
      </c>
      <c r="I136" s="2">
        <f>SUMIFS($I$5:$I$55,$B$5:$B$55,$A136)*I$103*I$99*10</f>
        <v/>
      </c>
      <c r="J136" s="2">
        <f>SUMIFS($I$5:$I$55,$B$5:$B$55,$A136)*J$103*J$99*10</f>
        <v/>
      </c>
      <c r="K136" s="2">
        <f>SUMIFS($I$5:$I$55,$B$5:$B$55,$A136)*K$103*K$99*10</f>
        <v/>
      </c>
      <c r="L136" s="2">
        <f>SUMIFS($I$5:$I$55,$B$5:$B$55,$A136)*L$103*L$99*10</f>
        <v/>
      </c>
      <c r="M136" s="2">
        <f>SUMIFS($I$5:$I$55,$B$5:$B$55,$A136)*M$103*M$99*10</f>
        <v/>
      </c>
      <c r="N136" s="2">
        <f>SUMIFS($I$5:$I$55,$B$5:$B$55,$A136)*N$103*N$99*10</f>
        <v/>
      </c>
      <c r="O136" s="2">
        <f>SUMIFS($I$5:$I$55,$B$5:$B$55,$A136)*O$103*O$99*10</f>
        <v/>
      </c>
      <c r="P136" s="2">
        <f>SUMIFS($I$5:$I$55,$B$5:$B$55,$A136)*P$103*P$99*10</f>
        <v/>
      </c>
      <c r="Q136" s="2">
        <f>SUMIFS($I$5:$I$55,$B$5:$B$55,$A136)*Q$103*Q$99*10</f>
        <v/>
      </c>
      <c r="R136" s="2">
        <f>SUMIFS($I$5:$I$55,$B$5:$B$55,$A136)*R$103*R$99*10</f>
        <v/>
      </c>
      <c r="S136" s="2">
        <f>SUMIFS($I$5:$I$55,$B$5:$B$55,$A136)*S$103*S$99*10</f>
        <v/>
      </c>
      <c r="T136" s="2">
        <f>SUMIFS($I$5:$I$55,$B$5:$B$55,$A136)*T$103*T$99*10</f>
        <v/>
      </c>
      <c r="U136" s="2">
        <f>SUMIFS($I$5:$I$55,$B$5:$B$55,$A136)*U$103*U$99*10</f>
        <v/>
      </c>
      <c r="V136" s="2">
        <f>SUMIFS($I$5:$I$55,$B$5:$B$55,$A136)*V$103*V$99*10</f>
        <v/>
      </c>
      <c r="W136" s="2">
        <f>SUMIFS($I$5:$I$55,$B$5:$B$55,$A136)*W$103*W$99*10</f>
        <v/>
      </c>
      <c r="X136" s="2">
        <f>SUMIFS($I$5:$I$55,$B$5:$B$55,$A136)*X$103*X$99*10</f>
        <v/>
      </c>
      <c r="Y136" s="2">
        <f>SUMIFS($I$5:$I$55,$B$5:$B$55,$A136)*Y$103*Y$99*10</f>
        <v/>
      </c>
      <c r="Z136" s="2">
        <f>SUMIFS($I$5:$I$55,$B$5:$B$55,$A136)*Z$103*Z$99*10</f>
        <v/>
      </c>
      <c r="AA136" s="2">
        <f>SUMIFS($I$5:$I$55,$B$5:$B$55,$A136)*AA$103*AA$99*10</f>
        <v/>
      </c>
      <c r="AB136" s="2">
        <f>SUMIFS($I$5:$I$55,$B$5:$B$55,$A136)*AB$103*AB$99*10</f>
        <v/>
      </c>
      <c r="AC136" s="2">
        <f>SUMIFS($I$5:$I$55,$B$5:$B$55,$A136)*AC$103*AC$99*10</f>
        <v/>
      </c>
      <c r="AD136" s="2">
        <f>SUMIFS($I$5:$I$55,$B$5:$B$55,$A136)*AD$103*AD$99*10</f>
        <v/>
      </c>
      <c r="AE136" s="2">
        <f>SUMIFS($I$5:$I$55,$B$5:$B$55,$A136)*AE$103*AE$99*10</f>
        <v/>
      </c>
      <c r="AF136" s="2">
        <f>SUMIFS($I$5:$I$55,$B$5:$B$55,$A136)*AF$103*AF$99*10</f>
        <v/>
      </c>
      <c r="AG136" s="2">
        <f>SUMIFS($I$5:$I$55,$B$5:$B$55,$A136)*AG$103*AG$99*10</f>
        <v/>
      </c>
    </row>
    <row r="137" ht="15" customHeight="1" s="78">
      <c r="A137" s="69" t="inlineStr">
        <is>
          <t>NM</t>
        </is>
      </c>
      <c r="B137" s="2">
        <f>SUMIFS($I$5:$I$55,$B$5:$B$55,$A137)*B$103*B$99*10</f>
        <v/>
      </c>
      <c r="C137" s="2">
        <f>SUMIFS($I$5:$I$55,$B$5:$B$55,$A137)*C$103*C$99*10</f>
        <v/>
      </c>
      <c r="D137" s="2">
        <f>SUMIFS($I$5:$I$55,$B$5:$B$55,$A137)*D$103*D$99*10</f>
        <v/>
      </c>
      <c r="E137" s="2">
        <f>SUMIFS($I$5:$I$55,$B$5:$B$55,$A137)*E$103*E$99*10</f>
        <v/>
      </c>
      <c r="F137" s="2">
        <f>SUMIFS($I$5:$I$55,$B$5:$B$55,$A137)*F$103*F$99*10</f>
        <v/>
      </c>
      <c r="G137" s="2">
        <f>SUMIFS($I$5:$I$55,$B$5:$B$55,$A137)*G$103*G$99*10</f>
        <v/>
      </c>
      <c r="H137" s="2">
        <f>SUMIFS($I$5:$I$55,$B$5:$B$55,$A137)*H$103*H$99*10</f>
        <v/>
      </c>
      <c r="I137" s="2">
        <f>SUMIFS($I$5:$I$55,$B$5:$B$55,$A137)*I$103*I$99*10</f>
        <v/>
      </c>
      <c r="J137" s="2">
        <f>SUMIFS($I$5:$I$55,$B$5:$B$55,$A137)*J$103*J$99*10</f>
        <v/>
      </c>
      <c r="K137" s="2">
        <f>SUMIFS($I$5:$I$55,$B$5:$B$55,$A137)*K$103*K$99*10</f>
        <v/>
      </c>
      <c r="L137" s="2">
        <f>SUMIFS($I$5:$I$55,$B$5:$B$55,$A137)*L$103*L$99*10</f>
        <v/>
      </c>
      <c r="M137" s="2">
        <f>SUMIFS($I$5:$I$55,$B$5:$B$55,$A137)*M$103*M$99*10</f>
        <v/>
      </c>
      <c r="N137" s="2">
        <f>SUMIFS($I$5:$I$55,$B$5:$B$55,$A137)*N$103*N$99*10</f>
        <v/>
      </c>
      <c r="O137" s="2">
        <f>SUMIFS($I$5:$I$55,$B$5:$B$55,$A137)*O$103*O$99*10</f>
        <v/>
      </c>
      <c r="P137" s="2">
        <f>SUMIFS($I$5:$I$55,$B$5:$B$55,$A137)*P$103*P$99*10</f>
        <v/>
      </c>
      <c r="Q137" s="2">
        <f>SUMIFS($I$5:$I$55,$B$5:$B$55,$A137)*Q$103*Q$99*10</f>
        <v/>
      </c>
      <c r="R137" s="2">
        <f>SUMIFS($I$5:$I$55,$B$5:$B$55,$A137)*R$103*R$99*10</f>
        <v/>
      </c>
      <c r="S137" s="2">
        <f>SUMIFS($I$5:$I$55,$B$5:$B$55,$A137)*S$103*S$99*10</f>
        <v/>
      </c>
      <c r="T137" s="2">
        <f>SUMIFS($I$5:$I$55,$B$5:$B$55,$A137)*T$103*T$99*10</f>
        <v/>
      </c>
      <c r="U137" s="2">
        <f>SUMIFS($I$5:$I$55,$B$5:$B$55,$A137)*U$103*U$99*10</f>
        <v/>
      </c>
      <c r="V137" s="2">
        <f>SUMIFS($I$5:$I$55,$B$5:$B$55,$A137)*V$103*V$99*10</f>
        <v/>
      </c>
      <c r="W137" s="2">
        <f>SUMIFS($I$5:$I$55,$B$5:$B$55,$A137)*W$103*W$99*10</f>
        <v/>
      </c>
      <c r="X137" s="2">
        <f>SUMIFS($I$5:$I$55,$B$5:$B$55,$A137)*X$103*X$99*10</f>
        <v/>
      </c>
      <c r="Y137" s="2">
        <f>SUMIFS($I$5:$I$55,$B$5:$B$55,$A137)*Y$103*Y$99*10</f>
        <v/>
      </c>
      <c r="Z137" s="2">
        <f>SUMIFS($I$5:$I$55,$B$5:$B$55,$A137)*Z$103*Z$99*10</f>
        <v/>
      </c>
      <c r="AA137" s="2">
        <f>SUMIFS($I$5:$I$55,$B$5:$B$55,$A137)*AA$103*AA$99*10</f>
        <v/>
      </c>
      <c r="AB137" s="2">
        <f>SUMIFS($I$5:$I$55,$B$5:$B$55,$A137)*AB$103*AB$99*10</f>
        <v/>
      </c>
      <c r="AC137" s="2">
        <f>SUMIFS($I$5:$I$55,$B$5:$B$55,$A137)*AC$103*AC$99*10</f>
        <v/>
      </c>
      <c r="AD137" s="2">
        <f>SUMIFS($I$5:$I$55,$B$5:$B$55,$A137)*AD$103*AD$99*10</f>
        <v/>
      </c>
      <c r="AE137" s="2">
        <f>SUMIFS($I$5:$I$55,$B$5:$B$55,$A137)*AE$103*AE$99*10</f>
        <v/>
      </c>
      <c r="AF137" s="2">
        <f>SUMIFS($I$5:$I$55,$B$5:$B$55,$A137)*AF$103*AF$99*10</f>
        <v/>
      </c>
      <c r="AG137" s="2">
        <f>SUMIFS($I$5:$I$55,$B$5:$B$55,$A137)*AG$103*AG$99*10</f>
        <v/>
      </c>
    </row>
    <row r="138" ht="15" customHeight="1" s="78">
      <c r="A138" s="69" t="inlineStr">
        <is>
          <t>NV</t>
        </is>
      </c>
      <c r="B138" s="2">
        <f>SUMIFS($I$5:$I$55,$B$5:$B$55,$A138)*B$103*B$99*10</f>
        <v/>
      </c>
      <c r="C138" s="2">
        <f>SUMIFS($I$5:$I$55,$B$5:$B$55,$A138)*C$103*C$99*10</f>
        <v/>
      </c>
      <c r="D138" s="2">
        <f>SUMIFS($I$5:$I$55,$B$5:$B$55,$A138)*D$103*D$99*10</f>
        <v/>
      </c>
      <c r="E138" s="2">
        <f>SUMIFS($I$5:$I$55,$B$5:$B$55,$A138)*E$103*E$99*10</f>
        <v/>
      </c>
      <c r="F138" s="2">
        <f>SUMIFS($I$5:$I$55,$B$5:$B$55,$A138)*F$103*F$99*10</f>
        <v/>
      </c>
      <c r="G138" s="2">
        <f>SUMIFS($I$5:$I$55,$B$5:$B$55,$A138)*G$103*G$99*10</f>
        <v/>
      </c>
      <c r="H138" s="2">
        <f>SUMIFS($I$5:$I$55,$B$5:$B$55,$A138)*H$103*H$99*10</f>
        <v/>
      </c>
      <c r="I138" s="2">
        <f>SUMIFS($I$5:$I$55,$B$5:$B$55,$A138)*I$103*I$99*10</f>
        <v/>
      </c>
      <c r="J138" s="2">
        <f>SUMIFS($I$5:$I$55,$B$5:$B$55,$A138)*J$103*J$99*10</f>
        <v/>
      </c>
      <c r="K138" s="2">
        <f>SUMIFS($I$5:$I$55,$B$5:$B$55,$A138)*K$103*K$99*10</f>
        <v/>
      </c>
      <c r="L138" s="2">
        <f>SUMIFS($I$5:$I$55,$B$5:$B$55,$A138)*L$103*L$99*10</f>
        <v/>
      </c>
      <c r="M138" s="2">
        <f>SUMIFS($I$5:$I$55,$B$5:$B$55,$A138)*M$103*M$99*10</f>
        <v/>
      </c>
      <c r="N138" s="2">
        <f>SUMIFS($I$5:$I$55,$B$5:$B$55,$A138)*N$103*N$99*10</f>
        <v/>
      </c>
      <c r="O138" s="2">
        <f>SUMIFS($I$5:$I$55,$B$5:$B$55,$A138)*O$103*O$99*10</f>
        <v/>
      </c>
      <c r="P138" s="2">
        <f>SUMIFS($I$5:$I$55,$B$5:$B$55,$A138)*P$103*P$99*10</f>
        <v/>
      </c>
      <c r="Q138" s="2">
        <f>SUMIFS($I$5:$I$55,$B$5:$B$55,$A138)*Q$103*Q$99*10</f>
        <v/>
      </c>
      <c r="R138" s="2">
        <f>SUMIFS($I$5:$I$55,$B$5:$B$55,$A138)*R$103*R$99*10</f>
        <v/>
      </c>
      <c r="S138" s="2">
        <f>SUMIFS($I$5:$I$55,$B$5:$B$55,$A138)*S$103*S$99*10</f>
        <v/>
      </c>
      <c r="T138" s="2">
        <f>SUMIFS($I$5:$I$55,$B$5:$B$55,$A138)*T$103*T$99*10</f>
        <v/>
      </c>
      <c r="U138" s="2">
        <f>SUMIFS($I$5:$I$55,$B$5:$B$55,$A138)*U$103*U$99*10</f>
        <v/>
      </c>
      <c r="V138" s="2">
        <f>SUMIFS($I$5:$I$55,$B$5:$B$55,$A138)*V$103*V$99*10</f>
        <v/>
      </c>
      <c r="W138" s="2">
        <f>SUMIFS($I$5:$I$55,$B$5:$B$55,$A138)*W$103*W$99*10</f>
        <v/>
      </c>
      <c r="X138" s="2">
        <f>SUMIFS($I$5:$I$55,$B$5:$B$55,$A138)*X$103*X$99*10</f>
        <v/>
      </c>
      <c r="Y138" s="2">
        <f>SUMIFS($I$5:$I$55,$B$5:$B$55,$A138)*Y$103*Y$99*10</f>
        <v/>
      </c>
      <c r="Z138" s="2">
        <f>SUMIFS($I$5:$I$55,$B$5:$B$55,$A138)*Z$103*Z$99*10</f>
        <v/>
      </c>
      <c r="AA138" s="2">
        <f>SUMIFS($I$5:$I$55,$B$5:$B$55,$A138)*AA$103*AA$99*10</f>
        <v/>
      </c>
      <c r="AB138" s="2">
        <f>SUMIFS($I$5:$I$55,$B$5:$B$55,$A138)*AB$103*AB$99*10</f>
        <v/>
      </c>
      <c r="AC138" s="2">
        <f>SUMIFS($I$5:$I$55,$B$5:$B$55,$A138)*AC$103*AC$99*10</f>
        <v/>
      </c>
      <c r="AD138" s="2">
        <f>SUMIFS($I$5:$I$55,$B$5:$B$55,$A138)*AD$103*AD$99*10</f>
        <v/>
      </c>
      <c r="AE138" s="2">
        <f>SUMIFS($I$5:$I$55,$B$5:$B$55,$A138)*AE$103*AE$99*10</f>
        <v/>
      </c>
      <c r="AF138" s="2">
        <f>SUMIFS($I$5:$I$55,$B$5:$B$55,$A138)*AF$103*AF$99*10</f>
        <v/>
      </c>
      <c r="AG138" s="2">
        <f>SUMIFS($I$5:$I$55,$B$5:$B$55,$A138)*AG$103*AG$99*10</f>
        <v/>
      </c>
    </row>
    <row r="139" ht="15" customHeight="1" s="78">
      <c r="A139" s="69" t="inlineStr">
        <is>
          <t>NY</t>
        </is>
      </c>
      <c r="B139" s="2">
        <f>SUMIFS($I$5:$I$55,$B$5:$B$55,$A139)*B$103*B$99*10</f>
        <v/>
      </c>
      <c r="C139" s="2">
        <f>SUMIFS($I$5:$I$55,$B$5:$B$55,$A139)*C$103*C$99*10</f>
        <v/>
      </c>
      <c r="D139" s="2">
        <f>SUMIFS($I$5:$I$55,$B$5:$B$55,$A139)*D$103*D$99*10</f>
        <v/>
      </c>
      <c r="E139" s="2">
        <f>SUMIFS($I$5:$I$55,$B$5:$B$55,$A139)*E$103*E$99*10</f>
        <v/>
      </c>
      <c r="F139" s="2">
        <f>SUMIFS($I$5:$I$55,$B$5:$B$55,$A139)*F$103*F$99*10</f>
        <v/>
      </c>
      <c r="G139" s="2">
        <f>SUMIFS($I$5:$I$55,$B$5:$B$55,$A139)*G$103*G$99*10</f>
        <v/>
      </c>
      <c r="H139" s="2">
        <f>SUMIFS($I$5:$I$55,$B$5:$B$55,$A139)*H$103*H$99*10</f>
        <v/>
      </c>
      <c r="I139" s="2">
        <f>SUMIFS($I$5:$I$55,$B$5:$B$55,$A139)*I$103*I$99*10</f>
        <v/>
      </c>
      <c r="J139" s="2">
        <f>SUMIFS($I$5:$I$55,$B$5:$B$55,$A139)*J$103*J$99*10</f>
        <v/>
      </c>
      <c r="K139" s="2">
        <f>SUMIFS($I$5:$I$55,$B$5:$B$55,$A139)*K$103*K$99*10</f>
        <v/>
      </c>
      <c r="L139" s="2">
        <f>SUMIFS($I$5:$I$55,$B$5:$B$55,$A139)*L$103*L$99*10</f>
        <v/>
      </c>
      <c r="M139" s="2">
        <f>SUMIFS($I$5:$I$55,$B$5:$B$55,$A139)*M$103*M$99*10</f>
        <v/>
      </c>
      <c r="N139" s="2">
        <f>SUMIFS($I$5:$I$55,$B$5:$B$55,$A139)*N$103*N$99*10</f>
        <v/>
      </c>
      <c r="O139" s="2">
        <f>SUMIFS($I$5:$I$55,$B$5:$B$55,$A139)*O$103*O$99*10</f>
        <v/>
      </c>
      <c r="P139" s="2">
        <f>SUMIFS($I$5:$I$55,$B$5:$B$55,$A139)*P$103*P$99*10</f>
        <v/>
      </c>
      <c r="Q139" s="2">
        <f>SUMIFS($I$5:$I$55,$B$5:$B$55,$A139)*Q$103*Q$99*10</f>
        <v/>
      </c>
      <c r="R139" s="2">
        <f>SUMIFS($I$5:$I$55,$B$5:$B$55,$A139)*R$103*R$99*10</f>
        <v/>
      </c>
      <c r="S139" s="2">
        <f>SUMIFS($I$5:$I$55,$B$5:$B$55,$A139)*S$103*S$99*10</f>
        <v/>
      </c>
      <c r="T139" s="2">
        <f>SUMIFS($I$5:$I$55,$B$5:$B$55,$A139)*T$103*T$99*10</f>
        <v/>
      </c>
      <c r="U139" s="2">
        <f>SUMIFS($I$5:$I$55,$B$5:$B$55,$A139)*U$103*U$99*10</f>
        <v/>
      </c>
      <c r="V139" s="2">
        <f>SUMIFS($I$5:$I$55,$B$5:$B$55,$A139)*V$103*V$99*10</f>
        <v/>
      </c>
      <c r="W139" s="2">
        <f>SUMIFS($I$5:$I$55,$B$5:$B$55,$A139)*W$103*W$99*10</f>
        <v/>
      </c>
      <c r="X139" s="2">
        <f>SUMIFS($I$5:$I$55,$B$5:$B$55,$A139)*X$103*X$99*10</f>
        <v/>
      </c>
      <c r="Y139" s="2">
        <f>SUMIFS($I$5:$I$55,$B$5:$B$55,$A139)*Y$103*Y$99*10</f>
        <v/>
      </c>
      <c r="Z139" s="2">
        <f>SUMIFS($I$5:$I$55,$B$5:$B$55,$A139)*Z$103*Z$99*10</f>
        <v/>
      </c>
      <c r="AA139" s="2">
        <f>SUMIFS($I$5:$I$55,$B$5:$B$55,$A139)*AA$103*AA$99*10</f>
        <v/>
      </c>
      <c r="AB139" s="2">
        <f>SUMIFS($I$5:$I$55,$B$5:$B$55,$A139)*AB$103*AB$99*10</f>
        <v/>
      </c>
      <c r="AC139" s="2">
        <f>SUMIFS($I$5:$I$55,$B$5:$B$55,$A139)*AC$103*AC$99*10</f>
        <v/>
      </c>
      <c r="AD139" s="2">
        <f>SUMIFS($I$5:$I$55,$B$5:$B$55,$A139)*AD$103*AD$99*10</f>
        <v/>
      </c>
      <c r="AE139" s="2">
        <f>SUMIFS($I$5:$I$55,$B$5:$B$55,$A139)*AE$103*AE$99*10</f>
        <v/>
      </c>
      <c r="AF139" s="2">
        <f>SUMIFS($I$5:$I$55,$B$5:$B$55,$A139)*AF$103*AF$99*10</f>
        <v/>
      </c>
      <c r="AG139" s="2">
        <f>SUMIFS($I$5:$I$55,$B$5:$B$55,$A139)*AG$103*AG$99*10</f>
        <v/>
      </c>
    </row>
    <row r="140" ht="15" customHeight="1" s="78">
      <c r="A140" s="69" t="inlineStr">
        <is>
          <t>OH</t>
        </is>
      </c>
      <c r="B140" s="2">
        <f>SUMIFS($I$5:$I$55,$B$5:$B$55,$A140)*B$103*B$99*10</f>
        <v/>
      </c>
      <c r="C140" s="2">
        <f>SUMIFS($I$5:$I$55,$B$5:$B$55,$A140)*C$103*C$99*10</f>
        <v/>
      </c>
      <c r="D140" s="2">
        <f>SUMIFS($I$5:$I$55,$B$5:$B$55,$A140)*D$103*D$99*10</f>
        <v/>
      </c>
      <c r="E140" s="2">
        <f>SUMIFS($I$5:$I$55,$B$5:$B$55,$A140)*E$103*E$99*10</f>
        <v/>
      </c>
      <c r="F140" s="2">
        <f>SUMIFS($I$5:$I$55,$B$5:$B$55,$A140)*F$103*F$99*10</f>
        <v/>
      </c>
      <c r="G140" s="2">
        <f>SUMIFS($I$5:$I$55,$B$5:$B$55,$A140)*G$103*G$99*10</f>
        <v/>
      </c>
      <c r="H140" s="2">
        <f>SUMIFS($I$5:$I$55,$B$5:$B$55,$A140)*H$103*H$99*10</f>
        <v/>
      </c>
      <c r="I140" s="2">
        <f>SUMIFS($I$5:$I$55,$B$5:$B$55,$A140)*I$103*I$99*10</f>
        <v/>
      </c>
      <c r="J140" s="2">
        <f>SUMIFS($I$5:$I$55,$B$5:$B$55,$A140)*J$103*J$99*10</f>
        <v/>
      </c>
      <c r="K140" s="2">
        <f>SUMIFS($I$5:$I$55,$B$5:$B$55,$A140)*K$103*K$99*10</f>
        <v/>
      </c>
      <c r="L140" s="2">
        <f>SUMIFS($I$5:$I$55,$B$5:$B$55,$A140)*L$103*L$99*10</f>
        <v/>
      </c>
      <c r="M140" s="2">
        <f>SUMIFS($I$5:$I$55,$B$5:$B$55,$A140)*M$103*M$99*10</f>
        <v/>
      </c>
      <c r="N140" s="2">
        <f>SUMIFS($I$5:$I$55,$B$5:$B$55,$A140)*N$103*N$99*10</f>
        <v/>
      </c>
      <c r="O140" s="2">
        <f>SUMIFS($I$5:$I$55,$B$5:$B$55,$A140)*O$103*O$99*10</f>
        <v/>
      </c>
      <c r="P140" s="2">
        <f>SUMIFS($I$5:$I$55,$B$5:$B$55,$A140)*P$103*P$99*10</f>
        <v/>
      </c>
      <c r="Q140" s="2">
        <f>SUMIFS($I$5:$I$55,$B$5:$B$55,$A140)*Q$103*Q$99*10</f>
        <v/>
      </c>
      <c r="R140" s="2">
        <f>SUMIFS($I$5:$I$55,$B$5:$B$55,$A140)*R$103*R$99*10</f>
        <v/>
      </c>
      <c r="S140" s="2">
        <f>SUMIFS($I$5:$I$55,$B$5:$B$55,$A140)*S$103*S$99*10</f>
        <v/>
      </c>
      <c r="T140" s="2">
        <f>SUMIFS($I$5:$I$55,$B$5:$B$55,$A140)*T$103*T$99*10</f>
        <v/>
      </c>
      <c r="U140" s="2">
        <f>SUMIFS($I$5:$I$55,$B$5:$B$55,$A140)*U$103*U$99*10</f>
        <v/>
      </c>
      <c r="V140" s="2">
        <f>SUMIFS($I$5:$I$55,$B$5:$B$55,$A140)*V$103*V$99*10</f>
        <v/>
      </c>
      <c r="W140" s="2">
        <f>SUMIFS($I$5:$I$55,$B$5:$B$55,$A140)*W$103*W$99*10</f>
        <v/>
      </c>
      <c r="X140" s="2">
        <f>SUMIFS($I$5:$I$55,$B$5:$B$55,$A140)*X$103*X$99*10</f>
        <v/>
      </c>
      <c r="Y140" s="2">
        <f>SUMIFS($I$5:$I$55,$B$5:$B$55,$A140)*Y$103*Y$99*10</f>
        <v/>
      </c>
      <c r="Z140" s="2">
        <f>SUMIFS($I$5:$I$55,$B$5:$B$55,$A140)*Z$103*Z$99*10</f>
        <v/>
      </c>
      <c r="AA140" s="2">
        <f>SUMIFS($I$5:$I$55,$B$5:$B$55,$A140)*AA$103*AA$99*10</f>
        <v/>
      </c>
      <c r="AB140" s="2">
        <f>SUMIFS($I$5:$I$55,$B$5:$B$55,$A140)*AB$103*AB$99*10</f>
        <v/>
      </c>
      <c r="AC140" s="2">
        <f>SUMIFS($I$5:$I$55,$B$5:$B$55,$A140)*AC$103*AC$99*10</f>
        <v/>
      </c>
      <c r="AD140" s="2">
        <f>SUMIFS($I$5:$I$55,$B$5:$B$55,$A140)*AD$103*AD$99*10</f>
        <v/>
      </c>
      <c r="AE140" s="2">
        <f>SUMIFS($I$5:$I$55,$B$5:$B$55,$A140)*AE$103*AE$99*10</f>
        <v/>
      </c>
      <c r="AF140" s="2">
        <f>SUMIFS($I$5:$I$55,$B$5:$B$55,$A140)*AF$103*AF$99*10</f>
        <v/>
      </c>
      <c r="AG140" s="2">
        <f>SUMIFS($I$5:$I$55,$B$5:$B$55,$A140)*AG$103*AG$99*10</f>
        <v/>
      </c>
    </row>
    <row r="141" ht="15" customHeight="1" s="78">
      <c r="A141" s="69" t="inlineStr">
        <is>
          <t>OK</t>
        </is>
      </c>
      <c r="B141" s="2">
        <f>SUMIFS($I$5:$I$55,$B$5:$B$55,$A141)*B$103*B$99*10</f>
        <v/>
      </c>
      <c r="C141" s="2">
        <f>SUMIFS($I$5:$I$55,$B$5:$B$55,$A141)*C$103*C$99*10</f>
        <v/>
      </c>
      <c r="D141" s="2">
        <f>SUMIFS($I$5:$I$55,$B$5:$B$55,$A141)*D$103*D$99*10</f>
        <v/>
      </c>
      <c r="E141" s="2">
        <f>SUMIFS($I$5:$I$55,$B$5:$B$55,$A141)*E$103*E$99*10</f>
        <v/>
      </c>
      <c r="F141" s="2">
        <f>SUMIFS($I$5:$I$55,$B$5:$B$55,$A141)*F$103*F$99*10</f>
        <v/>
      </c>
      <c r="G141" s="2">
        <f>SUMIFS($I$5:$I$55,$B$5:$B$55,$A141)*G$103*G$99*10</f>
        <v/>
      </c>
      <c r="H141" s="2">
        <f>SUMIFS($I$5:$I$55,$B$5:$B$55,$A141)*H$103*H$99*10</f>
        <v/>
      </c>
      <c r="I141" s="2">
        <f>SUMIFS($I$5:$I$55,$B$5:$B$55,$A141)*I$103*I$99*10</f>
        <v/>
      </c>
      <c r="J141" s="2">
        <f>SUMIFS($I$5:$I$55,$B$5:$B$55,$A141)*J$103*J$99*10</f>
        <v/>
      </c>
      <c r="K141" s="2">
        <f>SUMIFS($I$5:$I$55,$B$5:$B$55,$A141)*K$103*K$99*10</f>
        <v/>
      </c>
      <c r="L141" s="2">
        <f>SUMIFS($I$5:$I$55,$B$5:$B$55,$A141)*L$103*L$99*10</f>
        <v/>
      </c>
      <c r="M141" s="2">
        <f>SUMIFS($I$5:$I$55,$B$5:$B$55,$A141)*M$103*M$99*10</f>
        <v/>
      </c>
      <c r="N141" s="2">
        <f>SUMIFS($I$5:$I$55,$B$5:$B$55,$A141)*N$103*N$99*10</f>
        <v/>
      </c>
      <c r="O141" s="2">
        <f>SUMIFS($I$5:$I$55,$B$5:$B$55,$A141)*O$103*O$99*10</f>
        <v/>
      </c>
      <c r="P141" s="2">
        <f>SUMIFS($I$5:$I$55,$B$5:$B$55,$A141)*P$103*P$99*10</f>
        <v/>
      </c>
      <c r="Q141" s="2">
        <f>SUMIFS($I$5:$I$55,$B$5:$B$55,$A141)*Q$103*Q$99*10</f>
        <v/>
      </c>
      <c r="R141" s="2">
        <f>SUMIFS($I$5:$I$55,$B$5:$B$55,$A141)*R$103*R$99*10</f>
        <v/>
      </c>
      <c r="S141" s="2">
        <f>SUMIFS($I$5:$I$55,$B$5:$B$55,$A141)*S$103*S$99*10</f>
        <v/>
      </c>
      <c r="T141" s="2">
        <f>SUMIFS($I$5:$I$55,$B$5:$B$55,$A141)*T$103*T$99*10</f>
        <v/>
      </c>
      <c r="U141" s="2">
        <f>SUMIFS($I$5:$I$55,$B$5:$B$55,$A141)*U$103*U$99*10</f>
        <v/>
      </c>
      <c r="V141" s="2">
        <f>SUMIFS($I$5:$I$55,$B$5:$B$55,$A141)*V$103*V$99*10</f>
        <v/>
      </c>
      <c r="W141" s="2">
        <f>SUMIFS($I$5:$I$55,$B$5:$B$55,$A141)*W$103*W$99*10</f>
        <v/>
      </c>
      <c r="X141" s="2">
        <f>SUMIFS($I$5:$I$55,$B$5:$B$55,$A141)*X$103*X$99*10</f>
        <v/>
      </c>
      <c r="Y141" s="2">
        <f>SUMIFS($I$5:$I$55,$B$5:$B$55,$A141)*Y$103*Y$99*10</f>
        <v/>
      </c>
      <c r="Z141" s="2">
        <f>SUMIFS($I$5:$I$55,$B$5:$B$55,$A141)*Z$103*Z$99*10</f>
        <v/>
      </c>
      <c r="AA141" s="2">
        <f>SUMIFS($I$5:$I$55,$B$5:$B$55,$A141)*AA$103*AA$99*10</f>
        <v/>
      </c>
      <c r="AB141" s="2">
        <f>SUMIFS($I$5:$I$55,$B$5:$B$55,$A141)*AB$103*AB$99*10</f>
        <v/>
      </c>
      <c r="AC141" s="2">
        <f>SUMIFS($I$5:$I$55,$B$5:$B$55,$A141)*AC$103*AC$99*10</f>
        <v/>
      </c>
      <c r="AD141" s="2">
        <f>SUMIFS($I$5:$I$55,$B$5:$B$55,$A141)*AD$103*AD$99*10</f>
        <v/>
      </c>
      <c r="AE141" s="2">
        <f>SUMIFS($I$5:$I$55,$B$5:$B$55,$A141)*AE$103*AE$99*10</f>
        <v/>
      </c>
      <c r="AF141" s="2">
        <f>SUMIFS($I$5:$I$55,$B$5:$B$55,$A141)*AF$103*AF$99*10</f>
        <v/>
      </c>
      <c r="AG141" s="2">
        <f>SUMIFS($I$5:$I$55,$B$5:$B$55,$A141)*AG$103*AG$99*10</f>
        <v/>
      </c>
    </row>
    <row r="142" ht="15" customHeight="1" s="78">
      <c r="A142" s="69" t="inlineStr">
        <is>
          <t>OR</t>
        </is>
      </c>
      <c r="B142" s="2">
        <f>SUMIFS($I$5:$I$55,$B$5:$B$55,$A142)*B$103*B$99*10</f>
        <v/>
      </c>
      <c r="C142" s="2">
        <f>SUMIFS($I$5:$I$55,$B$5:$B$55,$A142)*C$103*C$99*10</f>
        <v/>
      </c>
      <c r="D142" s="2">
        <f>SUMIFS($I$5:$I$55,$B$5:$B$55,$A142)*D$103*D$99*10</f>
        <v/>
      </c>
      <c r="E142" s="2">
        <f>SUMIFS($I$5:$I$55,$B$5:$B$55,$A142)*E$103*E$99*10</f>
        <v/>
      </c>
      <c r="F142" s="2">
        <f>SUMIFS($I$5:$I$55,$B$5:$B$55,$A142)*F$103*F$99*10</f>
        <v/>
      </c>
      <c r="G142" s="2">
        <f>SUMIFS($I$5:$I$55,$B$5:$B$55,$A142)*G$103*G$99*10</f>
        <v/>
      </c>
      <c r="H142" s="2">
        <f>SUMIFS($I$5:$I$55,$B$5:$B$55,$A142)*H$103*H$99*10</f>
        <v/>
      </c>
      <c r="I142" s="2">
        <f>SUMIFS($I$5:$I$55,$B$5:$B$55,$A142)*I$103*I$99*10</f>
        <v/>
      </c>
      <c r="J142" s="2">
        <f>SUMIFS($I$5:$I$55,$B$5:$B$55,$A142)*J$103*J$99*10</f>
        <v/>
      </c>
      <c r="K142" s="2">
        <f>SUMIFS($I$5:$I$55,$B$5:$B$55,$A142)*K$103*K$99*10</f>
        <v/>
      </c>
      <c r="L142" s="2">
        <f>SUMIFS($I$5:$I$55,$B$5:$B$55,$A142)*L$103*L$99*10</f>
        <v/>
      </c>
      <c r="M142" s="2">
        <f>SUMIFS($I$5:$I$55,$B$5:$B$55,$A142)*M$103*M$99*10</f>
        <v/>
      </c>
      <c r="N142" s="2">
        <f>SUMIFS($I$5:$I$55,$B$5:$B$55,$A142)*N$103*N$99*10</f>
        <v/>
      </c>
      <c r="O142" s="2">
        <f>SUMIFS($I$5:$I$55,$B$5:$B$55,$A142)*O$103*O$99*10</f>
        <v/>
      </c>
      <c r="P142" s="2">
        <f>SUMIFS($I$5:$I$55,$B$5:$B$55,$A142)*P$103*P$99*10</f>
        <v/>
      </c>
      <c r="Q142" s="2">
        <f>SUMIFS($I$5:$I$55,$B$5:$B$55,$A142)*Q$103*Q$99*10</f>
        <v/>
      </c>
      <c r="R142" s="2">
        <f>SUMIFS($I$5:$I$55,$B$5:$B$55,$A142)*R$103*R$99*10</f>
        <v/>
      </c>
      <c r="S142" s="2">
        <f>SUMIFS($I$5:$I$55,$B$5:$B$55,$A142)*S$103*S$99*10</f>
        <v/>
      </c>
      <c r="T142" s="2">
        <f>SUMIFS($I$5:$I$55,$B$5:$B$55,$A142)*T$103*T$99*10</f>
        <v/>
      </c>
      <c r="U142" s="2">
        <f>SUMIFS($I$5:$I$55,$B$5:$B$55,$A142)*U$103*U$99*10</f>
        <v/>
      </c>
      <c r="V142" s="2">
        <f>SUMIFS($I$5:$I$55,$B$5:$B$55,$A142)*V$103*V$99*10</f>
        <v/>
      </c>
      <c r="W142" s="2">
        <f>SUMIFS($I$5:$I$55,$B$5:$B$55,$A142)*W$103*W$99*10</f>
        <v/>
      </c>
      <c r="X142" s="2">
        <f>SUMIFS($I$5:$I$55,$B$5:$B$55,$A142)*X$103*X$99*10</f>
        <v/>
      </c>
      <c r="Y142" s="2">
        <f>SUMIFS($I$5:$I$55,$B$5:$B$55,$A142)*Y$103*Y$99*10</f>
        <v/>
      </c>
      <c r="Z142" s="2">
        <f>SUMIFS($I$5:$I$55,$B$5:$B$55,$A142)*Z$103*Z$99*10</f>
        <v/>
      </c>
      <c r="AA142" s="2">
        <f>SUMIFS($I$5:$I$55,$B$5:$B$55,$A142)*AA$103*AA$99*10</f>
        <v/>
      </c>
      <c r="AB142" s="2">
        <f>SUMIFS($I$5:$I$55,$B$5:$B$55,$A142)*AB$103*AB$99*10</f>
        <v/>
      </c>
      <c r="AC142" s="2">
        <f>SUMIFS($I$5:$I$55,$B$5:$B$55,$A142)*AC$103*AC$99*10</f>
        <v/>
      </c>
      <c r="AD142" s="2">
        <f>SUMIFS($I$5:$I$55,$B$5:$B$55,$A142)*AD$103*AD$99*10</f>
        <v/>
      </c>
      <c r="AE142" s="2">
        <f>SUMIFS($I$5:$I$55,$B$5:$B$55,$A142)*AE$103*AE$99*10</f>
        <v/>
      </c>
      <c r="AF142" s="2">
        <f>SUMIFS($I$5:$I$55,$B$5:$B$55,$A142)*AF$103*AF$99*10</f>
        <v/>
      </c>
      <c r="AG142" s="2">
        <f>SUMIFS($I$5:$I$55,$B$5:$B$55,$A142)*AG$103*AG$99*10</f>
        <v/>
      </c>
    </row>
    <row r="143" ht="15" customHeight="1" s="78">
      <c r="A143" s="69" t="inlineStr">
        <is>
          <t>PA</t>
        </is>
      </c>
      <c r="B143" s="2">
        <f>SUMIFS($I$5:$I$55,$B$5:$B$55,$A143)*B$103*B$99*10</f>
        <v/>
      </c>
      <c r="C143" s="2">
        <f>SUMIFS($I$5:$I$55,$B$5:$B$55,$A143)*C$103*C$99*10</f>
        <v/>
      </c>
      <c r="D143" s="2">
        <f>SUMIFS($I$5:$I$55,$B$5:$B$55,$A143)*D$103*D$99*10</f>
        <v/>
      </c>
      <c r="E143" s="2">
        <f>SUMIFS($I$5:$I$55,$B$5:$B$55,$A143)*E$103*E$99*10</f>
        <v/>
      </c>
      <c r="F143" s="2">
        <f>SUMIFS($I$5:$I$55,$B$5:$B$55,$A143)*F$103*F$99*10</f>
        <v/>
      </c>
      <c r="G143" s="2">
        <f>SUMIFS($I$5:$I$55,$B$5:$B$55,$A143)*G$103*G$99*10</f>
        <v/>
      </c>
      <c r="H143" s="2">
        <f>SUMIFS($I$5:$I$55,$B$5:$B$55,$A143)*H$103*H$99*10</f>
        <v/>
      </c>
      <c r="I143" s="2">
        <f>SUMIFS($I$5:$I$55,$B$5:$B$55,$A143)*I$103*I$99*10</f>
        <v/>
      </c>
      <c r="J143" s="2">
        <f>SUMIFS($I$5:$I$55,$B$5:$B$55,$A143)*J$103*J$99*10</f>
        <v/>
      </c>
      <c r="K143" s="2">
        <f>SUMIFS($I$5:$I$55,$B$5:$B$55,$A143)*K$103*K$99*10</f>
        <v/>
      </c>
      <c r="L143" s="2">
        <f>SUMIFS($I$5:$I$55,$B$5:$B$55,$A143)*L$103*L$99*10</f>
        <v/>
      </c>
      <c r="M143" s="2">
        <f>SUMIFS($I$5:$I$55,$B$5:$B$55,$A143)*M$103*M$99*10</f>
        <v/>
      </c>
      <c r="N143" s="2">
        <f>SUMIFS($I$5:$I$55,$B$5:$B$55,$A143)*N$103*N$99*10</f>
        <v/>
      </c>
      <c r="O143" s="2">
        <f>SUMIFS($I$5:$I$55,$B$5:$B$55,$A143)*O$103*O$99*10</f>
        <v/>
      </c>
      <c r="P143" s="2">
        <f>SUMIFS($I$5:$I$55,$B$5:$B$55,$A143)*P$103*P$99*10</f>
        <v/>
      </c>
      <c r="Q143" s="2">
        <f>SUMIFS($I$5:$I$55,$B$5:$B$55,$A143)*Q$103*Q$99*10</f>
        <v/>
      </c>
      <c r="R143" s="2">
        <f>SUMIFS($I$5:$I$55,$B$5:$B$55,$A143)*R$103*R$99*10</f>
        <v/>
      </c>
      <c r="S143" s="2">
        <f>SUMIFS($I$5:$I$55,$B$5:$B$55,$A143)*S$103*S$99*10</f>
        <v/>
      </c>
      <c r="T143" s="2">
        <f>SUMIFS($I$5:$I$55,$B$5:$B$55,$A143)*T$103*T$99*10</f>
        <v/>
      </c>
      <c r="U143" s="2">
        <f>SUMIFS($I$5:$I$55,$B$5:$B$55,$A143)*U$103*U$99*10</f>
        <v/>
      </c>
      <c r="V143" s="2">
        <f>SUMIFS($I$5:$I$55,$B$5:$B$55,$A143)*V$103*V$99*10</f>
        <v/>
      </c>
      <c r="W143" s="2">
        <f>SUMIFS($I$5:$I$55,$B$5:$B$55,$A143)*W$103*W$99*10</f>
        <v/>
      </c>
      <c r="X143" s="2">
        <f>SUMIFS($I$5:$I$55,$B$5:$B$55,$A143)*X$103*X$99*10</f>
        <v/>
      </c>
      <c r="Y143" s="2">
        <f>SUMIFS($I$5:$I$55,$B$5:$B$55,$A143)*Y$103*Y$99*10</f>
        <v/>
      </c>
      <c r="Z143" s="2">
        <f>SUMIFS($I$5:$I$55,$B$5:$B$55,$A143)*Z$103*Z$99*10</f>
        <v/>
      </c>
      <c r="AA143" s="2">
        <f>SUMIFS($I$5:$I$55,$B$5:$B$55,$A143)*AA$103*AA$99*10</f>
        <v/>
      </c>
      <c r="AB143" s="2">
        <f>SUMIFS($I$5:$I$55,$B$5:$B$55,$A143)*AB$103*AB$99*10</f>
        <v/>
      </c>
      <c r="AC143" s="2">
        <f>SUMIFS($I$5:$I$55,$B$5:$B$55,$A143)*AC$103*AC$99*10</f>
        <v/>
      </c>
      <c r="AD143" s="2">
        <f>SUMIFS($I$5:$I$55,$B$5:$B$55,$A143)*AD$103*AD$99*10</f>
        <v/>
      </c>
      <c r="AE143" s="2">
        <f>SUMIFS($I$5:$I$55,$B$5:$B$55,$A143)*AE$103*AE$99*10</f>
        <v/>
      </c>
      <c r="AF143" s="2">
        <f>SUMIFS($I$5:$I$55,$B$5:$B$55,$A143)*AF$103*AF$99*10</f>
        <v/>
      </c>
      <c r="AG143" s="2">
        <f>SUMIFS($I$5:$I$55,$B$5:$B$55,$A143)*AG$103*AG$99*10</f>
        <v/>
      </c>
    </row>
    <row r="144" ht="15" customHeight="1" s="78">
      <c r="A144" s="69" t="inlineStr">
        <is>
          <t>RI</t>
        </is>
      </c>
      <c r="B144" s="2">
        <f>SUMIFS($I$5:$I$55,$B$5:$B$55,$A144)*B$103*B$99*10</f>
        <v/>
      </c>
      <c r="C144" s="2">
        <f>SUMIFS($I$5:$I$55,$B$5:$B$55,$A144)*C$103*C$99*10</f>
        <v/>
      </c>
      <c r="D144" s="2">
        <f>SUMIFS($I$5:$I$55,$B$5:$B$55,$A144)*D$103*D$99*10</f>
        <v/>
      </c>
      <c r="E144" s="2">
        <f>SUMIFS($I$5:$I$55,$B$5:$B$55,$A144)*E$103*E$99*10</f>
        <v/>
      </c>
      <c r="F144" s="2">
        <f>SUMIFS($I$5:$I$55,$B$5:$B$55,$A144)*F$103*F$99*10</f>
        <v/>
      </c>
      <c r="G144" s="2">
        <f>SUMIFS($I$5:$I$55,$B$5:$B$55,$A144)*G$103*G$99*10</f>
        <v/>
      </c>
      <c r="H144" s="2">
        <f>SUMIFS($I$5:$I$55,$B$5:$B$55,$A144)*H$103*H$99*10</f>
        <v/>
      </c>
      <c r="I144" s="2">
        <f>SUMIFS($I$5:$I$55,$B$5:$B$55,$A144)*I$103*I$99*10</f>
        <v/>
      </c>
      <c r="J144" s="2">
        <f>SUMIFS($I$5:$I$55,$B$5:$B$55,$A144)*J$103*J$99*10</f>
        <v/>
      </c>
      <c r="K144" s="2">
        <f>SUMIFS($I$5:$I$55,$B$5:$B$55,$A144)*K$103*K$99*10</f>
        <v/>
      </c>
      <c r="L144" s="2">
        <f>SUMIFS($I$5:$I$55,$B$5:$B$55,$A144)*L$103*L$99*10</f>
        <v/>
      </c>
      <c r="M144" s="2">
        <f>SUMIFS($I$5:$I$55,$B$5:$B$55,$A144)*M$103*M$99*10</f>
        <v/>
      </c>
      <c r="N144" s="2">
        <f>SUMIFS($I$5:$I$55,$B$5:$B$55,$A144)*N$103*N$99*10</f>
        <v/>
      </c>
      <c r="O144" s="2">
        <f>SUMIFS($I$5:$I$55,$B$5:$B$55,$A144)*O$103*O$99*10</f>
        <v/>
      </c>
      <c r="P144" s="2">
        <f>SUMIFS($I$5:$I$55,$B$5:$B$55,$A144)*P$103*P$99*10</f>
        <v/>
      </c>
      <c r="Q144" s="2">
        <f>SUMIFS($I$5:$I$55,$B$5:$B$55,$A144)*Q$103*Q$99*10</f>
        <v/>
      </c>
      <c r="R144" s="2">
        <f>SUMIFS($I$5:$I$55,$B$5:$B$55,$A144)*R$103*R$99*10</f>
        <v/>
      </c>
      <c r="S144" s="2">
        <f>SUMIFS($I$5:$I$55,$B$5:$B$55,$A144)*S$103*S$99*10</f>
        <v/>
      </c>
      <c r="T144" s="2">
        <f>SUMIFS($I$5:$I$55,$B$5:$B$55,$A144)*T$103*T$99*10</f>
        <v/>
      </c>
      <c r="U144" s="2">
        <f>SUMIFS($I$5:$I$55,$B$5:$B$55,$A144)*U$103*U$99*10</f>
        <v/>
      </c>
      <c r="V144" s="2">
        <f>SUMIFS($I$5:$I$55,$B$5:$B$55,$A144)*V$103*V$99*10</f>
        <v/>
      </c>
      <c r="W144" s="2">
        <f>SUMIFS($I$5:$I$55,$B$5:$B$55,$A144)*W$103*W$99*10</f>
        <v/>
      </c>
      <c r="X144" s="2">
        <f>SUMIFS($I$5:$I$55,$B$5:$B$55,$A144)*X$103*X$99*10</f>
        <v/>
      </c>
      <c r="Y144" s="2">
        <f>SUMIFS($I$5:$I$55,$B$5:$B$55,$A144)*Y$103*Y$99*10</f>
        <v/>
      </c>
      <c r="Z144" s="2">
        <f>SUMIFS($I$5:$I$55,$B$5:$B$55,$A144)*Z$103*Z$99*10</f>
        <v/>
      </c>
      <c r="AA144" s="2">
        <f>SUMIFS($I$5:$I$55,$B$5:$B$55,$A144)*AA$103*AA$99*10</f>
        <v/>
      </c>
      <c r="AB144" s="2">
        <f>SUMIFS($I$5:$I$55,$B$5:$B$55,$A144)*AB$103*AB$99*10</f>
        <v/>
      </c>
      <c r="AC144" s="2">
        <f>SUMIFS($I$5:$I$55,$B$5:$B$55,$A144)*AC$103*AC$99*10</f>
        <v/>
      </c>
      <c r="AD144" s="2">
        <f>SUMIFS($I$5:$I$55,$B$5:$B$55,$A144)*AD$103*AD$99*10</f>
        <v/>
      </c>
      <c r="AE144" s="2">
        <f>SUMIFS($I$5:$I$55,$B$5:$B$55,$A144)*AE$103*AE$99*10</f>
        <v/>
      </c>
      <c r="AF144" s="2">
        <f>SUMIFS($I$5:$I$55,$B$5:$B$55,$A144)*AF$103*AF$99*10</f>
        <v/>
      </c>
      <c r="AG144" s="2">
        <f>SUMIFS($I$5:$I$55,$B$5:$B$55,$A144)*AG$103*AG$99*10</f>
        <v/>
      </c>
    </row>
    <row r="145" ht="15" customHeight="1" s="78">
      <c r="A145" s="69" t="inlineStr">
        <is>
          <t>SC</t>
        </is>
      </c>
      <c r="B145" s="2">
        <f>SUMIFS($I$5:$I$55,$B$5:$B$55,$A145)*B$103*B$99*10</f>
        <v/>
      </c>
      <c r="C145" s="2">
        <f>SUMIFS($I$5:$I$55,$B$5:$B$55,$A145)*C$103*C$99*10</f>
        <v/>
      </c>
      <c r="D145" s="2">
        <f>SUMIFS($I$5:$I$55,$B$5:$B$55,$A145)*D$103*D$99*10</f>
        <v/>
      </c>
      <c r="E145" s="2">
        <f>SUMIFS($I$5:$I$55,$B$5:$B$55,$A145)*E$103*E$99*10</f>
        <v/>
      </c>
      <c r="F145" s="2">
        <f>SUMIFS($I$5:$I$55,$B$5:$B$55,$A145)*F$103*F$99*10</f>
        <v/>
      </c>
      <c r="G145" s="2">
        <f>SUMIFS($I$5:$I$55,$B$5:$B$55,$A145)*G$103*G$99*10</f>
        <v/>
      </c>
      <c r="H145" s="2">
        <f>SUMIFS($I$5:$I$55,$B$5:$B$55,$A145)*H$103*H$99*10</f>
        <v/>
      </c>
      <c r="I145" s="2">
        <f>SUMIFS($I$5:$I$55,$B$5:$B$55,$A145)*I$103*I$99*10</f>
        <v/>
      </c>
      <c r="J145" s="2">
        <f>SUMIFS($I$5:$I$55,$B$5:$B$55,$A145)*J$103*J$99*10</f>
        <v/>
      </c>
      <c r="K145" s="2">
        <f>SUMIFS($I$5:$I$55,$B$5:$B$55,$A145)*K$103*K$99*10</f>
        <v/>
      </c>
      <c r="L145" s="2">
        <f>SUMIFS($I$5:$I$55,$B$5:$B$55,$A145)*L$103*L$99*10</f>
        <v/>
      </c>
      <c r="M145" s="2">
        <f>SUMIFS($I$5:$I$55,$B$5:$B$55,$A145)*M$103*M$99*10</f>
        <v/>
      </c>
      <c r="N145" s="2">
        <f>SUMIFS($I$5:$I$55,$B$5:$B$55,$A145)*N$103*N$99*10</f>
        <v/>
      </c>
      <c r="O145" s="2">
        <f>SUMIFS($I$5:$I$55,$B$5:$B$55,$A145)*O$103*O$99*10</f>
        <v/>
      </c>
      <c r="P145" s="2">
        <f>SUMIFS($I$5:$I$55,$B$5:$B$55,$A145)*P$103*P$99*10</f>
        <v/>
      </c>
      <c r="Q145" s="2">
        <f>SUMIFS($I$5:$I$55,$B$5:$B$55,$A145)*Q$103*Q$99*10</f>
        <v/>
      </c>
      <c r="R145" s="2">
        <f>SUMIFS($I$5:$I$55,$B$5:$B$55,$A145)*R$103*R$99*10</f>
        <v/>
      </c>
      <c r="S145" s="2">
        <f>SUMIFS($I$5:$I$55,$B$5:$B$55,$A145)*S$103*S$99*10</f>
        <v/>
      </c>
      <c r="T145" s="2">
        <f>SUMIFS($I$5:$I$55,$B$5:$B$55,$A145)*T$103*T$99*10</f>
        <v/>
      </c>
      <c r="U145" s="2">
        <f>SUMIFS($I$5:$I$55,$B$5:$B$55,$A145)*U$103*U$99*10</f>
        <v/>
      </c>
      <c r="V145" s="2">
        <f>SUMIFS($I$5:$I$55,$B$5:$B$55,$A145)*V$103*V$99*10</f>
        <v/>
      </c>
      <c r="W145" s="2">
        <f>SUMIFS($I$5:$I$55,$B$5:$B$55,$A145)*W$103*W$99*10</f>
        <v/>
      </c>
      <c r="X145" s="2">
        <f>SUMIFS($I$5:$I$55,$B$5:$B$55,$A145)*X$103*X$99*10</f>
        <v/>
      </c>
      <c r="Y145" s="2">
        <f>SUMIFS($I$5:$I$55,$B$5:$B$55,$A145)*Y$103*Y$99*10</f>
        <v/>
      </c>
      <c r="Z145" s="2">
        <f>SUMIFS($I$5:$I$55,$B$5:$B$55,$A145)*Z$103*Z$99*10</f>
        <v/>
      </c>
      <c r="AA145" s="2">
        <f>SUMIFS($I$5:$I$55,$B$5:$B$55,$A145)*AA$103*AA$99*10</f>
        <v/>
      </c>
      <c r="AB145" s="2">
        <f>SUMIFS($I$5:$I$55,$B$5:$B$55,$A145)*AB$103*AB$99*10</f>
        <v/>
      </c>
      <c r="AC145" s="2">
        <f>SUMIFS($I$5:$I$55,$B$5:$B$55,$A145)*AC$103*AC$99*10</f>
        <v/>
      </c>
      <c r="AD145" s="2">
        <f>SUMIFS($I$5:$I$55,$B$5:$B$55,$A145)*AD$103*AD$99*10</f>
        <v/>
      </c>
      <c r="AE145" s="2">
        <f>SUMIFS($I$5:$I$55,$B$5:$B$55,$A145)*AE$103*AE$99*10</f>
        <v/>
      </c>
      <c r="AF145" s="2">
        <f>SUMIFS($I$5:$I$55,$B$5:$B$55,$A145)*AF$103*AF$99*10</f>
        <v/>
      </c>
      <c r="AG145" s="2">
        <f>SUMIFS($I$5:$I$55,$B$5:$B$55,$A145)*AG$103*AG$99*10</f>
        <v/>
      </c>
    </row>
    <row r="146" ht="15" customHeight="1" s="78">
      <c r="A146" s="69" t="inlineStr">
        <is>
          <t>SD</t>
        </is>
      </c>
      <c r="B146" s="2">
        <f>SUMIFS($I$5:$I$55,$B$5:$B$55,$A146)*B$103*B$99*10</f>
        <v/>
      </c>
      <c r="C146" s="2">
        <f>SUMIFS($I$5:$I$55,$B$5:$B$55,$A146)*C$103*C$99*10</f>
        <v/>
      </c>
      <c r="D146" s="2">
        <f>SUMIFS($I$5:$I$55,$B$5:$B$55,$A146)*D$103*D$99*10</f>
        <v/>
      </c>
      <c r="E146" s="2">
        <f>SUMIFS($I$5:$I$55,$B$5:$B$55,$A146)*E$103*E$99*10</f>
        <v/>
      </c>
      <c r="F146" s="2">
        <f>SUMIFS($I$5:$I$55,$B$5:$B$55,$A146)*F$103*F$99*10</f>
        <v/>
      </c>
      <c r="G146" s="2">
        <f>SUMIFS($I$5:$I$55,$B$5:$B$55,$A146)*G$103*G$99*10</f>
        <v/>
      </c>
      <c r="H146" s="2">
        <f>SUMIFS($I$5:$I$55,$B$5:$B$55,$A146)*H$103*H$99*10</f>
        <v/>
      </c>
      <c r="I146" s="2">
        <f>SUMIFS($I$5:$I$55,$B$5:$B$55,$A146)*I$103*I$99*10</f>
        <v/>
      </c>
      <c r="J146" s="2">
        <f>SUMIFS($I$5:$I$55,$B$5:$B$55,$A146)*J$103*J$99*10</f>
        <v/>
      </c>
      <c r="K146" s="2">
        <f>SUMIFS($I$5:$I$55,$B$5:$B$55,$A146)*K$103*K$99*10</f>
        <v/>
      </c>
      <c r="L146" s="2">
        <f>SUMIFS($I$5:$I$55,$B$5:$B$55,$A146)*L$103*L$99*10</f>
        <v/>
      </c>
      <c r="M146" s="2">
        <f>SUMIFS($I$5:$I$55,$B$5:$B$55,$A146)*M$103*M$99*10</f>
        <v/>
      </c>
      <c r="N146" s="2">
        <f>SUMIFS($I$5:$I$55,$B$5:$B$55,$A146)*N$103*N$99*10</f>
        <v/>
      </c>
      <c r="O146" s="2">
        <f>SUMIFS($I$5:$I$55,$B$5:$B$55,$A146)*O$103*O$99*10</f>
        <v/>
      </c>
      <c r="P146" s="2">
        <f>SUMIFS($I$5:$I$55,$B$5:$B$55,$A146)*P$103*P$99*10</f>
        <v/>
      </c>
      <c r="Q146" s="2">
        <f>SUMIFS($I$5:$I$55,$B$5:$B$55,$A146)*Q$103*Q$99*10</f>
        <v/>
      </c>
      <c r="R146" s="2">
        <f>SUMIFS($I$5:$I$55,$B$5:$B$55,$A146)*R$103*R$99*10</f>
        <v/>
      </c>
      <c r="S146" s="2">
        <f>SUMIFS($I$5:$I$55,$B$5:$B$55,$A146)*S$103*S$99*10</f>
        <v/>
      </c>
      <c r="T146" s="2">
        <f>SUMIFS($I$5:$I$55,$B$5:$B$55,$A146)*T$103*T$99*10</f>
        <v/>
      </c>
      <c r="U146" s="2">
        <f>SUMIFS($I$5:$I$55,$B$5:$B$55,$A146)*U$103*U$99*10</f>
        <v/>
      </c>
      <c r="V146" s="2">
        <f>SUMIFS($I$5:$I$55,$B$5:$B$55,$A146)*V$103*V$99*10</f>
        <v/>
      </c>
      <c r="W146" s="2">
        <f>SUMIFS($I$5:$I$55,$B$5:$B$55,$A146)*W$103*W$99*10</f>
        <v/>
      </c>
      <c r="X146" s="2">
        <f>SUMIFS($I$5:$I$55,$B$5:$B$55,$A146)*X$103*X$99*10</f>
        <v/>
      </c>
      <c r="Y146" s="2">
        <f>SUMIFS($I$5:$I$55,$B$5:$B$55,$A146)*Y$103*Y$99*10</f>
        <v/>
      </c>
      <c r="Z146" s="2">
        <f>SUMIFS($I$5:$I$55,$B$5:$B$55,$A146)*Z$103*Z$99*10</f>
        <v/>
      </c>
      <c r="AA146" s="2">
        <f>SUMIFS($I$5:$I$55,$B$5:$B$55,$A146)*AA$103*AA$99*10</f>
        <v/>
      </c>
      <c r="AB146" s="2">
        <f>SUMIFS($I$5:$I$55,$B$5:$B$55,$A146)*AB$103*AB$99*10</f>
        <v/>
      </c>
      <c r="AC146" s="2">
        <f>SUMIFS($I$5:$I$55,$B$5:$B$55,$A146)*AC$103*AC$99*10</f>
        <v/>
      </c>
      <c r="AD146" s="2">
        <f>SUMIFS($I$5:$I$55,$B$5:$B$55,$A146)*AD$103*AD$99*10</f>
        <v/>
      </c>
      <c r="AE146" s="2">
        <f>SUMIFS($I$5:$I$55,$B$5:$B$55,$A146)*AE$103*AE$99*10</f>
        <v/>
      </c>
      <c r="AF146" s="2">
        <f>SUMIFS($I$5:$I$55,$B$5:$B$55,$A146)*AF$103*AF$99*10</f>
        <v/>
      </c>
      <c r="AG146" s="2">
        <f>SUMIFS($I$5:$I$55,$B$5:$B$55,$A146)*AG$103*AG$99*10</f>
        <v/>
      </c>
    </row>
    <row r="147" ht="15" customHeight="1" s="78">
      <c r="A147" s="69" t="inlineStr">
        <is>
          <t>TN</t>
        </is>
      </c>
      <c r="B147" s="2">
        <f>SUMIFS($I$5:$I$55,$B$5:$B$55,$A147)*B$103*B$99*10</f>
        <v/>
      </c>
      <c r="C147" s="2">
        <f>SUMIFS($I$5:$I$55,$B$5:$B$55,$A147)*C$103*C$99*10</f>
        <v/>
      </c>
      <c r="D147" s="2">
        <f>SUMIFS($I$5:$I$55,$B$5:$B$55,$A147)*D$103*D$99*10</f>
        <v/>
      </c>
      <c r="E147" s="2">
        <f>SUMIFS($I$5:$I$55,$B$5:$B$55,$A147)*E$103*E$99*10</f>
        <v/>
      </c>
      <c r="F147" s="2">
        <f>SUMIFS($I$5:$I$55,$B$5:$B$55,$A147)*F$103*F$99*10</f>
        <v/>
      </c>
      <c r="G147" s="2">
        <f>SUMIFS($I$5:$I$55,$B$5:$B$55,$A147)*G$103*G$99*10</f>
        <v/>
      </c>
      <c r="H147" s="2">
        <f>SUMIFS($I$5:$I$55,$B$5:$B$55,$A147)*H$103*H$99*10</f>
        <v/>
      </c>
      <c r="I147" s="2">
        <f>SUMIFS($I$5:$I$55,$B$5:$B$55,$A147)*I$103*I$99*10</f>
        <v/>
      </c>
      <c r="J147" s="2">
        <f>SUMIFS($I$5:$I$55,$B$5:$B$55,$A147)*J$103*J$99*10</f>
        <v/>
      </c>
      <c r="K147" s="2">
        <f>SUMIFS($I$5:$I$55,$B$5:$B$55,$A147)*K$103*K$99*10</f>
        <v/>
      </c>
      <c r="L147" s="2">
        <f>SUMIFS($I$5:$I$55,$B$5:$B$55,$A147)*L$103*L$99*10</f>
        <v/>
      </c>
      <c r="M147" s="2">
        <f>SUMIFS($I$5:$I$55,$B$5:$B$55,$A147)*M$103*M$99*10</f>
        <v/>
      </c>
      <c r="N147" s="2">
        <f>SUMIFS($I$5:$I$55,$B$5:$B$55,$A147)*N$103*N$99*10</f>
        <v/>
      </c>
      <c r="O147" s="2">
        <f>SUMIFS($I$5:$I$55,$B$5:$B$55,$A147)*O$103*O$99*10</f>
        <v/>
      </c>
      <c r="P147" s="2">
        <f>SUMIFS($I$5:$I$55,$B$5:$B$55,$A147)*P$103*P$99*10</f>
        <v/>
      </c>
      <c r="Q147" s="2">
        <f>SUMIFS($I$5:$I$55,$B$5:$B$55,$A147)*Q$103*Q$99*10</f>
        <v/>
      </c>
      <c r="R147" s="2">
        <f>SUMIFS($I$5:$I$55,$B$5:$B$55,$A147)*R$103*R$99*10</f>
        <v/>
      </c>
      <c r="S147" s="2">
        <f>SUMIFS($I$5:$I$55,$B$5:$B$55,$A147)*S$103*S$99*10</f>
        <v/>
      </c>
      <c r="T147" s="2">
        <f>SUMIFS($I$5:$I$55,$B$5:$B$55,$A147)*T$103*T$99*10</f>
        <v/>
      </c>
      <c r="U147" s="2">
        <f>SUMIFS($I$5:$I$55,$B$5:$B$55,$A147)*U$103*U$99*10</f>
        <v/>
      </c>
      <c r="V147" s="2">
        <f>SUMIFS($I$5:$I$55,$B$5:$B$55,$A147)*V$103*V$99*10</f>
        <v/>
      </c>
      <c r="W147" s="2">
        <f>SUMIFS($I$5:$I$55,$B$5:$B$55,$A147)*W$103*W$99*10</f>
        <v/>
      </c>
      <c r="X147" s="2">
        <f>SUMIFS($I$5:$I$55,$B$5:$B$55,$A147)*X$103*X$99*10</f>
        <v/>
      </c>
      <c r="Y147" s="2">
        <f>SUMIFS($I$5:$I$55,$B$5:$B$55,$A147)*Y$103*Y$99*10</f>
        <v/>
      </c>
      <c r="Z147" s="2">
        <f>SUMIFS($I$5:$I$55,$B$5:$B$55,$A147)*Z$103*Z$99*10</f>
        <v/>
      </c>
      <c r="AA147" s="2">
        <f>SUMIFS($I$5:$I$55,$B$5:$B$55,$A147)*AA$103*AA$99*10</f>
        <v/>
      </c>
      <c r="AB147" s="2">
        <f>SUMIFS($I$5:$I$55,$B$5:$B$55,$A147)*AB$103*AB$99*10</f>
        <v/>
      </c>
      <c r="AC147" s="2">
        <f>SUMIFS($I$5:$I$55,$B$5:$B$55,$A147)*AC$103*AC$99*10</f>
        <v/>
      </c>
      <c r="AD147" s="2">
        <f>SUMIFS($I$5:$I$55,$B$5:$B$55,$A147)*AD$103*AD$99*10</f>
        <v/>
      </c>
      <c r="AE147" s="2">
        <f>SUMIFS($I$5:$I$55,$B$5:$B$55,$A147)*AE$103*AE$99*10</f>
        <v/>
      </c>
      <c r="AF147" s="2">
        <f>SUMIFS($I$5:$I$55,$B$5:$B$55,$A147)*AF$103*AF$99*10</f>
        <v/>
      </c>
      <c r="AG147" s="2">
        <f>SUMIFS($I$5:$I$55,$B$5:$B$55,$A147)*AG$103*AG$99*10</f>
        <v/>
      </c>
    </row>
    <row r="148" ht="15" customHeight="1" s="78">
      <c r="A148" s="69" t="inlineStr">
        <is>
          <t>TX</t>
        </is>
      </c>
      <c r="B148" s="2">
        <f>SUMIFS($I$5:$I$55,$B$5:$B$55,$A148)*B$103*B$99*10</f>
        <v/>
      </c>
      <c r="C148" s="2">
        <f>SUMIFS($I$5:$I$55,$B$5:$B$55,$A148)*C$103*C$99*10</f>
        <v/>
      </c>
      <c r="D148" s="2">
        <f>SUMIFS($I$5:$I$55,$B$5:$B$55,$A148)*D$103*D$99*10</f>
        <v/>
      </c>
      <c r="E148" s="2">
        <f>SUMIFS($I$5:$I$55,$B$5:$B$55,$A148)*E$103*E$99*10</f>
        <v/>
      </c>
      <c r="F148" s="2">
        <f>SUMIFS($I$5:$I$55,$B$5:$B$55,$A148)*F$103*F$99*10</f>
        <v/>
      </c>
      <c r="G148" s="2">
        <f>SUMIFS($I$5:$I$55,$B$5:$B$55,$A148)*G$103*G$99*10</f>
        <v/>
      </c>
      <c r="H148" s="2">
        <f>SUMIFS($I$5:$I$55,$B$5:$B$55,$A148)*H$103*H$99*10</f>
        <v/>
      </c>
      <c r="I148" s="2">
        <f>SUMIFS($I$5:$I$55,$B$5:$B$55,$A148)*I$103*I$99*10</f>
        <v/>
      </c>
      <c r="J148" s="2">
        <f>SUMIFS($I$5:$I$55,$B$5:$B$55,$A148)*J$103*J$99*10</f>
        <v/>
      </c>
      <c r="K148" s="2">
        <f>SUMIFS($I$5:$I$55,$B$5:$B$55,$A148)*K$103*K$99*10</f>
        <v/>
      </c>
      <c r="L148" s="2">
        <f>SUMIFS($I$5:$I$55,$B$5:$B$55,$A148)*L$103*L$99*10</f>
        <v/>
      </c>
      <c r="M148" s="2">
        <f>SUMIFS($I$5:$I$55,$B$5:$B$55,$A148)*M$103*M$99*10</f>
        <v/>
      </c>
      <c r="N148" s="2">
        <f>SUMIFS($I$5:$I$55,$B$5:$B$55,$A148)*N$103*N$99*10</f>
        <v/>
      </c>
      <c r="O148" s="2">
        <f>SUMIFS($I$5:$I$55,$B$5:$B$55,$A148)*O$103*O$99*10</f>
        <v/>
      </c>
      <c r="P148" s="2">
        <f>SUMIFS($I$5:$I$55,$B$5:$B$55,$A148)*P$103*P$99*10</f>
        <v/>
      </c>
      <c r="Q148" s="2">
        <f>SUMIFS($I$5:$I$55,$B$5:$B$55,$A148)*Q$103*Q$99*10</f>
        <v/>
      </c>
      <c r="R148" s="2">
        <f>SUMIFS($I$5:$I$55,$B$5:$B$55,$A148)*R$103*R$99*10</f>
        <v/>
      </c>
      <c r="S148" s="2">
        <f>SUMIFS($I$5:$I$55,$B$5:$B$55,$A148)*S$103*S$99*10</f>
        <v/>
      </c>
      <c r="T148" s="2">
        <f>SUMIFS($I$5:$I$55,$B$5:$B$55,$A148)*T$103*T$99*10</f>
        <v/>
      </c>
      <c r="U148" s="2">
        <f>SUMIFS($I$5:$I$55,$B$5:$B$55,$A148)*U$103*U$99*10</f>
        <v/>
      </c>
      <c r="V148" s="2">
        <f>SUMIFS($I$5:$I$55,$B$5:$B$55,$A148)*V$103*V$99*10</f>
        <v/>
      </c>
      <c r="W148" s="2">
        <f>SUMIFS($I$5:$I$55,$B$5:$B$55,$A148)*W$103*W$99*10</f>
        <v/>
      </c>
      <c r="X148" s="2">
        <f>SUMIFS($I$5:$I$55,$B$5:$B$55,$A148)*X$103*X$99*10</f>
        <v/>
      </c>
      <c r="Y148" s="2">
        <f>SUMIFS($I$5:$I$55,$B$5:$B$55,$A148)*Y$103*Y$99*10</f>
        <v/>
      </c>
      <c r="Z148" s="2">
        <f>SUMIFS($I$5:$I$55,$B$5:$B$55,$A148)*Z$103*Z$99*10</f>
        <v/>
      </c>
      <c r="AA148" s="2">
        <f>SUMIFS($I$5:$I$55,$B$5:$B$55,$A148)*AA$103*AA$99*10</f>
        <v/>
      </c>
      <c r="AB148" s="2">
        <f>SUMIFS($I$5:$I$55,$B$5:$B$55,$A148)*AB$103*AB$99*10</f>
        <v/>
      </c>
      <c r="AC148" s="2">
        <f>SUMIFS($I$5:$I$55,$B$5:$B$55,$A148)*AC$103*AC$99*10</f>
        <v/>
      </c>
      <c r="AD148" s="2">
        <f>SUMIFS($I$5:$I$55,$B$5:$B$55,$A148)*AD$103*AD$99*10</f>
        <v/>
      </c>
      <c r="AE148" s="2">
        <f>SUMIFS($I$5:$I$55,$B$5:$B$55,$A148)*AE$103*AE$99*10</f>
        <v/>
      </c>
      <c r="AF148" s="2">
        <f>SUMIFS($I$5:$I$55,$B$5:$B$55,$A148)*AF$103*AF$99*10</f>
        <v/>
      </c>
      <c r="AG148" s="2">
        <f>SUMIFS($I$5:$I$55,$B$5:$B$55,$A148)*AG$103*AG$99*10</f>
        <v/>
      </c>
    </row>
    <row r="149" ht="15" customHeight="1" s="78">
      <c r="A149" s="69" t="inlineStr">
        <is>
          <t>UT</t>
        </is>
      </c>
      <c r="B149" s="2">
        <f>SUMIFS($I$5:$I$55,$B$5:$B$55,$A149)*B$103*B$99*10</f>
        <v/>
      </c>
      <c r="C149" s="2">
        <f>SUMIFS($I$5:$I$55,$B$5:$B$55,$A149)*C$103*C$99*10</f>
        <v/>
      </c>
      <c r="D149" s="2">
        <f>SUMIFS($I$5:$I$55,$B$5:$B$55,$A149)*D$103*D$99*10</f>
        <v/>
      </c>
      <c r="E149" s="2">
        <f>SUMIFS($I$5:$I$55,$B$5:$B$55,$A149)*E$103*E$99*10</f>
        <v/>
      </c>
      <c r="F149" s="2">
        <f>SUMIFS($I$5:$I$55,$B$5:$B$55,$A149)*F$103*F$99*10</f>
        <v/>
      </c>
      <c r="G149" s="2">
        <f>SUMIFS($I$5:$I$55,$B$5:$B$55,$A149)*G$103*G$99*10</f>
        <v/>
      </c>
      <c r="H149" s="2">
        <f>SUMIFS($I$5:$I$55,$B$5:$B$55,$A149)*H$103*H$99*10</f>
        <v/>
      </c>
      <c r="I149" s="2">
        <f>SUMIFS($I$5:$I$55,$B$5:$B$55,$A149)*I$103*I$99*10</f>
        <v/>
      </c>
      <c r="J149" s="2">
        <f>SUMIFS($I$5:$I$55,$B$5:$B$55,$A149)*J$103*J$99*10</f>
        <v/>
      </c>
      <c r="K149" s="2">
        <f>SUMIFS($I$5:$I$55,$B$5:$B$55,$A149)*K$103*K$99*10</f>
        <v/>
      </c>
      <c r="L149" s="2">
        <f>SUMIFS($I$5:$I$55,$B$5:$B$55,$A149)*L$103*L$99*10</f>
        <v/>
      </c>
      <c r="M149" s="2">
        <f>SUMIFS($I$5:$I$55,$B$5:$B$55,$A149)*M$103*M$99*10</f>
        <v/>
      </c>
      <c r="N149" s="2">
        <f>SUMIFS($I$5:$I$55,$B$5:$B$55,$A149)*N$103*N$99*10</f>
        <v/>
      </c>
      <c r="O149" s="2">
        <f>SUMIFS($I$5:$I$55,$B$5:$B$55,$A149)*O$103*O$99*10</f>
        <v/>
      </c>
      <c r="P149" s="2">
        <f>SUMIFS($I$5:$I$55,$B$5:$B$55,$A149)*P$103*P$99*10</f>
        <v/>
      </c>
      <c r="Q149" s="2">
        <f>SUMIFS($I$5:$I$55,$B$5:$B$55,$A149)*Q$103*Q$99*10</f>
        <v/>
      </c>
      <c r="R149" s="2">
        <f>SUMIFS($I$5:$I$55,$B$5:$B$55,$A149)*R$103*R$99*10</f>
        <v/>
      </c>
      <c r="S149" s="2">
        <f>SUMIFS($I$5:$I$55,$B$5:$B$55,$A149)*S$103*S$99*10</f>
        <v/>
      </c>
      <c r="T149" s="2">
        <f>SUMIFS($I$5:$I$55,$B$5:$B$55,$A149)*T$103*T$99*10</f>
        <v/>
      </c>
      <c r="U149" s="2">
        <f>SUMIFS($I$5:$I$55,$B$5:$B$55,$A149)*U$103*U$99*10</f>
        <v/>
      </c>
      <c r="V149" s="2">
        <f>SUMIFS($I$5:$I$55,$B$5:$B$55,$A149)*V$103*V$99*10</f>
        <v/>
      </c>
      <c r="W149" s="2">
        <f>SUMIFS($I$5:$I$55,$B$5:$B$55,$A149)*W$103*W$99*10</f>
        <v/>
      </c>
      <c r="X149" s="2">
        <f>SUMIFS($I$5:$I$55,$B$5:$B$55,$A149)*X$103*X$99*10</f>
        <v/>
      </c>
      <c r="Y149" s="2">
        <f>SUMIFS($I$5:$I$55,$B$5:$B$55,$A149)*Y$103*Y$99*10</f>
        <v/>
      </c>
      <c r="Z149" s="2">
        <f>SUMIFS($I$5:$I$55,$B$5:$B$55,$A149)*Z$103*Z$99*10</f>
        <v/>
      </c>
      <c r="AA149" s="2">
        <f>SUMIFS($I$5:$I$55,$B$5:$B$55,$A149)*AA$103*AA$99*10</f>
        <v/>
      </c>
      <c r="AB149" s="2">
        <f>SUMIFS($I$5:$I$55,$B$5:$B$55,$A149)*AB$103*AB$99*10</f>
        <v/>
      </c>
      <c r="AC149" s="2">
        <f>SUMIFS($I$5:$I$55,$B$5:$B$55,$A149)*AC$103*AC$99*10</f>
        <v/>
      </c>
      <c r="AD149" s="2">
        <f>SUMIFS($I$5:$I$55,$B$5:$B$55,$A149)*AD$103*AD$99*10</f>
        <v/>
      </c>
      <c r="AE149" s="2">
        <f>SUMIFS($I$5:$I$55,$B$5:$B$55,$A149)*AE$103*AE$99*10</f>
        <v/>
      </c>
      <c r="AF149" s="2">
        <f>SUMIFS($I$5:$I$55,$B$5:$B$55,$A149)*AF$103*AF$99*10</f>
        <v/>
      </c>
      <c r="AG149" s="2">
        <f>SUMIFS($I$5:$I$55,$B$5:$B$55,$A149)*AG$103*AG$99*10</f>
        <v/>
      </c>
    </row>
    <row r="150" ht="15" customHeight="1" s="78">
      <c r="A150" s="69" t="inlineStr">
        <is>
          <t>VA</t>
        </is>
      </c>
      <c r="B150" s="2">
        <f>SUMIFS($I$5:$I$55,$B$5:$B$55,$A150)*B$103*B$99*10</f>
        <v/>
      </c>
      <c r="C150" s="2">
        <f>SUMIFS($I$5:$I$55,$B$5:$B$55,$A150)*C$103*C$99*10</f>
        <v/>
      </c>
      <c r="D150" s="2">
        <f>SUMIFS($I$5:$I$55,$B$5:$B$55,$A150)*D$103*D$99*10</f>
        <v/>
      </c>
      <c r="E150" s="2">
        <f>SUMIFS($I$5:$I$55,$B$5:$B$55,$A150)*E$103*E$99*10</f>
        <v/>
      </c>
      <c r="F150" s="2">
        <f>SUMIFS($I$5:$I$55,$B$5:$B$55,$A150)*F$103*F$99*10</f>
        <v/>
      </c>
      <c r="G150" s="2">
        <f>SUMIFS($I$5:$I$55,$B$5:$B$55,$A150)*G$103*G$99*10</f>
        <v/>
      </c>
      <c r="H150" s="2">
        <f>SUMIFS($I$5:$I$55,$B$5:$B$55,$A150)*H$103*H$99*10</f>
        <v/>
      </c>
      <c r="I150" s="2">
        <f>SUMIFS($I$5:$I$55,$B$5:$B$55,$A150)*I$103*I$99*10</f>
        <v/>
      </c>
      <c r="J150" s="2">
        <f>SUMIFS($I$5:$I$55,$B$5:$B$55,$A150)*J$103*J$99*10</f>
        <v/>
      </c>
      <c r="K150" s="2">
        <f>SUMIFS($I$5:$I$55,$B$5:$B$55,$A150)*K$103*K$99*10</f>
        <v/>
      </c>
      <c r="L150" s="2">
        <f>SUMIFS($I$5:$I$55,$B$5:$B$55,$A150)*L$103*L$99*10</f>
        <v/>
      </c>
      <c r="M150" s="2">
        <f>SUMIFS($I$5:$I$55,$B$5:$B$55,$A150)*M$103*M$99*10</f>
        <v/>
      </c>
      <c r="N150" s="2">
        <f>SUMIFS($I$5:$I$55,$B$5:$B$55,$A150)*N$103*N$99*10</f>
        <v/>
      </c>
      <c r="O150" s="2">
        <f>SUMIFS($I$5:$I$55,$B$5:$B$55,$A150)*O$103*O$99*10</f>
        <v/>
      </c>
      <c r="P150" s="2">
        <f>SUMIFS($I$5:$I$55,$B$5:$B$55,$A150)*P$103*P$99*10</f>
        <v/>
      </c>
      <c r="Q150" s="2">
        <f>SUMIFS($I$5:$I$55,$B$5:$B$55,$A150)*Q$103*Q$99*10</f>
        <v/>
      </c>
      <c r="R150" s="2">
        <f>SUMIFS($I$5:$I$55,$B$5:$B$55,$A150)*R$103*R$99*10</f>
        <v/>
      </c>
      <c r="S150" s="2">
        <f>SUMIFS($I$5:$I$55,$B$5:$B$55,$A150)*S$103*S$99*10</f>
        <v/>
      </c>
      <c r="T150" s="2">
        <f>SUMIFS($I$5:$I$55,$B$5:$B$55,$A150)*T$103*T$99*10</f>
        <v/>
      </c>
      <c r="U150" s="2">
        <f>SUMIFS($I$5:$I$55,$B$5:$B$55,$A150)*U$103*U$99*10</f>
        <v/>
      </c>
      <c r="V150" s="2">
        <f>SUMIFS($I$5:$I$55,$B$5:$B$55,$A150)*V$103*V$99*10</f>
        <v/>
      </c>
      <c r="W150" s="2">
        <f>SUMIFS($I$5:$I$55,$B$5:$B$55,$A150)*W$103*W$99*10</f>
        <v/>
      </c>
      <c r="X150" s="2">
        <f>SUMIFS($I$5:$I$55,$B$5:$B$55,$A150)*X$103*X$99*10</f>
        <v/>
      </c>
      <c r="Y150" s="2">
        <f>SUMIFS($I$5:$I$55,$B$5:$B$55,$A150)*Y$103*Y$99*10</f>
        <v/>
      </c>
      <c r="Z150" s="2">
        <f>SUMIFS($I$5:$I$55,$B$5:$B$55,$A150)*Z$103*Z$99*10</f>
        <v/>
      </c>
      <c r="AA150" s="2">
        <f>SUMIFS($I$5:$I$55,$B$5:$B$55,$A150)*AA$103*AA$99*10</f>
        <v/>
      </c>
      <c r="AB150" s="2">
        <f>SUMIFS($I$5:$I$55,$B$5:$B$55,$A150)*AB$103*AB$99*10</f>
        <v/>
      </c>
      <c r="AC150" s="2">
        <f>SUMIFS($I$5:$I$55,$B$5:$B$55,$A150)*AC$103*AC$99*10</f>
        <v/>
      </c>
      <c r="AD150" s="2">
        <f>SUMIFS($I$5:$I$55,$B$5:$B$55,$A150)*AD$103*AD$99*10</f>
        <v/>
      </c>
      <c r="AE150" s="2">
        <f>SUMIFS($I$5:$I$55,$B$5:$B$55,$A150)*AE$103*AE$99*10</f>
        <v/>
      </c>
      <c r="AF150" s="2">
        <f>SUMIFS($I$5:$I$55,$B$5:$B$55,$A150)*AF$103*AF$99*10</f>
        <v/>
      </c>
      <c r="AG150" s="2">
        <f>SUMIFS($I$5:$I$55,$B$5:$B$55,$A150)*AG$103*AG$99*10</f>
        <v/>
      </c>
    </row>
    <row r="151" ht="15" customHeight="1" s="78">
      <c r="A151" s="69" t="inlineStr">
        <is>
          <t>VT</t>
        </is>
      </c>
      <c r="B151" s="2">
        <f>SUMIFS($I$5:$I$55,$B$5:$B$55,$A151)*B$103*B$99*10</f>
        <v/>
      </c>
      <c r="C151" s="2">
        <f>SUMIFS($I$5:$I$55,$B$5:$B$55,$A151)*C$103*C$99*10</f>
        <v/>
      </c>
      <c r="D151" s="2">
        <f>SUMIFS($I$5:$I$55,$B$5:$B$55,$A151)*D$103*D$99*10</f>
        <v/>
      </c>
      <c r="E151" s="2">
        <f>SUMIFS($I$5:$I$55,$B$5:$B$55,$A151)*E$103*E$99*10</f>
        <v/>
      </c>
      <c r="F151" s="2">
        <f>SUMIFS($I$5:$I$55,$B$5:$B$55,$A151)*F$103*F$99*10</f>
        <v/>
      </c>
      <c r="G151" s="2">
        <f>SUMIFS($I$5:$I$55,$B$5:$B$55,$A151)*G$103*G$99*10</f>
        <v/>
      </c>
      <c r="H151" s="2">
        <f>SUMIFS($I$5:$I$55,$B$5:$B$55,$A151)*H$103*H$99*10</f>
        <v/>
      </c>
      <c r="I151" s="2">
        <f>SUMIFS($I$5:$I$55,$B$5:$B$55,$A151)*I$103*I$99*10</f>
        <v/>
      </c>
      <c r="J151" s="2">
        <f>SUMIFS($I$5:$I$55,$B$5:$B$55,$A151)*J$103*J$99*10</f>
        <v/>
      </c>
      <c r="K151" s="2">
        <f>SUMIFS($I$5:$I$55,$B$5:$B$55,$A151)*K$103*K$99*10</f>
        <v/>
      </c>
      <c r="L151" s="2">
        <f>SUMIFS($I$5:$I$55,$B$5:$B$55,$A151)*L$103*L$99*10</f>
        <v/>
      </c>
      <c r="M151" s="2">
        <f>SUMIFS($I$5:$I$55,$B$5:$B$55,$A151)*M$103*M$99*10</f>
        <v/>
      </c>
      <c r="N151" s="2">
        <f>SUMIFS($I$5:$I$55,$B$5:$B$55,$A151)*N$103*N$99*10</f>
        <v/>
      </c>
      <c r="O151" s="2">
        <f>SUMIFS($I$5:$I$55,$B$5:$B$55,$A151)*O$103*O$99*10</f>
        <v/>
      </c>
      <c r="P151" s="2">
        <f>SUMIFS($I$5:$I$55,$B$5:$B$55,$A151)*P$103*P$99*10</f>
        <v/>
      </c>
      <c r="Q151" s="2">
        <f>SUMIFS($I$5:$I$55,$B$5:$B$55,$A151)*Q$103*Q$99*10</f>
        <v/>
      </c>
      <c r="R151" s="2">
        <f>SUMIFS($I$5:$I$55,$B$5:$B$55,$A151)*R$103*R$99*10</f>
        <v/>
      </c>
      <c r="S151" s="2">
        <f>SUMIFS($I$5:$I$55,$B$5:$B$55,$A151)*S$103*S$99*10</f>
        <v/>
      </c>
      <c r="T151" s="2">
        <f>SUMIFS($I$5:$I$55,$B$5:$B$55,$A151)*T$103*T$99*10</f>
        <v/>
      </c>
      <c r="U151" s="2">
        <f>SUMIFS($I$5:$I$55,$B$5:$B$55,$A151)*U$103*U$99*10</f>
        <v/>
      </c>
      <c r="V151" s="2">
        <f>SUMIFS($I$5:$I$55,$B$5:$B$55,$A151)*V$103*V$99*10</f>
        <v/>
      </c>
      <c r="W151" s="2">
        <f>SUMIFS($I$5:$I$55,$B$5:$B$55,$A151)*W$103*W$99*10</f>
        <v/>
      </c>
      <c r="X151" s="2">
        <f>SUMIFS($I$5:$I$55,$B$5:$B$55,$A151)*X$103*X$99*10</f>
        <v/>
      </c>
      <c r="Y151" s="2">
        <f>SUMIFS($I$5:$I$55,$B$5:$B$55,$A151)*Y$103*Y$99*10</f>
        <v/>
      </c>
      <c r="Z151" s="2">
        <f>SUMIFS($I$5:$I$55,$B$5:$B$55,$A151)*Z$103*Z$99*10</f>
        <v/>
      </c>
      <c r="AA151" s="2">
        <f>SUMIFS($I$5:$I$55,$B$5:$B$55,$A151)*AA$103*AA$99*10</f>
        <v/>
      </c>
      <c r="AB151" s="2">
        <f>SUMIFS($I$5:$I$55,$B$5:$B$55,$A151)*AB$103*AB$99*10</f>
        <v/>
      </c>
      <c r="AC151" s="2">
        <f>SUMIFS($I$5:$I$55,$B$5:$B$55,$A151)*AC$103*AC$99*10</f>
        <v/>
      </c>
      <c r="AD151" s="2">
        <f>SUMIFS($I$5:$I$55,$B$5:$B$55,$A151)*AD$103*AD$99*10</f>
        <v/>
      </c>
      <c r="AE151" s="2">
        <f>SUMIFS($I$5:$I$55,$B$5:$B$55,$A151)*AE$103*AE$99*10</f>
        <v/>
      </c>
      <c r="AF151" s="2">
        <f>SUMIFS($I$5:$I$55,$B$5:$B$55,$A151)*AF$103*AF$99*10</f>
        <v/>
      </c>
      <c r="AG151" s="2">
        <f>SUMIFS($I$5:$I$55,$B$5:$B$55,$A151)*AG$103*AG$99*10</f>
        <v/>
      </c>
    </row>
    <row r="152" ht="15" customHeight="1" s="78">
      <c r="A152" s="69" t="inlineStr">
        <is>
          <t>WA</t>
        </is>
      </c>
      <c r="B152" s="2">
        <f>SUMIFS($I$5:$I$55,$B$5:$B$55,$A152)*B$103*B$99*10</f>
        <v/>
      </c>
      <c r="C152" s="2">
        <f>SUMIFS($I$5:$I$55,$B$5:$B$55,$A152)*C$103*C$99*10</f>
        <v/>
      </c>
      <c r="D152" s="2">
        <f>SUMIFS($I$5:$I$55,$B$5:$B$55,$A152)*D$103*D$99*10</f>
        <v/>
      </c>
      <c r="E152" s="2">
        <f>SUMIFS($I$5:$I$55,$B$5:$B$55,$A152)*E$103*E$99*10</f>
        <v/>
      </c>
      <c r="F152" s="2">
        <f>SUMIFS($I$5:$I$55,$B$5:$B$55,$A152)*F$103*F$99*10</f>
        <v/>
      </c>
      <c r="G152" s="2">
        <f>SUMIFS($I$5:$I$55,$B$5:$B$55,$A152)*G$103*G$99*10</f>
        <v/>
      </c>
      <c r="H152" s="2">
        <f>SUMIFS($I$5:$I$55,$B$5:$B$55,$A152)*H$103*H$99*10</f>
        <v/>
      </c>
      <c r="I152" s="2">
        <f>SUMIFS($I$5:$I$55,$B$5:$B$55,$A152)*I$103*I$99*10</f>
        <v/>
      </c>
      <c r="J152" s="2">
        <f>SUMIFS($I$5:$I$55,$B$5:$B$55,$A152)*J$103*J$99*10</f>
        <v/>
      </c>
      <c r="K152" s="2">
        <f>SUMIFS($I$5:$I$55,$B$5:$B$55,$A152)*K$103*K$99*10</f>
        <v/>
      </c>
      <c r="L152" s="2">
        <f>SUMIFS($I$5:$I$55,$B$5:$B$55,$A152)*L$103*L$99*10</f>
        <v/>
      </c>
      <c r="M152" s="2">
        <f>SUMIFS($I$5:$I$55,$B$5:$B$55,$A152)*M$103*M$99*10</f>
        <v/>
      </c>
      <c r="N152" s="2">
        <f>SUMIFS($I$5:$I$55,$B$5:$B$55,$A152)*N$103*N$99*10</f>
        <v/>
      </c>
      <c r="O152" s="2">
        <f>SUMIFS($I$5:$I$55,$B$5:$B$55,$A152)*O$103*O$99*10</f>
        <v/>
      </c>
      <c r="P152" s="2">
        <f>SUMIFS($I$5:$I$55,$B$5:$B$55,$A152)*P$103*P$99*10</f>
        <v/>
      </c>
      <c r="Q152" s="2">
        <f>SUMIFS($I$5:$I$55,$B$5:$B$55,$A152)*Q$103*Q$99*10</f>
        <v/>
      </c>
      <c r="R152" s="2">
        <f>SUMIFS($I$5:$I$55,$B$5:$B$55,$A152)*R$103*R$99*10</f>
        <v/>
      </c>
      <c r="S152" s="2">
        <f>SUMIFS($I$5:$I$55,$B$5:$B$55,$A152)*S$103*S$99*10</f>
        <v/>
      </c>
      <c r="T152" s="2">
        <f>SUMIFS($I$5:$I$55,$B$5:$B$55,$A152)*T$103*T$99*10</f>
        <v/>
      </c>
      <c r="U152" s="2">
        <f>SUMIFS($I$5:$I$55,$B$5:$B$55,$A152)*U$103*U$99*10</f>
        <v/>
      </c>
      <c r="V152" s="2">
        <f>SUMIFS($I$5:$I$55,$B$5:$B$55,$A152)*V$103*V$99*10</f>
        <v/>
      </c>
      <c r="W152" s="2">
        <f>SUMIFS($I$5:$I$55,$B$5:$B$55,$A152)*W$103*W$99*10</f>
        <v/>
      </c>
      <c r="X152" s="2">
        <f>SUMIFS($I$5:$I$55,$B$5:$B$55,$A152)*X$103*X$99*10</f>
        <v/>
      </c>
      <c r="Y152" s="2">
        <f>SUMIFS($I$5:$I$55,$B$5:$B$55,$A152)*Y$103*Y$99*10</f>
        <v/>
      </c>
      <c r="Z152" s="2">
        <f>SUMIFS($I$5:$I$55,$B$5:$B$55,$A152)*Z$103*Z$99*10</f>
        <v/>
      </c>
      <c r="AA152" s="2">
        <f>SUMIFS($I$5:$I$55,$B$5:$B$55,$A152)*AA$103*AA$99*10</f>
        <v/>
      </c>
      <c r="AB152" s="2">
        <f>SUMIFS($I$5:$I$55,$B$5:$B$55,$A152)*AB$103*AB$99*10</f>
        <v/>
      </c>
      <c r="AC152" s="2">
        <f>SUMIFS($I$5:$I$55,$B$5:$B$55,$A152)*AC$103*AC$99*10</f>
        <v/>
      </c>
      <c r="AD152" s="2">
        <f>SUMIFS($I$5:$I$55,$B$5:$B$55,$A152)*AD$103*AD$99*10</f>
        <v/>
      </c>
      <c r="AE152" s="2">
        <f>SUMIFS($I$5:$I$55,$B$5:$B$55,$A152)*AE$103*AE$99*10</f>
        <v/>
      </c>
      <c r="AF152" s="2">
        <f>SUMIFS($I$5:$I$55,$B$5:$B$55,$A152)*AF$103*AF$99*10</f>
        <v/>
      </c>
      <c r="AG152" s="2">
        <f>SUMIFS($I$5:$I$55,$B$5:$B$55,$A152)*AG$103*AG$99*10</f>
        <v/>
      </c>
    </row>
    <row r="153" ht="15" customHeight="1" s="78">
      <c r="A153" s="69" t="inlineStr">
        <is>
          <t>WI</t>
        </is>
      </c>
      <c r="B153" s="2">
        <f>SUMIFS($I$5:$I$55,$B$5:$B$55,$A153)*B$103*B$99*10</f>
        <v/>
      </c>
      <c r="C153" s="2">
        <f>SUMIFS($I$5:$I$55,$B$5:$B$55,$A153)*C$103*C$99*10</f>
        <v/>
      </c>
      <c r="D153" s="2">
        <f>SUMIFS($I$5:$I$55,$B$5:$B$55,$A153)*D$103*D$99*10</f>
        <v/>
      </c>
      <c r="E153" s="2">
        <f>SUMIFS($I$5:$I$55,$B$5:$B$55,$A153)*E$103*E$99*10</f>
        <v/>
      </c>
      <c r="F153" s="2">
        <f>SUMIFS($I$5:$I$55,$B$5:$B$55,$A153)*F$103*F$99*10</f>
        <v/>
      </c>
      <c r="G153" s="2">
        <f>SUMIFS($I$5:$I$55,$B$5:$B$55,$A153)*G$103*G$99*10</f>
        <v/>
      </c>
      <c r="H153" s="2">
        <f>SUMIFS($I$5:$I$55,$B$5:$B$55,$A153)*H$103*H$99*10</f>
        <v/>
      </c>
      <c r="I153" s="2">
        <f>SUMIFS($I$5:$I$55,$B$5:$B$55,$A153)*I$103*I$99*10</f>
        <v/>
      </c>
      <c r="J153" s="2">
        <f>SUMIFS($I$5:$I$55,$B$5:$B$55,$A153)*J$103*J$99*10</f>
        <v/>
      </c>
      <c r="K153" s="2">
        <f>SUMIFS($I$5:$I$55,$B$5:$B$55,$A153)*K$103*K$99*10</f>
        <v/>
      </c>
      <c r="L153" s="2">
        <f>SUMIFS($I$5:$I$55,$B$5:$B$55,$A153)*L$103*L$99*10</f>
        <v/>
      </c>
      <c r="M153" s="2">
        <f>SUMIFS($I$5:$I$55,$B$5:$B$55,$A153)*M$103*M$99*10</f>
        <v/>
      </c>
      <c r="N153" s="2">
        <f>SUMIFS($I$5:$I$55,$B$5:$B$55,$A153)*N$103*N$99*10</f>
        <v/>
      </c>
      <c r="O153" s="2">
        <f>SUMIFS($I$5:$I$55,$B$5:$B$55,$A153)*O$103*O$99*10</f>
        <v/>
      </c>
      <c r="P153" s="2">
        <f>SUMIFS($I$5:$I$55,$B$5:$B$55,$A153)*P$103*P$99*10</f>
        <v/>
      </c>
      <c r="Q153" s="2">
        <f>SUMIFS($I$5:$I$55,$B$5:$B$55,$A153)*Q$103*Q$99*10</f>
        <v/>
      </c>
      <c r="R153" s="2">
        <f>SUMIFS($I$5:$I$55,$B$5:$B$55,$A153)*R$103*R$99*10</f>
        <v/>
      </c>
      <c r="S153" s="2">
        <f>SUMIFS($I$5:$I$55,$B$5:$B$55,$A153)*S$103*S$99*10</f>
        <v/>
      </c>
      <c r="T153" s="2">
        <f>SUMIFS($I$5:$I$55,$B$5:$B$55,$A153)*T$103*T$99*10</f>
        <v/>
      </c>
      <c r="U153" s="2">
        <f>SUMIFS($I$5:$I$55,$B$5:$B$55,$A153)*U$103*U$99*10</f>
        <v/>
      </c>
      <c r="V153" s="2">
        <f>SUMIFS($I$5:$I$55,$B$5:$B$55,$A153)*V$103*V$99*10</f>
        <v/>
      </c>
      <c r="W153" s="2">
        <f>SUMIFS($I$5:$I$55,$B$5:$B$55,$A153)*W$103*W$99*10</f>
        <v/>
      </c>
      <c r="X153" s="2">
        <f>SUMIFS($I$5:$I$55,$B$5:$B$55,$A153)*X$103*X$99*10</f>
        <v/>
      </c>
      <c r="Y153" s="2">
        <f>SUMIFS($I$5:$I$55,$B$5:$B$55,$A153)*Y$103*Y$99*10</f>
        <v/>
      </c>
      <c r="Z153" s="2">
        <f>SUMIFS($I$5:$I$55,$B$5:$B$55,$A153)*Z$103*Z$99*10</f>
        <v/>
      </c>
      <c r="AA153" s="2">
        <f>SUMIFS($I$5:$I$55,$B$5:$B$55,$A153)*AA$103*AA$99*10</f>
        <v/>
      </c>
      <c r="AB153" s="2">
        <f>SUMIFS($I$5:$I$55,$B$5:$B$55,$A153)*AB$103*AB$99*10</f>
        <v/>
      </c>
      <c r="AC153" s="2">
        <f>SUMIFS($I$5:$I$55,$B$5:$B$55,$A153)*AC$103*AC$99*10</f>
        <v/>
      </c>
      <c r="AD153" s="2">
        <f>SUMIFS($I$5:$I$55,$B$5:$B$55,$A153)*AD$103*AD$99*10</f>
        <v/>
      </c>
      <c r="AE153" s="2">
        <f>SUMIFS($I$5:$I$55,$B$5:$B$55,$A153)*AE$103*AE$99*10</f>
        <v/>
      </c>
      <c r="AF153" s="2">
        <f>SUMIFS($I$5:$I$55,$B$5:$B$55,$A153)*AF$103*AF$99*10</f>
        <v/>
      </c>
      <c r="AG153" s="2">
        <f>SUMIFS($I$5:$I$55,$B$5:$B$55,$A153)*AG$103*AG$99*10</f>
        <v/>
      </c>
    </row>
    <row r="154" ht="15" customHeight="1" s="78">
      <c r="A154" s="69" t="inlineStr">
        <is>
          <t>WV</t>
        </is>
      </c>
      <c r="B154" s="2">
        <f>SUMIFS($I$5:$I$55,$B$5:$B$55,$A154)*B$103*B$99*10</f>
        <v/>
      </c>
      <c r="C154" s="2">
        <f>SUMIFS($I$5:$I$55,$B$5:$B$55,$A154)*C$103*C$99*10</f>
        <v/>
      </c>
      <c r="D154" s="2">
        <f>SUMIFS($I$5:$I$55,$B$5:$B$55,$A154)*D$103*D$99*10</f>
        <v/>
      </c>
      <c r="E154" s="2">
        <f>SUMIFS($I$5:$I$55,$B$5:$B$55,$A154)*E$103*E$99*10</f>
        <v/>
      </c>
      <c r="F154" s="2">
        <f>SUMIFS($I$5:$I$55,$B$5:$B$55,$A154)*F$103*F$99*10</f>
        <v/>
      </c>
      <c r="G154" s="2">
        <f>SUMIFS($I$5:$I$55,$B$5:$B$55,$A154)*G$103*G$99*10</f>
        <v/>
      </c>
      <c r="H154" s="2">
        <f>SUMIFS($I$5:$I$55,$B$5:$B$55,$A154)*H$103*H$99*10</f>
        <v/>
      </c>
      <c r="I154" s="2">
        <f>SUMIFS($I$5:$I$55,$B$5:$B$55,$A154)*I$103*I$99*10</f>
        <v/>
      </c>
      <c r="J154" s="2">
        <f>SUMIFS($I$5:$I$55,$B$5:$B$55,$A154)*J$103*J$99*10</f>
        <v/>
      </c>
      <c r="K154" s="2">
        <f>SUMIFS($I$5:$I$55,$B$5:$B$55,$A154)*K$103*K$99*10</f>
        <v/>
      </c>
      <c r="L154" s="2">
        <f>SUMIFS($I$5:$I$55,$B$5:$B$55,$A154)*L$103*L$99*10</f>
        <v/>
      </c>
      <c r="M154" s="2">
        <f>SUMIFS($I$5:$I$55,$B$5:$B$55,$A154)*M$103*M$99*10</f>
        <v/>
      </c>
      <c r="N154" s="2">
        <f>SUMIFS($I$5:$I$55,$B$5:$B$55,$A154)*N$103*N$99*10</f>
        <v/>
      </c>
      <c r="O154" s="2">
        <f>SUMIFS($I$5:$I$55,$B$5:$B$55,$A154)*O$103*O$99*10</f>
        <v/>
      </c>
      <c r="P154" s="2">
        <f>SUMIFS($I$5:$I$55,$B$5:$B$55,$A154)*P$103*P$99*10</f>
        <v/>
      </c>
      <c r="Q154" s="2">
        <f>SUMIFS($I$5:$I$55,$B$5:$B$55,$A154)*Q$103*Q$99*10</f>
        <v/>
      </c>
      <c r="R154" s="2">
        <f>SUMIFS($I$5:$I$55,$B$5:$B$55,$A154)*R$103*R$99*10</f>
        <v/>
      </c>
      <c r="S154" s="2">
        <f>SUMIFS($I$5:$I$55,$B$5:$B$55,$A154)*S$103*S$99*10</f>
        <v/>
      </c>
      <c r="T154" s="2">
        <f>SUMIFS($I$5:$I$55,$B$5:$B$55,$A154)*T$103*T$99*10</f>
        <v/>
      </c>
      <c r="U154" s="2">
        <f>SUMIFS($I$5:$I$55,$B$5:$B$55,$A154)*U$103*U$99*10</f>
        <v/>
      </c>
      <c r="V154" s="2">
        <f>SUMIFS($I$5:$I$55,$B$5:$B$55,$A154)*V$103*V$99*10</f>
        <v/>
      </c>
      <c r="W154" s="2">
        <f>SUMIFS($I$5:$I$55,$B$5:$B$55,$A154)*W$103*W$99*10</f>
        <v/>
      </c>
      <c r="X154" s="2">
        <f>SUMIFS($I$5:$I$55,$B$5:$B$55,$A154)*X$103*X$99*10</f>
        <v/>
      </c>
      <c r="Y154" s="2">
        <f>SUMIFS($I$5:$I$55,$B$5:$B$55,$A154)*Y$103*Y$99*10</f>
        <v/>
      </c>
      <c r="Z154" s="2">
        <f>SUMIFS($I$5:$I$55,$B$5:$B$55,$A154)*Z$103*Z$99*10</f>
        <v/>
      </c>
      <c r="AA154" s="2">
        <f>SUMIFS($I$5:$I$55,$B$5:$B$55,$A154)*AA$103*AA$99*10</f>
        <v/>
      </c>
      <c r="AB154" s="2">
        <f>SUMIFS($I$5:$I$55,$B$5:$B$55,$A154)*AB$103*AB$99*10</f>
        <v/>
      </c>
      <c r="AC154" s="2">
        <f>SUMIFS($I$5:$I$55,$B$5:$B$55,$A154)*AC$103*AC$99*10</f>
        <v/>
      </c>
      <c r="AD154" s="2">
        <f>SUMIFS($I$5:$I$55,$B$5:$B$55,$A154)*AD$103*AD$99*10</f>
        <v/>
      </c>
      <c r="AE154" s="2">
        <f>SUMIFS($I$5:$I$55,$B$5:$B$55,$A154)*AE$103*AE$99*10</f>
        <v/>
      </c>
      <c r="AF154" s="2">
        <f>SUMIFS($I$5:$I$55,$B$5:$B$55,$A154)*AF$103*AF$99*10</f>
        <v/>
      </c>
      <c r="AG154" s="2">
        <f>SUMIFS($I$5:$I$55,$B$5:$B$55,$A154)*AG$103*AG$99*10</f>
        <v/>
      </c>
    </row>
    <row r="155" ht="15" customHeight="1" s="78">
      <c r="A155" s="69" t="inlineStr">
        <is>
          <t>WY</t>
        </is>
      </c>
      <c r="B155" s="2">
        <f>SUMIFS($I$5:$I$55,$B$5:$B$55,$A155)*B$103*B$99*10</f>
        <v/>
      </c>
      <c r="C155" s="2">
        <f>SUMIFS($I$5:$I$55,$B$5:$B$55,$A155)*C$103*C$99*10</f>
        <v/>
      </c>
      <c r="D155" s="2">
        <f>SUMIFS($I$5:$I$55,$B$5:$B$55,$A155)*D$103*D$99*10</f>
        <v/>
      </c>
      <c r="E155" s="2">
        <f>SUMIFS($I$5:$I$55,$B$5:$B$55,$A155)*E$103*E$99*10</f>
        <v/>
      </c>
      <c r="F155" s="2">
        <f>SUMIFS($I$5:$I$55,$B$5:$B$55,$A155)*F$103*F$99*10</f>
        <v/>
      </c>
      <c r="G155" s="2">
        <f>SUMIFS($I$5:$I$55,$B$5:$B$55,$A155)*G$103*G$99*10</f>
        <v/>
      </c>
      <c r="H155" s="2">
        <f>SUMIFS($I$5:$I$55,$B$5:$B$55,$A155)*H$103*H$99*10</f>
        <v/>
      </c>
      <c r="I155" s="2">
        <f>SUMIFS($I$5:$I$55,$B$5:$B$55,$A155)*I$103*I$99*10</f>
        <v/>
      </c>
      <c r="J155" s="2">
        <f>SUMIFS($I$5:$I$55,$B$5:$B$55,$A155)*J$103*J$99*10</f>
        <v/>
      </c>
      <c r="K155" s="2">
        <f>SUMIFS($I$5:$I$55,$B$5:$B$55,$A155)*K$103*K$99*10</f>
        <v/>
      </c>
      <c r="L155" s="2">
        <f>SUMIFS($I$5:$I$55,$B$5:$B$55,$A155)*L$103*L$99*10</f>
        <v/>
      </c>
      <c r="M155" s="2">
        <f>SUMIFS($I$5:$I$55,$B$5:$B$55,$A155)*M$103*M$99*10</f>
        <v/>
      </c>
      <c r="N155" s="2">
        <f>SUMIFS($I$5:$I$55,$B$5:$B$55,$A155)*N$103*N$99*10</f>
        <v/>
      </c>
      <c r="O155" s="2">
        <f>SUMIFS($I$5:$I$55,$B$5:$B$55,$A155)*O$103*O$99*10</f>
        <v/>
      </c>
      <c r="P155" s="2">
        <f>SUMIFS($I$5:$I$55,$B$5:$B$55,$A155)*P$103*P$99*10</f>
        <v/>
      </c>
      <c r="Q155" s="2">
        <f>SUMIFS($I$5:$I$55,$B$5:$B$55,$A155)*Q$103*Q$99*10</f>
        <v/>
      </c>
      <c r="R155" s="2">
        <f>SUMIFS($I$5:$I$55,$B$5:$B$55,$A155)*R$103*R$99*10</f>
        <v/>
      </c>
      <c r="S155" s="2">
        <f>SUMIFS($I$5:$I$55,$B$5:$B$55,$A155)*S$103*S$99*10</f>
        <v/>
      </c>
      <c r="T155" s="2">
        <f>SUMIFS($I$5:$I$55,$B$5:$B$55,$A155)*T$103*T$99*10</f>
        <v/>
      </c>
      <c r="U155" s="2">
        <f>SUMIFS($I$5:$I$55,$B$5:$B$55,$A155)*U$103*U$99*10</f>
        <v/>
      </c>
      <c r="V155" s="2">
        <f>SUMIFS($I$5:$I$55,$B$5:$B$55,$A155)*V$103*V$99*10</f>
        <v/>
      </c>
      <c r="W155" s="2">
        <f>SUMIFS($I$5:$I$55,$B$5:$B$55,$A155)*W$103*W$99*10</f>
        <v/>
      </c>
      <c r="X155" s="2">
        <f>SUMIFS($I$5:$I$55,$B$5:$B$55,$A155)*X$103*X$99*10</f>
        <v/>
      </c>
      <c r="Y155" s="2">
        <f>SUMIFS($I$5:$I$55,$B$5:$B$55,$A155)*Y$103*Y$99*10</f>
        <v/>
      </c>
      <c r="Z155" s="2">
        <f>SUMIFS($I$5:$I$55,$B$5:$B$55,$A155)*Z$103*Z$99*10</f>
        <v/>
      </c>
      <c r="AA155" s="2">
        <f>SUMIFS($I$5:$I$55,$B$5:$B$55,$A155)*AA$103*AA$99*10</f>
        <v/>
      </c>
      <c r="AB155" s="2">
        <f>SUMIFS($I$5:$I$55,$B$5:$B$55,$A155)*AB$103*AB$99*10</f>
        <v/>
      </c>
      <c r="AC155" s="2">
        <f>SUMIFS($I$5:$I$55,$B$5:$B$55,$A155)*AC$103*AC$99*10</f>
        <v/>
      </c>
      <c r="AD155" s="2">
        <f>SUMIFS($I$5:$I$55,$B$5:$B$55,$A155)*AD$103*AD$99*10</f>
        <v/>
      </c>
      <c r="AE155" s="2">
        <f>SUMIFS($I$5:$I$55,$B$5:$B$55,$A155)*AE$103*AE$99*10</f>
        <v/>
      </c>
      <c r="AF155" s="2">
        <f>SUMIFS($I$5:$I$55,$B$5:$B$55,$A155)*AF$103*AF$99*10</f>
        <v/>
      </c>
      <c r="AG155" s="2">
        <f>SUMIFS($I$5:$I$55,$B$5:$B$55,$A155)*AG$103*AG$99*10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  <c r="AC1000" s="2" t="n"/>
      <c r="AD1000" s="2" t="n"/>
      <c r="AE1000" s="2" t="n"/>
      <c r="AF1000" s="2" t="n"/>
      <c r="AG1000" s="2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78" min="1" max="1"/>
    <col width="10.13" customWidth="1" style="78" min="2" max="33"/>
  </cols>
  <sheetData>
    <row r="1">
      <c r="A1" s="70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6" t="inlineStr">
        <is>
          <t>hard coal</t>
        </is>
      </c>
      <c r="B2" s="71">
        <f>((Calculations!B60*'EIA SEDS data'!AF$6)+(Calculations!B92*'EIA SEDS data'!AF$10))</f>
        <v/>
      </c>
      <c r="C2" s="71">
        <f>((Calculations!C60*'EIA SEDS data'!AG$6)+(Calculations!C92*'EIA SEDS data'!AG$10))</f>
        <v/>
      </c>
      <c r="D2" s="71">
        <f>((Calculations!D60*'EIA SEDS data'!AH$6)+(Calculations!D92*'EIA SEDS data'!AH$10))</f>
        <v/>
      </c>
      <c r="E2" s="71">
        <f>((Calculations!E60*'EIA SEDS data'!AI$6)+(Calculations!E92*'EIA SEDS data'!AI$10))</f>
        <v/>
      </c>
      <c r="F2" s="71">
        <f>((Calculations!F60*'EIA SEDS data'!AJ$6)+(Calculations!F92*'EIA SEDS data'!AJ$10))</f>
        <v/>
      </c>
      <c r="G2" s="71">
        <f>((Calculations!G60*'EIA SEDS data'!AK$6)+(Calculations!G92*'EIA SEDS data'!AK$10))</f>
        <v/>
      </c>
      <c r="H2" s="71">
        <f>((Calculations!H60*'EIA SEDS data'!AL$6)+(Calculations!H92*'EIA SEDS data'!AL$10))</f>
        <v/>
      </c>
      <c r="I2" s="71">
        <f>((Calculations!I60*'EIA SEDS data'!AM$6)+(Calculations!I92*'EIA SEDS data'!AM$10))</f>
        <v/>
      </c>
      <c r="J2" s="71">
        <f>((Calculations!J60*'EIA SEDS data'!AN$6)+(Calculations!J92*'EIA SEDS data'!AN$10))</f>
        <v/>
      </c>
      <c r="K2" s="71">
        <f>((Calculations!K60*'EIA SEDS data'!AO$6)+(Calculations!K92*'EIA SEDS data'!AO$10))</f>
        <v/>
      </c>
      <c r="L2" s="71">
        <f>((Calculations!L60*'EIA SEDS data'!AP$6)+(Calculations!L92*'EIA SEDS data'!AP$10))</f>
        <v/>
      </c>
      <c r="M2" s="71">
        <f>((Calculations!M60*'EIA SEDS data'!AQ$6)+(Calculations!M92*'EIA SEDS data'!AQ$10))</f>
        <v/>
      </c>
      <c r="N2" s="72">
        <f>M2</f>
        <v/>
      </c>
      <c r="O2" s="72">
        <f>N2</f>
        <v/>
      </c>
      <c r="P2" s="72">
        <f>O2</f>
        <v/>
      </c>
      <c r="Q2" s="72">
        <f>P2</f>
        <v/>
      </c>
      <c r="R2" s="72">
        <f>Q2</f>
        <v/>
      </c>
      <c r="S2" s="72">
        <f>R2</f>
        <v/>
      </c>
      <c r="T2" s="72">
        <f>S2</f>
        <v/>
      </c>
      <c r="U2" s="72">
        <f>T2</f>
        <v/>
      </c>
      <c r="V2" s="72">
        <f>U2</f>
        <v/>
      </c>
      <c r="W2" s="72">
        <f>V2</f>
        <v/>
      </c>
      <c r="X2" s="72">
        <f>W2</f>
        <v/>
      </c>
      <c r="Y2" s="72">
        <f>X2</f>
        <v/>
      </c>
      <c r="Z2" s="72">
        <f>Y2</f>
        <v/>
      </c>
      <c r="AA2" s="72">
        <f>Z2</f>
        <v/>
      </c>
      <c r="AB2" s="72">
        <f>AA2</f>
        <v/>
      </c>
      <c r="AC2" s="72">
        <f>AB2</f>
        <v/>
      </c>
      <c r="AD2" s="72">
        <f>AC2</f>
        <v/>
      </c>
      <c r="AE2" s="72">
        <f>AD2</f>
        <v/>
      </c>
      <c r="AF2" s="72">
        <f>AE2</f>
        <v/>
      </c>
      <c r="AG2" s="72">
        <f>AF2</f>
        <v/>
      </c>
    </row>
    <row r="3">
      <c r="A3" s="6" t="inlineStr">
        <is>
          <t>natural gas nonpeaker</t>
        </is>
      </c>
      <c r="B3" s="71">
        <f>((Calculations!B61*'EIA SEDS data'!AF$6)+(Calculations!B93*'EIA SEDS data'!AF$10))</f>
        <v/>
      </c>
      <c r="C3" s="71">
        <f>((Calculations!C61*'EIA SEDS data'!AG$6)+(Calculations!C93*'EIA SEDS data'!AG$10))</f>
        <v/>
      </c>
      <c r="D3" s="71">
        <f>((Calculations!D61*'EIA SEDS data'!AH$6)+(Calculations!D93*'EIA SEDS data'!AH$10))</f>
        <v/>
      </c>
      <c r="E3" s="71">
        <f>((Calculations!E61*'EIA SEDS data'!AI$6)+(Calculations!E93*'EIA SEDS data'!AI$10))</f>
        <v/>
      </c>
      <c r="F3" s="71">
        <f>((Calculations!F61*'EIA SEDS data'!AJ$6)+(Calculations!F93*'EIA SEDS data'!AJ$10))</f>
        <v/>
      </c>
      <c r="G3" s="71">
        <f>((Calculations!G61*'EIA SEDS data'!AK$6)+(Calculations!G93*'EIA SEDS data'!AK$10))</f>
        <v/>
      </c>
      <c r="H3" s="71">
        <f>((Calculations!H61*'EIA SEDS data'!AL$6)+(Calculations!H93*'EIA SEDS data'!AL$10))</f>
        <v/>
      </c>
      <c r="I3" s="71">
        <f>((Calculations!I61*'EIA SEDS data'!AM$6)+(Calculations!I93*'EIA SEDS data'!AM$10))</f>
        <v/>
      </c>
      <c r="J3" s="71">
        <f>((Calculations!J61*'EIA SEDS data'!AN$6)+(Calculations!J93*'EIA SEDS data'!AN$10))</f>
        <v/>
      </c>
      <c r="K3" s="71">
        <f>((Calculations!K61*'EIA SEDS data'!AO$6)+(Calculations!K93*'EIA SEDS data'!AO$10))</f>
        <v/>
      </c>
      <c r="L3" s="71">
        <f>((Calculations!L61*'EIA SEDS data'!AP$6)+(Calculations!L93*'EIA SEDS data'!AP$10))</f>
        <v/>
      </c>
      <c r="M3" s="71">
        <f>((Calculations!M61*'EIA SEDS data'!AQ$6)+(Calculations!M93*'EIA SEDS data'!AQ$10))</f>
        <v/>
      </c>
      <c r="N3" s="72">
        <f>M3</f>
        <v/>
      </c>
      <c r="O3" s="72">
        <f>N3</f>
        <v/>
      </c>
      <c r="P3" s="72">
        <f>O3</f>
        <v/>
      </c>
      <c r="Q3" s="72">
        <f>P3</f>
        <v/>
      </c>
      <c r="R3" s="72">
        <f>Q3</f>
        <v/>
      </c>
      <c r="S3" s="72">
        <f>R3</f>
        <v/>
      </c>
      <c r="T3" s="72">
        <f>S3</f>
        <v/>
      </c>
      <c r="U3" s="72">
        <f>T3</f>
        <v/>
      </c>
      <c r="V3" s="72">
        <f>U3</f>
        <v/>
      </c>
      <c r="W3" s="72">
        <f>V3</f>
        <v/>
      </c>
      <c r="X3" s="72">
        <f>W3</f>
        <v/>
      </c>
      <c r="Y3" s="72">
        <f>X3</f>
        <v/>
      </c>
      <c r="Z3" s="72">
        <f>Y3</f>
        <v/>
      </c>
      <c r="AA3" s="72">
        <f>Z3</f>
        <v/>
      </c>
      <c r="AB3" s="72">
        <f>AA3</f>
        <v/>
      </c>
      <c r="AC3" s="72">
        <f>AB3</f>
        <v/>
      </c>
      <c r="AD3" s="72">
        <f>AC3</f>
        <v/>
      </c>
      <c r="AE3" s="72">
        <f>AD3</f>
        <v/>
      </c>
      <c r="AF3" s="72">
        <f>AE3</f>
        <v/>
      </c>
      <c r="AG3" s="72">
        <f>AF3</f>
        <v/>
      </c>
    </row>
    <row r="4">
      <c r="A4" s="6" t="inlineStr">
        <is>
          <t>nuclear</t>
        </is>
      </c>
      <c r="B4" s="71">
        <f>((Calculations!B62*'EIA SEDS data'!AF$6)+(Calculations!B94*'EIA SEDS data'!AF$10))</f>
        <v/>
      </c>
      <c r="C4" s="71">
        <f>((Calculations!C62*'EIA SEDS data'!AG$6)+(Calculations!C94*'EIA SEDS data'!AG$10))</f>
        <v/>
      </c>
      <c r="D4" s="71">
        <f>((Calculations!D62*'EIA SEDS data'!AH$6)+(Calculations!D94*'EIA SEDS data'!AH$10))</f>
        <v/>
      </c>
      <c r="E4" s="71">
        <f>((Calculations!E62*'EIA SEDS data'!AI$6)+(Calculations!E94*'EIA SEDS data'!AI$10))</f>
        <v/>
      </c>
      <c r="F4" s="71">
        <f>((Calculations!F62*'EIA SEDS data'!AJ$6)+(Calculations!F94*'EIA SEDS data'!AJ$10))</f>
        <v/>
      </c>
      <c r="G4" s="71">
        <f>((Calculations!G62*'EIA SEDS data'!AK$6)+(Calculations!G94*'EIA SEDS data'!AK$10))</f>
        <v/>
      </c>
      <c r="H4" s="71">
        <f>((Calculations!H62*'EIA SEDS data'!AL$6)+(Calculations!H94*'EIA SEDS data'!AL$10))</f>
        <v/>
      </c>
      <c r="I4" s="71">
        <f>((Calculations!I62*'EIA SEDS data'!AM$6)+(Calculations!I94*'EIA SEDS data'!AM$10))</f>
        <v/>
      </c>
      <c r="J4" s="71">
        <f>((Calculations!J62*'EIA SEDS data'!AN$6)+(Calculations!J94*'EIA SEDS data'!AN$10))</f>
        <v/>
      </c>
      <c r="K4" s="71">
        <f>((Calculations!K62*'EIA SEDS data'!AO$6)+(Calculations!K94*'EIA SEDS data'!AO$10))</f>
        <v/>
      </c>
      <c r="L4" s="71">
        <f>((Calculations!L62*'EIA SEDS data'!AP$6)+(Calculations!L94*'EIA SEDS data'!AP$10))</f>
        <v/>
      </c>
      <c r="M4" s="71">
        <f>((Calculations!M62*'EIA SEDS data'!AQ$6)+(Calculations!M94*'EIA SEDS data'!AQ$10))</f>
        <v/>
      </c>
      <c r="N4" s="72">
        <f>M4</f>
        <v/>
      </c>
      <c r="O4" s="72">
        <f>N4</f>
        <v/>
      </c>
      <c r="P4" s="72">
        <f>O4</f>
        <v/>
      </c>
      <c r="Q4" s="72">
        <f>P4</f>
        <v/>
      </c>
      <c r="R4" s="72">
        <f>Q4</f>
        <v/>
      </c>
      <c r="S4" s="72">
        <f>R4</f>
        <v/>
      </c>
      <c r="T4" s="72">
        <f>S4</f>
        <v/>
      </c>
      <c r="U4" s="72">
        <f>T4</f>
        <v/>
      </c>
      <c r="V4" s="72">
        <f>U4</f>
        <v/>
      </c>
      <c r="W4" s="72">
        <f>V4</f>
        <v/>
      </c>
      <c r="X4" s="72">
        <f>W4</f>
        <v/>
      </c>
      <c r="Y4" s="72">
        <f>X4</f>
        <v/>
      </c>
      <c r="Z4" s="72">
        <f>Y4</f>
        <v/>
      </c>
      <c r="AA4" s="72">
        <f>Z4</f>
        <v/>
      </c>
      <c r="AB4" s="72">
        <f>AA4</f>
        <v/>
      </c>
      <c r="AC4" s="72">
        <f>AB4</f>
        <v/>
      </c>
      <c r="AD4" s="72">
        <f>AC4</f>
        <v/>
      </c>
      <c r="AE4" s="72">
        <f>AD4</f>
        <v/>
      </c>
      <c r="AF4" s="72">
        <f>AE4</f>
        <v/>
      </c>
      <c r="AG4" s="72">
        <f>AF4</f>
        <v/>
      </c>
    </row>
    <row r="5">
      <c r="A5" s="6" t="inlineStr">
        <is>
          <t>hydro</t>
        </is>
      </c>
      <c r="B5" s="71">
        <f>((Calculations!B63*'EIA SEDS data'!AF$6)+(Calculations!B95*'EIA SEDS data'!AF$10))</f>
        <v/>
      </c>
      <c r="C5" s="71">
        <f>((Calculations!C63*'EIA SEDS data'!AG$6)+(Calculations!C95*'EIA SEDS data'!AG$10))</f>
        <v/>
      </c>
      <c r="D5" s="71">
        <f>((Calculations!D63*'EIA SEDS data'!AH$6)+(Calculations!D95*'EIA SEDS data'!AH$10))</f>
        <v/>
      </c>
      <c r="E5" s="71">
        <f>((Calculations!E63*'EIA SEDS data'!AI$6)+(Calculations!E95*'EIA SEDS data'!AI$10))</f>
        <v/>
      </c>
      <c r="F5" s="71">
        <f>((Calculations!F63*'EIA SEDS data'!AJ$6)+(Calculations!F95*'EIA SEDS data'!AJ$10))</f>
        <v/>
      </c>
      <c r="G5" s="71">
        <f>((Calculations!G63*'EIA SEDS data'!AK$6)+(Calculations!G95*'EIA SEDS data'!AK$10))</f>
        <v/>
      </c>
      <c r="H5" s="71">
        <f>((Calculations!H63*'EIA SEDS data'!AL$6)+(Calculations!H95*'EIA SEDS data'!AL$10))</f>
        <v/>
      </c>
      <c r="I5" s="71">
        <f>((Calculations!I63*'EIA SEDS data'!AM$6)+(Calculations!I95*'EIA SEDS data'!AM$10))</f>
        <v/>
      </c>
      <c r="J5" s="71">
        <f>((Calculations!J63*'EIA SEDS data'!AN$6)+(Calculations!J95*'EIA SEDS data'!AN$10))</f>
        <v/>
      </c>
      <c r="K5" s="71">
        <f>((Calculations!K63*'EIA SEDS data'!AO$6)+(Calculations!K95*'EIA SEDS data'!AO$10))</f>
        <v/>
      </c>
      <c r="L5" s="71">
        <f>((Calculations!L63*'EIA SEDS data'!AP$6)+(Calculations!L95*'EIA SEDS data'!AP$10))</f>
        <v/>
      </c>
      <c r="M5" s="71">
        <f>((Calculations!M63*'EIA SEDS data'!AQ$6)+(Calculations!M95*'EIA SEDS data'!AQ$10))</f>
        <v/>
      </c>
      <c r="N5" s="72">
        <f>M5</f>
        <v/>
      </c>
      <c r="O5" s="72">
        <f>N5</f>
        <v/>
      </c>
      <c r="P5" s="72">
        <f>O5</f>
        <v/>
      </c>
      <c r="Q5" s="72">
        <f>P5</f>
        <v/>
      </c>
      <c r="R5" s="72">
        <f>Q5</f>
        <v/>
      </c>
      <c r="S5" s="72">
        <f>R5</f>
        <v/>
      </c>
      <c r="T5" s="72">
        <f>S5</f>
        <v/>
      </c>
      <c r="U5" s="72">
        <f>T5</f>
        <v/>
      </c>
      <c r="V5" s="72">
        <f>U5</f>
        <v/>
      </c>
      <c r="W5" s="72">
        <f>V5</f>
        <v/>
      </c>
      <c r="X5" s="72">
        <f>W5</f>
        <v/>
      </c>
      <c r="Y5" s="72">
        <f>X5</f>
        <v/>
      </c>
      <c r="Z5" s="72">
        <f>Y5</f>
        <v/>
      </c>
      <c r="AA5" s="72">
        <f>Z5</f>
        <v/>
      </c>
      <c r="AB5" s="72">
        <f>AA5</f>
        <v/>
      </c>
      <c r="AC5" s="72">
        <f>AB5</f>
        <v/>
      </c>
      <c r="AD5" s="72">
        <f>AC5</f>
        <v/>
      </c>
      <c r="AE5" s="72">
        <f>AD5</f>
        <v/>
      </c>
      <c r="AF5" s="72">
        <f>AE5</f>
        <v/>
      </c>
      <c r="AG5" s="72">
        <f>AF5</f>
        <v/>
      </c>
    </row>
    <row r="6">
      <c r="A6" s="6" t="inlineStr">
        <is>
          <t>onshore wind</t>
        </is>
      </c>
      <c r="B6" s="71">
        <f>((Calculations!B64*'EIA SEDS data'!AF$6)+(Calculations!B96*'EIA SEDS data'!AF$10))</f>
        <v/>
      </c>
      <c r="C6" s="71">
        <f>((Calculations!C64*'EIA SEDS data'!AG$6)+(Calculations!C96*'EIA SEDS data'!AG$10))</f>
        <v/>
      </c>
      <c r="D6" s="71">
        <f>((Calculations!D64*'EIA SEDS data'!AH$6)+(Calculations!D96*'EIA SEDS data'!AH$10))</f>
        <v/>
      </c>
      <c r="E6" s="71">
        <f>((Calculations!E64*'EIA SEDS data'!AI$6)+(Calculations!E96*'EIA SEDS data'!AI$10))</f>
        <v/>
      </c>
      <c r="F6" s="71">
        <f>((Calculations!F64*'EIA SEDS data'!AJ$6)+(Calculations!F96*'EIA SEDS data'!AJ$10))</f>
        <v/>
      </c>
      <c r="G6" s="71">
        <f>((Calculations!G64*'EIA SEDS data'!AK$6)+(Calculations!G96*'EIA SEDS data'!AK$10))</f>
        <v/>
      </c>
      <c r="H6" s="71">
        <f>((Calculations!H64*'EIA SEDS data'!AL$6)+(Calculations!H96*'EIA SEDS data'!AL$10))</f>
        <v/>
      </c>
      <c r="I6" s="71">
        <f>((Calculations!I64*'EIA SEDS data'!AM$6)+(Calculations!I96*'EIA SEDS data'!AM$10))</f>
        <v/>
      </c>
      <c r="J6" s="71">
        <f>((Calculations!J64*'EIA SEDS data'!AN$6)+(Calculations!J96*'EIA SEDS data'!AN$10))</f>
        <v/>
      </c>
      <c r="K6" s="71">
        <f>((Calculations!K64*'EIA SEDS data'!AO$6)+(Calculations!K96*'EIA SEDS data'!AO$10))</f>
        <v/>
      </c>
      <c r="L6" s="71">
        <f>((Calculations!L64*'EIA SEDS data'!AP$6)+(Calculations!L96*'EIA SEDS data'!AP$10))</f>
        <v/>
      </c>
      <c r="M6" s="71">
        <f>((Calculations!M64*'EIA SEDS data'!AQ$6)+(Calculations!M96*'EIA SEDS data'!AQ$10))</f>
        <v/>
      </c>
      <c r="N6" s="72">
        <f>M6</f>
        <v/>
      </c>
      <c r="O6" s="72">
        <f>N6</f>
        <v/>
      </c>
      <c r="P6" s="72">
        <f>O6</f>
        <v/>
      </c>
      <c r="Q6" s="72">
        <f>P6</f>
        <v/>
      </c>
      <c r="R6" s="72">
        <f>Q6</f>
        <v/>
      </c>
      <c r="S6" s="72">
        <f>R6</f>
        <v/>
      </c>
      <c r="T6" s="72">
        <f>S6</f>
        <v/>
      </c>
      <c r="U6" s="72">
        <f>T6</f>
        <v/>
      </c>
      <c r="V6" s="72">
        <f>U6</f>
        <v/>
      </c>
      <c r="W6" s="72">
        <f>V6</f>
        <v/>
      </c>
      <c r="X6" s="72">
        <f>W6</f>
        <v/>
      </c>
      <c r="Y6" s="72">
        <f>X6</f>
        <v/>
      </c>
      <c r="Z6" s="72">
        <f>Y6</f>
        <v/>
      </c>
      <c r="AA6" s="72">
        <f>Z6</f>
        <v/>
      </c>
      <c r="AB6" s="72">
        <f>AA6</f>
        <v/>
      </c>
      <c r="AC6" s="72">
        <f>AB6</f>
        <v/>
      </c>
      <c r="AD6" s="72">
        <f>AC6</f>
        <v/>
      </c>
      <c r="AE6" s="72">
        <f>AD6</f>
        <v/>
      </c>
      <c r="AF6" s="72">
        <f>AE6</f>
        <v/>
      </c>
      <c r="AG6" s="72">
        <f>AF6</f>
        <v/>
      </c>
    </row>
    <row r="7">
      <c r="A7" s="6" t="inlineStr">
        <is>
          <t>solar PV</t>
        </is>
      </c>
      <c r="B7" s="71">
        <f>((Calculations!B65*'EIA SEDS data'!AF$6)+(Calculations!B97*'EIA SEDS data'!AF$10))</f>
        <v/>
      </c>
      <c r="C7" s="71">
        <f>((Calculations!C65*'EIA SEDS data'!AG$6)+(Calculations!C97*'EIA SEDS data'!AG$10))</f>
        <v/>
      </c>
      <c r="D7" s="71">
        <f>((Calculations!D65*'EIA SEDS data'!AH$6)+(Calculations!D97*'EIA SEDS data'!AH$10))</f>
        <v/>
      </c>
      <c r="E7" s="71">
        <f>((Calculations!E65*'EIA SEDS data'!AI$6)+(Calculations!E97*'EIA SEDS data'!AI$10))</f>
        <v/>
      </c>
      <c r="F7" s="71">
        <f>((Calculations!F65*'EIA SEDS data'!AJ$6)+(Calculations!F97*'EIA SEDS data'!AJ$10))</f>
        <v/>
      </c>
      <c r="G7" s="71">
        <f>((Calculations!G65*'EIA SEDS data'!AK$6)+(Calculations!G97*'EIA SEDS data'!AK$10))</f>
        <v/>
      </c>
      <c r="H7" s="71">
        <f>((Calculations!H65*'EIA SEDS data'!AL$6)+(Calculations!H97*'EIA SEDS data'!AL$10))</f>
        <v/>
      </c>
      <c r="I7" s="71">
        <f>((Calculations!I65*'EIA SEDS data'!AM$6)+(Calculations!I97*'EIA SEDS data'!AM$10))</f>
        <v/>
      </c>
      <c r="J7" s="71">
        <f>((Calculations!J65*'EIA SEDS data'!AN$6)+(Calculations!J97*'EIA SEDS data'!AN$10))</f>
        <v/>
      </c>
      <c r="K7" s="71">
        <f>((Calculations!K65*'EIA SEDS data'!AO$6)+(Calculations!K97*'EIA SEDS data'!AO$10))</f>
        <v/>
      </c>
      <c r="L7" s="71">
        <f>((Calculations!L65*'EIA SEDS data'!AP$6)+(Calculations!L97*'EIA SEDS data'!AP$10))</f>
        <v/>
      </c>
      <c r="M7" s="71">
        <f>((Calculations!M65*'EIA SEDS data'!AQ$6)+(Calculations!M97*'EIA SEDS data'!AQ$10))</f>
        <v/>
      </c>
      <c r="N7" s="72">
        <f>M7</f>
        <v/>
      </c>
      <c r="O7" s="72">
        <f>N7</f>
        <v/>
      </c>
      <c r="P7" s="72">
        <f>O7</f>
        <v/>
      </c>
      <c r="Q7" s="72">
        <f>P7</f>
        <v/>
      </c>
      <c r="R7" s="72">
        <f>Q7</f>
        <v/>
      </c>
      <c r="S7" s="72">
        <f>R7</f>
        <v/>
      </c>
      <c r="T7" s="72">
        <f>S7</f>
        <v/>
      </c>
      <c r="U7" s="72">
        <f>T7</f>
        <v/>
      </c>
      <c r="V7" s="72">
        <f>U7</f>
        <v/>
      </c>
      <c r="W7" s="72">
        <f>V7</f>
        <v/>
      </c>
      <c r="X7" s="72">
        <f>W7</f>
        <v/>
      </c>
      <c r="Y7" s="72">
        <f>X7</f>
        <v/>
      </c>
      <c r="Z7" s="72">
        <f>Y7</f>
        <v/>
      </c>
      <c r="AA7" s="72">
        <f>Z7</f>
        <v/>
      </c>
      <c r="AB7" s="72">
        <f>AA7</f>
        <v/>
      </c>
      <c r="AC7" s="72">
        <f>AB7</f>
        <v/>
      </c>
      <c r="AD7" s="72">
        <f>AC7</f>
        <v/>
      </c>
      <c r="AE7" s="72">
        <f>AD7</f>
        <v/>
      </c>
      <c r="AF7" s="72">
        <f>AE7</f>
        <v/>
      </c>
      <c r="AG7" s="72">
        <f>AF7</f>
        <v/>
      </c>
    </row>
    <row r="8">
      <c r="A8" s="6" t="inlineStr">
        <is>
          <t>solar thermal</t>
        </is>
      </c>
      <c r="B8" s="71">
        <f>((Calculations!B66*'EIA SEDS data'!AF$6)+(Calculations!B98*'EIA SEDS data'!AF$10))</f>
        <v/>
      </c>
      <c r="C8" s="71">
        <f>((Calculations!C66*'EIA SEDS data'!AG$6)+(Calculations!C98*'EIA SEDS data'!AG$10))</f>
        <v/>
      </c>
      <c r="D8" s="71">
        <f>((Calculations!D66*'EIA SEDS data'!AH$6)+(Calculations!D98*'EIA SEDS data'!AH$10))</f>
        <v/>
      </c>
      <c r="E8" s="71">
        <f>((Calculations!E66*'EIA SEDS data'!AI$6)+(Calculations!E98*'EIA SEDS data'!AI$10))</f>
        <v/>
      </c>
      <c r="F8" s="71">
        <f>((Calculations!F66*'EIA SEDS data'!AJ$6)+(Calculations!F98*'EIA SEDS data'!AJ$10))</f>
        <v/>
      </c>
      <c r="G8" s="71">
        <f>((Calculations!G66*'EIA SEDS data'!AK$6)+(Calculations!G98*'EIA SEDS data'!AK$10))</f>
        <v/>
      </c>
      <c r="H8" s="71">
        <f>((Calculations!H66*'EIA SEDS data'!AL$6)+(Calculations!H98*'EIA SEDS data'!AL$10))</f>
        <v/>
      </c>
      <c r="I8" s="71">
        <f>((Calculations!I66*'EIA SEDS data'!AM$6)+(Calculations!I98*'EIA SEDS data'!AM$10))</f>
        <v/>
      </c>
      <c r="J8" s="71">
        <f>((Calculations!J66*'EIA SEDS data'!AN$6)+(Calculations!J98*'EIA SEDS data'!AN$10))</f>
        <v/>
      </c>
      <c r="K8" s="71">
        <f>((Calculations!K66*'EIA SEDS data'!AO$6)+(Calculations!K98*'EIA SEDS data'!AO$10))</f>
        <v/>
      </c>
      <c r="L8" s="71">
        <f>((Calculations!L66*'EIA SEDS data'!AP$6)+(Calculations!L98*'EIA SEDS data'!AP$10))</f>
        <v/>
      </c>
      <c r="M8" s="71">
        <f>((Calculations!M66*'EIA SEDS data'!AQ$6)+(Calculations!M98*'EIA SEDS data'!AQ$10))</f>
        <v/>
      </c>
      <c r="N8" s="72">
        <f>M8</f>
        <v/>
      </c>
      <c r="O8" s="72">
        <f>N8</f>
        <v/>
      </c>
      <c r="P8" s="72">
        <f>O8</f>
        <v/>
      </c>
      <c r="Q8" s="72">
        <f>P8</f>
        <v/>
      </c>
      <c r="R8" s="72">
        <f>Q8</f>
        <v/>
      </c>
      <c r="S8" s="72">
        <f>R8</f>
        <v/>
      </c>
      <c r="T8" s="72">
        <f>S8</f>
        <v/>
      </c>
      <c r="U8" s="72">
        <f>T8</f>
        <v/>
      </c>
      <c r="V8" s="72">
        <f>U8</f>
        <v/>
      </c>
      <c r="W8" s="72">
        <f>V8</f>
        <v/>
      </c>
      <c r="X8" s="72">
        <f>W8</f>
        <v/>
      </c>
      <c r="Y8" s="72">
        <f>X8</f>
        <v/>
      </c>
      <c r="Z8" s="72">
        <f>Y8</f>
        <v/>
      </c>
      <c r="AA8" s="72">
        <f>Z8</f>
        <v/>
      </c>
      <c r="AB8" s="72">
        <f>AA8</f>
        <v/>
      </c>
      <c r="AC8" s="72">
        <f>AB8</f>
        <v/>
      </c>
      <c r="AD8" s="72">
        <f>AC8</f>
        <v/>
      </c>
      <c r="AE8" s="72">
        <f>AD8</f>
        <v/>
      </c>
      <c r="AF8" s="72">
        <f>AE8</f>
        <v/>
      </c>
      <c r="AG8" s="72">
        <f>AF8</f>
        <v/>
      </c>
    </row>
    <row r="9">
      <c r="A9" s="6" t="inlineStr">
        <is>
          <t>biomass</t>
        </is>
      </c>
      <c r="B9" s="71">
        <f>((Calculations!B67*'EIA SEDS data'!AF$6)+(Calculations!B99*'EIA SEDS data'!AF$10))</f>
        <v/>
      </c>
      <c r="C9" s="71">
        <f>((Calculations!C67*'EIA SEDS data'!AG$6)+(Calculations!C99*'EIA SEDS data'!AG$10))</f>
        <v/>
      </c>
      <c r="D9" s="71">
        <f>((Calculations!D67*'EIA SEDS data'!AH$6)+(Calculations!D99*'EIA SEDS data'!AH$10))</f>
        <v/>
      </c>
      <c r="E9" s="71">
        <f>((Calculations!E67*'EIA SEDS data'!AI$6)+(Calculations!E99*'EIA SEDS data'!AI$10))</f>
        <v/>
      </c>
      <c r="F9" s="71">
        <f>((Calculations!F67*'EIA SEDS data'!AJ$6)+(Calculations!F99*'EIA SEDS data'!AJ$10))</f>
        <v/>
      </c>
      <c r="G9" s="71">
        <f>((Calculations!G67*'EIA SEDS data'!AK$6)+(Calculations!G99*'EIA SEDS data'!AK$10))</f>
        <v/>
      </c>
      <c r="H9" s="71">
        <f>((Calculations!H67*'EIA SEDS data'!AL$6)+(Calculations!H99*'EIA SEDS data'!AL$10))</f>
        <v/>
      </c>
      <c r="I9" s="71">
        <f>((Calculations!I67*'EIA SEDS data'!AM$6)+(Calculations!I99*'EIA SEDS data'!AM$10))</f>
        <v/>
      </c>
      <c r="J9" s="71">
        <f>((Calculations!J67*'EIA SEDS data'!AN$6)+(Calculations!J99*'EIA SEDS data'!AN$10))</f>
        <v/>
      </c>
      <c r="K9" s="71">
        <f>((Calculations!K67*'EIA SEDS data'!AO$6)+(Calculations!K99*'EIA SEDS data'!AO$10))</f>
        <v/>
      </c>
      <c r="L9" s="71">
        <f>((Calculations!L67*'EIA SEDS data'!AP$6)+(Calculations!L99*'EIA SEDS data'!AP$10))</f>
        <v/>
      </c>
      <c r="M9" s="71">
        <f>((Calculations!M67*'EIA SEDS data'!AQ$6)+(Calculations!M99*'EIA SEDS data'!AQ$10))</f>
        <v/>
      </c>
      <c r="N9" s="72">
        <f>M9</f>
        <v/>
      </c>
      <c r="O9" s="72">
        <f>N9</f>
        <v/>
      </c>
      <c r="P9" s="72">
        <f>O9</f>
        <v/>
      </c>
      <c r="Q9" s="72">
        <f>P9</f>
        <v/>
      </c>
      <c r="R9" s="72">
        <f>Q9</f>
        <v/>
      </c>
      <c r="S9" s="72">
        <f>R9</f>
        <v/>
      </c>
      <c r="T9" s="72">
        <f>S9</f>
        <v/>
      </c>
      <c r="U9" s="72">
        <f>T9</f>
        <v/>
      </c>
      <c r="V9" s="72">
        <f>U9</f>
        <v/>
      </c>
      <c r="W9" s="72">
        <f>V9</f>
        <v/>
      </c>
      <c r="X9" s="72">
        <f>W9</f>
        <v/>
      </c>
      <c r="Y9" s="72">
        <f>X9</f>
        <v/>
      </c>
      <c r="Z9" s="72">
        <f>Y9</f>
        <v/>
      </c>
      <c r="AA9" s="72">
        <f>Z9</f>
        <v/>
      </c>
      <c r="AB9" s="72">
        <f>AA9</f>
        <v/>
      </c>
      <c r="AC9" s="72">
        <f>AB9</f>
        <v/>
      </c>
      <c r="AD9" s="72">
        <f>AC9</f>
        <v/>
      </c>
      <c r="AE9" s="72">
        <f>AD9</f>
        <v/>
      </c>
      <c r="AF9" s="72">
        <f>AE9</f>
        <v/>
      </c>
      <c r="AG9" s="72">
        <f>AF9</f>
        <v/>
      </c>
    </row>
    <row r="10">
      <c r="A10" s="6" t="inlineStr">
        <is>
          <t>geothermal</t>
        </is>
      </c>
      <c r="B10" s="71">
        <f>((Calculations!B68*'EIA SEDS data'!AF$6)+(Calculations!B100*'EIA SEDS data'!AF$10))</f>
        <v/>
      </c>
      <c r="C10" s="71">
        <f>((Calculations!C68*'EIA SEDS data'!AG$6)+(Calculations!C100*'EIA SEDS data'!AG$10))</f>
        <v/>
      </c>
      <c r="D10" s="71">
        <f>((Calculations!D68*'EIA SEDS data'!AH$6)+(Calculations!D100*'EIA SEDS data'!AH$10))</f>
        <v/>
      </c>
      <c r="E10" s="71">
        <f>((Calculations!E68*'EIA SEDS data'!AI$6)+(Calculations!E100*'EIA SEDS data'!AI$10))</f>
        <v/>
      </c>
      <c r="F10" s="71">
        <f>((Calculations!F68*'EIA SEDS data'!AJ$6)+(Calculations!F100*'EIA SEDS data'!AJ$10))</f>
        <v/>
      </c>
      <c r="G10" s="71">
        <f>((Calculations!G68*'EIA SEDS data'!AK$6)+(Calculations!G100*'EIA SEDS data'!AK$10))</f>
        <v/>
      </c>
      <c r="H10" s="71">
        <f>((Calculations!H68*'EIA SEDS data'!AL$6)+(Calculations!H100*'EIA SEDS data'!AL$10))</f>
        <v/>
      </c>
      <c r="I10" s="71">
        <f>((Calculations!I68*'EIA SEDS data'!AM$6)+(Calculations!I100*'EIA SEDS data'!AM$10))</f>
        <v/>
      </c>
      <c r="J10" s="71">
        <f>((Calculations!J68*'EIA SEDS data'!AN$6)+(Calculations!J100*'EIA SEDS data'!AN$10))</f>
        <v/>
      </c>
      <c r="K10" s="71">
        <f>((Calculations!K68*'EIA SEDS data'!AO$6)+(Calculations!K100*'EIA SEDS data'!AO$10))</f>
        <v/>
      </c>
      <c r="L10" s="71">
        <f>((Calculations!L68*'EIA SEDS data'!AP$6)+(Calculations!L100*'EIA SEDS data'!AP$10))</f>
        <v/>
      </c>
      <c r="M10" s="71">
        <f>((Calculations!M68*'EIA SEDS data'!AQ$6)+(Calculations!M100*'EIA SEDS data'!AQ$10))</f>
        <v/>
      </c>
      <c r="N10" s="72">
        <f>M10</f>
        <v/>
      </c>
      <c r="O10" s="72">
        <f>N10</f>
        <v/>
      </c>
      <c r="P10" s="72">
        <f>O10</f>
        <v/>
      </c>
      <c r="Q10" s="72">
        <f>P10</f>
        <v/>
      </c>
      <c r="R10" s="72">
        <f>Q10</f>
        <v/>
      </c>
      <c r="S10" s="72">
        <f>R10</f>
        <v/>
      </c>
      <c r="T10" s="72">
        <f>S10</f>
        <v/>
      </c>
      <c r="U10" s="72">
        <f>T10</f>
        <v/>
      </c>
      <c r="V10" s="72">
        <f>U10</f>
        <v/>
      </c>
      <c r="W10" s="72">
        <f>V10</f>
        <v/>
      </c>
      <c r="X10" s="72">
        <f>W10</f>
        <v/>
      </c>
      <c r="Y10" s="72">
        <f>X10</f>
        <v/>
      </c>
      <c r="Z10" s="72">
        <f>Y10</f>
        <v/>
      </c>
      <c r="AA10" s="72">
        <f>Z10</f>
        <v/>
      </c>
      <c r="AB10" s="72">
        <f>AA10</f>
        <v/>
      </c>
      <c r="AC10" s="72">
        <f>AB10</f>
        <v/>
      </c>
      <c r="AD10" s="72">
        <f>AC10</f>
        <v/>
      </c>
      <c r="AE10" s="72">
        <f>AD10</f>
        <v/>
      </c>
      <c r="AF10" s="72">
        <f>AE10</f>
        <v/>
      </c>
      <c r="AG10" s="72">
        <f>AF10</f>
        <v/>
      </c>
    </row>
    <row r="11">
      <c r="A11" s="6" t="inlineStr">
        <is>
          <t>petroleum</t>
        </is>
      </c>
      <c r="B11" s="71">
        <f>((Calculations!B69*'EIA SEDS data'!AF$6)+(Calculations!B101*'EIA SEDS data'!AF$10))</f>
        <v/>
      </c>
      <c r="C11" s="71">
        <f>((Calculations!C69*'EIA SEDS data'!AG$6)+(Calculations!C101*'EIA SEDS data'!AG$10))</f>
        <v/>
      </c>
      <c r="D11" s="71">
        <f>((Calculations!D69*'EIA SEDS data'!AH$6)+(Calculations!D101*'EIA SEDS data'!AH$10))</f>
        <v/>
      </c>
      <c r="E11" s="71">
        <f>((Calculations!E69*'EIA SEDS data'!AI$6)+(Calculations!E101*'EIA SEDS data'!AI$10))</f>
        <v/>
      </c>
      <c r="F11" s="71">
        <f>((Calculations!F69*'EIA SEDS data'!AJ$6)+(Calculations!F101*'EIA SEDS data'!AJ$10))</f>
        <v/>
      </c>
      <c r="G11" s="71">
        <f>((Calculations!G69*'EIA SEDS data'!AK$6)+(Calculations!G101*'EIA SEDS data'!AK$10))</f>
        <v/>
      </c>
      <c r="H11" s="71">
        <f>((Calculations!H69*'EIA SEDS data'!AL$6)+(Calculations!H101*'EIA SEDS data'!AL$10))</f>
        <v/>
      </c>
      <c r="I11" s="71">
        <f>((Calculations!I69*'EIA SEDS data'!AM$6)+(Calculations!I101*'EIA SEDS data'!AM$10))</f>
        <v/>
      </c>
      <c r="J11" s="71">
        <f>((Calculations!J69*'EIA SEDS data'!AN$6)+(Calculations!J101*'EIA SEDS data'!AN$10))</f>
        <v/>
      </c>
      <c r="K11" s="71">
        <f>((Calculations!K69*'EIA SEDS data'!AO$6)+(Calculations!K101*'EIA SEDS data'!AO$10))</f>
        <v/>
      </c>
      <c r="L11" s="71">
        <f>((Calculations!L69*'EIA SEDS data'!AP$6)+(Calculations!L101*'EIA SEDS data'!AP$10))</f>
        <v/>
      </c>
      <c r="M11" s="71">
        <f>((Calculations!M69*'EIA SEDS data'!AQ$6)+(Calculations!M101*'EIA SEDS data'!AQ$10))</f>
        <v/>
      </c>
      <c r="N11" s="72">
        <f>M11</f>
        <v/>
      </c>
      <c r="O11" s="72">
        <f>N11</f>
        <v/>
      </c>
      <c r="P11" s="72">
        <f>O11</f>
        <v/>
      </c>
      <c r="Q11" s="72">
        <f>P11</f>
        <v/>
      </c>
      <c r="R11" s="72">
        <f>Q11</f>
        <v/>
      </c>
      <c r="S11" s="72">
        <f>R11</f>
        <v/>
      </c>
      <c r="T11" s="72">
        <f>S11</f>
        <v/>
      </c>
      <c r="U11" s="72">
        <f>T11</f>
        <v/>
      </c>
      <c r="V11" s="72">
        <f>U11</f>
        <v/>
      </c>
      <c r="W11" s="72">
        <f>V11</f>
        <v/>
      </c>
      <c r="X11" s="72">
        <f>W11</f>
        <v/>
      </c>
      <c r="Y11" s="72">
        <f>X11</f>
        <v/>
      </c>
      <c r="Z11" s="72">
        <f>Y11</f>
        <v/>
      </c>
      <c r="AA11" s="72">
        <f>Z11</f>
        <v/>
      </c>
      <c r="AB11" s="72">
        <f>AA11</f>
        <v/>
      </c>
      <c r="AC11" s="72">
        <f>AB11</f>
        <v/>
      </c>
      <c r="AD11" s="72">
        <f>AC11</f>
        <v/>
      </c>
      <c r="AE11" s="72">
        <f>AD11</f>
        <v/>
      </c>
      <c r="AF11" s="72">
        <f>AE11</f>
        <v/>
      </c>
      <c r="AG11" s="72">
        <f>AF11</f>
        <v/>
      </c>
    </row>
    <row r="12">
      <c r="A12" s="6" t="inlineStr">
        <is>
          <t>natural gas peaker</t>
        </is>
      </c>
      <c r="B12" s="71">
        <f>((Calculations!B70*'EIA SEDS data'!AF$6)+(Calculations!B102*'EIA SEDS data'!AF$10))</f>
        <v/>
      </c>
      <c r="C12" s="71">
        <f>((Calculations!C70*'EIA SEDS data'!AG$6)+(Calculations!C102*'EIA SEDS data'!AG$10))</f>
        <v/>
      </c>
      <c r="D12" s="71">
        <f>((Calculations!D70*'EIA SEDS data'!AH$6)+(Calculations!D102*'EIA SEDS data'!AH$10))</f>
        <v/>
      </c>
      <c r="E12" s="71">
        <f>((Calculations!E70*'EIA SEDS data'!AI$6)+(Calculations!E102*'EIA SEDS data'!AI$10))</f>
        <v/>
      </c>
      <c r="F12" s="71">
        <f>((Calculations!F70*'EIA SEDS data'!AJ$6)+(Calculations!F102*'EIA SEDS data'!AJ$10))</f>
        <v/>
      </c>
      <c r="G12" s="71">
        <f>((Calculations!G70*'EIA SEDS data'!AK$6)+(Calculations!G102*'EIA SEDS data'!AK$10))</f>
        <v/>
      </c>
      <c r="H12" s="71">
        <f>((Calculations!H70*'EIA SEDS data'!AL$6)+(Calculations!H102*'EIA SEDS data'!AL$10))</f>
        <v/>
      </c>
      <c r="I12" s="71">
        <f>((Calculations!I70*'EIA SEDS data'!AM$6)+(Calculations!I102*'EIA SEDS data'!AM$10))</f>
        <v/>
      </c>
      <c r="J12" s="71">
        <f>((Calculations!J70*'EIA SEDS data'!AN$6)+(Calculations!J102*'EIA SEDS data'!AN$10))</f>
        <v/>
      </c>
      <c r="K12" s="71">
        <f>((Calculations!K70*'EIA SEDS data'!AO$6)+(Calculations!K102*'EIA SEDS data'!AO$10))</f>
        <v/>
      </c>
      <c r="L12" s="71">
        <f>((Calculations!L70*'EIA SEDS data'!AP$6)+(Calculations!L102*'EIA SEDS data'!AP$10))</f>
        <v/>
      </c>
      <c r="M12" s="71">
        <f>((Calculations!M70*'EIA SEDS data'!AQ$6)+(Calculations!M102*'EIA SEDS data'!AQ$10))</f>
        <v/>
      </c>
      <c r="N12" s="72">
        <f>M12</f>
        <v/>
      </c>
      <c r="O12" s="72">
        <f>N12</f>
        <v/>
      </c>
      <c r="P12" s="72">
        <f>O12</f>
        <v/>
      </c>
      <c r="Q12" s="72">
        <f>P12</f>
        <v/>
      </c>
      <c r="R12" s="72">
        <f>Q12</f>
        <v/>
      </c>
      <c r="S12" s="72">
        <f>R12</f>
        <v/>
      </c>
      <c r="T12" s="72">
        <f>S12</f>
        <v/>
      </c>
      <c r="U12" s="72">
        <f>T12</f>
        <v/>
      </c>
      <c r="V12" s="72">
        <f>U12</f>
        <v/>
      </c>
      <c r="W12" s="72">
        <f>V12</f>
        <v/>
      </c>
      <c r="X12" s="72">
        <f>W12</f>
        <v/>
      </c>
      <c r="Y12" s="72">
        <f>X12</f>
        <v/>
      </c>
      <c r="Z12" s="72">
        <f>Y12</f>
        <v/>
      </c>
      <c r="AA12" s="72">
        <f>Z12</f>
        <v/>
      </c>
      <c r="AB12" s="72">
        <f>AA12</f>
        <v/>
      </c>
      <c r="AC12" s="72">
        <f>AB12</f>
        <v/>
      </c>
      <c r="AD12" s="72">
        <f>AC12</f>
        <v/>
      </c>
      <c r="AE12" s="72">
        <f>AD12</f>
        <v/>
      </c>
      <c r="AF12" s="72">
        <f>AE12</f>
        <v/>
      </c>
      <c r="AG12" s="72">
        <f>AF12</f>
        <v/>
      </c>
    </row>
    <row r="13">
      <c r="A13" s="6" t="inlineStr">
        <is>
          <t>lignite</t>
        </is>
      </c>
      <c r="B13" s="71">
        <f>((Calculations!B71*'EIA SEDS data'!AF$6)+(Calculations!B103*'EIA SEDS data'!AF$10))</f>
        <v/>
      </c>
      <c r="C13" s="71">
        <f>((Calculations!C71*'EIA SEDS data'!AG$6)+(Calculations!C103*'EIA SEDS data'!AG$10))</f>
        <v/>
      </c>
      <c r="D13" s="71">
        <f>((Calculations!D71*'EIA SEDS data'!AH$6)+(Calculations!D103*'EIA SEDS data'!AH$10))</f>
        <v/>
      </c>
      <c r="E13" s="71">
        <f>((Calculations!E71*'EIA SEDS data'!AI$6)+(Calculations!E103*'EIA SEDS data'!AI$10))</f>
        <v/>
      </c>
      <c r="F13" s="71">
        <f>((Calculations!F71*'EIA SEDS data'!AJ$6)+(Calculations!F103*'EIA SEDS data'!AJ$10))</f>
        <v/>
      </c>
      <c r="G13" s="71">
        <f>((Calculations!G71*'EIA SEDS data'!AK$6)+(Calculations!G103*'EIA SEDS data'!AK$10))</f>
        <v/>
      </c>
      <c r="H13" s="71">
        <f>((Calculations!H71*'EIA SEDS data'!AL$6)+(Calculations!H103*'EIA SEDS data'!AL$10))</f>
        <v/>
      </c>
      <c r="I13" s="71">
        <f>((Calculations!I71*'EIA SEDS data'!AM$6)+(Calculations!I103*'EIA SEDS data'!AM$10))</f>
        <v/>
      </c>
      <c r="J13" s="71">
        <f>((Calculations!J71*'EIA SEDS data'!AN$6)+(Calculations!J103*'EIA SEDS data'!AN$10))</f>
        <v/>
      </c>
      <c r="K13" s="71">
        <f>((Calculations!K71*'EIA SEDS data'!AO$6)+(Calculations!K103*'EIA SEDS data'!AO$10))</f>
        <v/>
      </c>
      <c r="L13" s="71">
        <f>((Calculations!L71*'EIA SEDS data'!AP$6)+(Calculations!L103*'EIA SEDS data'!AP$10))</f>
        <v/>
      </c>
      <c r="M13" s="71">
        <f>((Calculations!M71*'EIA SEDS data'!AQ$6)+(Calculations!M103*'EIA SEDS data'!AQ$10))</f>
        <v/>
      </c>
      <c r="N13" s="72">
        <f>M13</f>
        <v/>
      </c>
      <c r="O13" s="72">
        <f>N13</f>
        <v/>
      </c>
      <c r="P13" s="72">
        <f>O13</f>
        <v/>
      </c>
      <c r="Q13" s="72">
        <f>P13</f>
        <v/>
      </c>
      <c r="R13" s="72">
        <f>Q13</f>
        <v/>
      </c>
      <c r="S13" s="72">
        <f>R13</f>
        <v/>
      </c>
      <c r="T13" s="72">
        <f>S13</f>
        <v/>
      </c>
      <c r="U13" s="72">
        <f>T13</f>
        <v/>
      </c>
      <c r="V13" s="72">
        <f>U13</f>
        <v/>
      </c>
      <c r="W13" s="72">
        <f>V13</f>
        <v/>
      </c>
      <c r="X13" s="72">
        <f>W13</f>
        <v/>
      </c>
      <c r="Y13" s="72">
        <f>X13</f>
        <v/>
      </c>
      <c r="Z13" s="72">
        <f>Y13</f>
        <v/>
      </c>
      <c r="AA13" s="72">
        <f>Z13</f>
        <v/>
      </c>
      <c r="AB13" s="72">
        <f>AA13</f>
        <v/>
      </c>
      <c r="AC13" s="72">
        <f>AB13</f>
        <v/>
      </c>
      <c r="AD13" s="72">
        <f>AC13</f>
        <v/>
      </c>
      <c r="AE13" s="72">
        <f>AD13</f>
        <v/>
      </c>
      <c r="AF13" s="72">
        <f>AE13</f>
        <v/>
      </c>
      <c r="AG13" s="72">
        <f>AF13</f>
        <v/>
      </c>
    </row>
    <row r="14">
      <c r="A14" s="6" t="inlineStr">
        <is>
          <t>offshore wind</t>
        </is>
      </c>
      <c r="B14" s="71">
        <f>((Calculations!B72*'EIA SEDS data'!AF$6)+(Calculations!B104*'EIA SEDS data'!AF$10))</f>
        <v/>
      </c>
      <c r="C14" s="71">
        <f>((Calculations!C72*'EIA SEDS data'!AG$6)+(Calculations!C104*'EIA SEDS data'!AG$10))</f>
        <v/>
      </c>
      <c r="D14" s="71">
        <f>((Calculations!D72*'EIA SEDS data'!AH$6)+(Calculations!D104*'EIA SEDS data'!AH$10))</f>
        <v/>
      </c>
      <c r="E14" s="71">
        <f>((Calculations!E72*'EIA SEDS data'!AI$6)+(Calculations!E104*'EIA SEDS data'!AI$10))</f>
        <v/>
      </c>
      <c r="F14" s="71">
        <f>((Calculations!F72*'EIA SEDS data'!AJ$6)+(Calculations!F104*'EIA SEDS data'!AJ$10))</f>
        <v/>
      </c>
      <c r="G14" s="71">
        <f>((Calculations!G72*'EIA SEDS data'!AK$6)+(Calculations!G104*'EIA SEDS data'!AK$10))</f>
        <v/>
      </c>
      <c r="H14" s="71">
        <f>((Calculations!H72*'EIA SEDS data'!AL$6)+(Calculations!H104*'EIA SEDS data'!AL$10))</f>
        <v/>
      </c>
      <c r="I14" s="71">
        <f>((Calculations!I72*'EIA SEDS data'!AM$6)+(Calculations!I104*'EIA SEDS data'!AM$10))</f>
        <v/>
      </c>
      <c r="J14" s="71">
        <f>((Calculations!J72*'EIA SEDS data'!AN$6)+(Calculations!J104*'EIA SEDS data'!AN$10))</f>
        <v/>
      </c>
      <c r="K14" s="71">
        <f>((Calculations!K72*'EIA SEDS data'!AO$6)+(Calculations!K104*'EIA SEDS data'!AO$10))</f>
        <v/>
      </c>
      <c r="L14" s="71">
        <f>((Calculations!L72*'EIA SEDS data'!AP$6)+(Calculations!L104*'EIA SEDS data'!AP$10))</f>
        <v/>
      </c>
      <c r="M14" s="71">
        <f>((Calculations!M72*'EIA SEDS data'!AQ$6)+(Calculations!M104*'EIA SEDS data'!AQ$10))</f>
        <v/>
      </c>
      <c r="N14" s="72">
        <f>M14</f>
        <v/>
      </c>
      <c r="O14" s="72">
        <f>N14</f>
        <v/>
      </c>
      <c r="P14" s="72">
        <f>O14</f>
        <v/>
      </c>
      <c r="Q14" s="72">
        <f>P14</f>
        <v/>
      </c>
      <c r="R14" s="72">
        <f>Q14</f>
        <v/>
      </c>
      <c r="S14" s="72">
        <f>R14</f>
        <v/>
      </c>
      <c r="T14" s="72">
        <f>S14</f>
        <v/>
      </c>
      <c r="U14" s="72">
        <f>T14</f>
        <v/>
      </c>
      <c r="V14" s="72">
        <f>U14</f>
        <v/>
      </c>
      <c r="W14" s="72">
        <f>V14</f>
        <v/>
      </c>
      <c r="X14" s="72">
        <f>W14</f>
        <v/>
      </c>
      <c r="Y14" s="72">
        <f>X14</f>
        <v/>
      </c>
      <c r="Z14" s="72">
        <f>Y14</f>
        <v/>
      </c>
      <c r="AA14" s="72">
        <f>Z14</f>
        <v/>
      </c>
      <c r="AB14" s="72">
        <f>AA14</f>
        <v/>
      </c>
      <c r="AC14" s="72">
        <f>AB14</f>
        <v/>
      </c>
      <c r="AD14" s="72">
        <f>AC14</f>
        <v/>
      </c>
      <c r="AE14" s="72">
        <f>AD14</f>
        <v/>
      </c>
      <c r="AF14" s="72">
        <f>AE14</f>
        <v/>
      </c>
      <c r="AG14" s="72">
        <f>AF14</f>
        <v/>
      </c>
    </row>
    <row r="15">
      <c r="A15" s="6" t="inlineStr">
        <is>
          <t>crude oil</t>
        </is>
      </c>
      <c r="B15" s="71">
        <f>((Calculations!B73*'EIA SEDS data'!AF$6)+(Calculations!B105*'EIA SEDS data'!AF$10))</f>
        <v/>
      </c>
      <c r="C15" s="71">
        <f>((Calculations!C73*'EIA SEDS data'!AG$6)+(Calculations!C105*'EIA SEDS data'!AG$10))</f>
        <v/>
      </c>
      <c r="D15" s="71">
        <f>((Calculations!D73*'EIA SEDS data'!AH$6)+(Calculations!D105*'EIA SEDS data'!AH$10))</f>
        <v/>
      </c>
      <c r="E15" s="71">
        <f>((Calculations!E73*'EIA SEDS data'!AI$6)+(Calculations!E105*'EIA SEDS data'!AI$10))</f>
        <v/>
      </c>
      <c r="F15" s="71">
        <f>((Calculations!F73*'EIA SEDS data'!AJ$6)+(Calculations!F105*'EIA SEDS data'!AJ$10))</f>
        <v/>
      </c>
      <c r="G15" s="71">
        <f>((Calculations!G73*'EIA SEDS data'!AK$6)+(Calculations!G105*'EIA SEDS data'!AK$10))</f>
        <v/>
      </c>
      <c r="H15" s="71">
        <f>((Calculations!H73*'EIA SEDS data'!AL$6)+(Calculations!H105*'EIA SEDS data'!AL$10))</f>
        <v/>
      </c>
      <c r="I15" s="71">
        <f>((Calculations!I73*'EIA SEDS data'!AM$6)+(Calculations!I105*'EIA SEDS data'!AM$10))</f>
        <v/>
      </c>
      <c r="J15" s="71">
        <f>((Calculations!J73*'EIA SEDS data'!AN$6)+(Calculations!J105*'EIA SEDS data'!AN$10))</f>
        <v/>
      </c>
      <c r="K15" s="71">
        <f>((Calculations!K73*'EIA SEDS data'!AO$6)+(Calculations!K105*'EIA SEDS data'!AO$10))</f>
        <v/>
      </c>
      <c r="L15" s="71">
        <f>((Calculations!L73*'EIA SEDS data'!AP$6)+(Calculations!L105*'EIA SEDS data'!AP$10))</f>
        <v/>
      </c>
      <c r="M15" s="71">
        <f>((Calculations!M73*'EIA SEDS data'!AQ$6)+(Calculations!M105*'EIA SEDS data'!AQ$10))</f>
        <v/>
      </c>
      <c r="N15" s="72">
        <f>M15</f>
        <v/>
      </c>
      <c r="O15" s="72">
        <f>N15</f>
        <v/>
      </c>
      <c r="P15" s="72">
        <f>O15</f>
        <v/>
      </c>
      <c r="Q15" s="72">
        <f>P15</f>
        <v/>
      </c>
      <c r="R15" s="72">
        <f>Q15</f>
        <v/>
      </c>
      <c r="S15" s="72">
        <f>R15</f>
        <v/>
      </c>
      <c r="T15" s="72">
        <f>S15</f>
        <v/>
      </c>
      <c r="U15" s="72">
        <f>T15</f>
        <v/>
      </c>
      <c r="V15" s="72">
        <f>U15</f>
        <v/>
      </c>
      <c r="W15" s="72">
        <f>V15</f>
        <v/>
      </c>
      <c r="X15" s="72">
        <f>W15</f>
        <v/>
      </c>
      <c r="Y15" s="72">
        <f>X15</f>
        <v/>
      </c>
      <c r="Z15" s="72">
        <f>Y15</f>
        <v/>
      </c>
      <c r="AA15" s="72">
        <f>Z15</f>
        <v/>
      </c>
      <c r="AB15" s="72">
        <f>AA15</f>
        <v/>
      </c>
      <c r="AC15" s="72">
        <f>AB15</f>
        <v/>
      </c>
      <c r="AD15" s="72">
        <f>AC15</f>
        <v/>
      </c>
      <c r="AE15" s="72">
        <f>AD15</f>
        <v/>
      </c>
      <c r="AF15" s="72">
        <f>AE15</f>
        <v/>
      </c>
      <c r="AG15" s="72">
        <f>AF15</f>
        <v/>
      </c>
    </row>
    <row r="16">
      <c r="A16" s="6" t="inlineStr">
        <is>
          <t>heavy or residual fuel oil</t>
        </is>
      </c>
      <c r="B16" s="71">
        <f>((Calculations!B74*'EIA SEDS data'!AF$6)+(Calculations!B106*'EIA SEDS data'!AF$10))</f>
        <v/>
      </c>
      <c r="C16" s="71">
        <f>((Calculations!C74*'EIA SEDS data'!AG$6)+(Calculations!C106*'EIA SEDS data'!AG$10))</f>
        <v/>
      </c>
      <c r="D16" s="71">
        <f>((Calculations!D74*'EIA SEDS data'!AH$6)+(Calculations!D106*'EIA SEDS data'!AH$10))</f>
        <v/>
      </c>
      <c r="E16" s="71">
        <f>((Calculations!E74*'EIA SEDS data'!AI$6)+(Calculations!E106*'EIA SEDS data'!AI$10))</f>
        <v/>
      </c>
      <c r="F16" s="71">
        <f>((Calculations!F74*'EIA SEDS data'!AJ$6)+(Calculations!F106*'EIA SEDS data'!AJ$10))</f>
        <v/>
      </c>
      <c r="G16" s="71">
        <f>((Calculations!G74*'EIA SEDS data'!AK$6)+(Calculations!G106*'EIA SEDS data'!AK$10))</f>
        <v/>
      </c>
      <c r="H16" s="71">
        <f>((Calculations!H74*'EIA SEDS data'!AL$6)+(Calculations!H106*'EIA SEDS data'!AL$10))</f>
        <v/>
      </c>
      <c r="I16" s="71">
        <f>((Calculations!I74*'EIA SEDS data'!AM$6)+(Calculations!I106*'EIA SEDS data'!AM$10))</f>
        <v/>
      </c>
      <c r="J16" s="71">
        <f>((Calculations!J74*'EIA SEDS data'!AN$6)+(Calculations!J106*'EIA SEDS data'!AN$10))</f>
        <v/>
      </c>
      <c r="K16" s="71">
        <f>((Calculations!K74*'EIA SEDS data'!AO$6)+(Calculations!K106*'EIA SEDS data'!AO$10))</f>
        <v/>
      </c>
      <c r="L16" s="71">
        <f>((Calculations!L74*'EIA SEDS data'!AP$6)+(Calculations!L106*'EIA SEDS data'!AP$10))</f>
        <v/>
      </c>
      <c r="M16" s="71">
        <f>((Calculations!M74*'EIA SEDS data'!AQ$6)+(Calculations!M106*'EIA SEDS data'!AQ$10))</f>
        <v/>
      </c>
      <c r="N16" s="72">
        <f>M16</f>
        <v/>
      </c>
      <c r="O16" s="72">
        <f>N16</f>
        <v/>
      </c>
      <c r="P16" s="72">
        <f>O16</f>
        <v/>
      </c>
      <c r="Q16" s="72">
        <f>P16</f>
        <v/>
      </c>
      <c r="R16" s="72">
        <f>Q16</f>
        <v/>
      </c>
      <c r="S16" s="72">
        <f>R16</f>
        <v/>
      </c>
      <c r="T16" s="72">
        <f>S16</f>
        <v/>
      </c>
      <c r="U16" s="72">
        <f>T16</f>
        <v/>
      </c>
      <c r="V16" s="72">
        <f>U16</f>
        <v/>
      </c>
      <c r="W16" s="72">
        <f>V16</f>
        <v/>
      </c>
      <c r="X16" s="72">
        <f>W16</f>
        <v/>
      </c>
      <c r="Y16" s="72">
        <f>X16</f>
        <v/>
      </c>
      <c r="Z16" s="72">
        <f>Y16</f>
        <v/>
      </c>
      <c r="AA16" s="72">
        <f>Z16</f>
        <v/>
      </c>
      <c r="AB16" s="72">
        <f>AA16</f>
        <v/>
      </c>
      <c r="AC16" s="72">
        <f>AB16</f>
        <v/>
      </c>
      <c r="AD16" s="72">
        <f>AC16</f>
        <v/>
      </c>
      <c r="AE16" s="72">
        <f>AD16</f>
        <v/>
      </c>
      <c r="AF16" s="72">
        <f>AE16</f>
        <v/>
      </c>
      <c r="AG16" s="72">
        <f>AF16</f>
        <v/>
      </c>
    </row>
    <row r="17">
      <c r="A17" s="6" t="inlineStr">
        <is>
          <t>municipal solid waste</t>
        </is>
      </c>
      <c r="B17" s="71">
        <f>((Calculations!B75*'EIA SEDS data'!AF$6)+(Calculations!B107*'EIA SEDS data'!AF$10))</f>
        <v/>
      </c>
      <c r="C17" s="71">
        <f>((Calculations!C75*'EIA SEDS data'!AG$6)+(Calculations!C107*'EIA SEDS data'!AG$10))</f>
        <v/>
      </c>
      <c r="D17" s="71">
        <f>((Calculations!D75*'EIA SEDS data'!AH$6)+(Calculations!D107*'EIA SEDS data'!AH$10))</f>
        <v/>
      </c>
      <c r="E17" s="71">
        <f>((Calculations!E75*'EIA SEDS data'!AI$6)+(Calculations!E107*'EIA SEDS data'!AI$10))</f>
        <v/>
      </c>
      <c r="F17" s="71">
        <f>((Calculations!F75*'EIA SEDS data'!AJ$6)+(Calculations!F107*'EIA SEDS data'!AJ$10))</f>
        <v/>
      </c>
      <c r="G17" s="71">
        <f>((Calculations!G75*'EIA SEDS data'!AK$6)+(Calculations!G107*'EIA SEDS data'!AK$10))</f>
        <v/>
      </c>
      <c r="H17" s="71">
        <f>((Calculations!H75*'EIA SEDS data'!AL$6)+(Calculations!H107*'EIA SEDS data'!AL$10))</f>
        <v/>
      </c>
      <c r="I17" s="71">
        <f>((Calculations!I75*'EIA SEDS data'!AM$6)+(Calculations!I107*'EIA SEDS data'!AM$10))</f>
        <v/>
      </c>
      <c r="J17" s="71">
        <f>((Calculations!J75*'EIA SEDS data'!AN$6)+(Calculations!J107*'EIA SEDS data'!AN$10))</f>
        <v/>
      </c>
      <c r="K17" s="71">
        <f>((Calculations!K75*'EIA SEDS data'!AO$6)+(Calculations!K107*'EIA SEDS data'!AO$10))</f>
        <v/>
      </c>
      <c r="L17" s="71">
        <f>((Calculations!L75*'EIA SEDS data'!AP$6)+(Calculations!L107*'EIA SEDS data'!AP$10))</f>
        <v/>
      </c>
      <c r="M17" s="71">
        <f>((Calculations!M75*'EIA SEDS data'!AQ$6)+(Calculations!M107*'EIA SEDS data'!AQ$10))</f>
        <v/>
      </c>
      <c r="N17" s="72">
        <f>M17</f>
        <v/>
      </c>
      <c r="O17" s="72">
        <f>N17</f>
        <v/>
      </c>
      <c r="P17" s="72">
        <f>O17</f>
        <v/>
      </c>
      <c r="Q17" s="72">
        <f>P17</f>
        <v/>
      </c>
      <c r="R17" s="72">
        <f>Q17</f>
        <v/>
      </c>
      <c r="S17" s="72">
        <f>R17</f>
        <v/>
      </c>
      <c r="T17" s="72">
        <f>S17</f>
        <v/>
      </c>
      <c r="U17" s="72">
        <f>T17</f>
        <v/>
      </c>
      <c r="V17" s="72">
        <f>U17</f>
        <v/>
      </c>
      <c r="W17" s="72">
        <f>V17</f>
        <v/>
      </c>
      <c r="X17" s="72">
        <f>W17</f>
        <v/>
      </c>
      <c r="Y17" s="72">
        <f>X17</f>
        <v/>
      </c>
      <c r="Z17" s="72">
        <f>Y17</f>
        <v/>
      </c>
      <c r="AA17" s="72">
        <f>Z17</f>
        <v/>
      </c>
      <c r="AB17" s="72">
        <f>AA17</f>
        <v/>
      </c>
      <c r="AC17" s="72">
        <f>AB17</f>
        <v/>
      </c>
      <c r="AD17" s="72">
        <f>AC17</f>
        <v/>
      </c>
      <c r="AE17" s="72">
        <f>AD17</f>
        <v/>
      </c>
      <c r="AF17" s="72">
        <f>AE17</f>
        <v/>
      </c>
      <c r="AG17" s="72">
        <f>AF17</f>
        <v/>
      </c>
    </row>
    <row r="18">
      <c r="A18" s="6" t="n"/>
    </row>
    <row r="19">
      <c r="A19" s="6" t="n"/>
    </row>
    <row r="20">
      <c r="A20" s="6" t="n"/>
    </row>
    <row r="21" ht="15.75" customHeight="1" s="78">
      <c r="A21" s="6" t="n"/>
    </row>
    <row r="22" ht="15.75" customHeight="1" s="78">
      <c r="A22" s="6" t="n"/>
    </row>
    <row r="23" ht="15.75" customHeight="1" s="78">
      <c r="A23" s="6" t="n"/>
    </row>
    <row r="24" ht="15.75" customHeight="1" s="78">
      <c r="A24" s="6" t="n"/>
      <c r="B24" s="6" t="n"/>
      <c r="C24" s="6" t="n"/>
    </row>
    <row r="25" ht="15.75" customHeight="1" s="78">
      <c r="A25" s="6" t="n"/>
      <c r="B25" s="6" t="n"/>
      <c r="C25" s="6" t="n"/>
    </row>
    <row r="26" ht="15.75" customHeight="1" s="78">
      <c r="A26" s="6" t="n"/>
      <c r="B26" s="6" t="n"/>
      <c r="C26" s="6" t="n"/>
    </row>
    <row r="27" ht="15.75" customHeight="1" s="78">
      <c r="A27" s="6" t="n"/>
      <c r="B27" s="6" t="n"/>
      <c r="C27" s="6" t="n"/>
    </row>
    <row r="28" ht="15.75" customHeight="1" s="78">
      <c r="A28" s="6" t="n"/>
      <c r="B28" s="6" t="n"/>
      <c r="C28" s="6" t="n"/>
    </row>
    <row r="29" ht="15.75" customHeight="1" s="78">
      <c r="A29" s="6" t="n"/>
      <c r="B29" s="6" t="n"/>
      <c r="C29" s="6" t="n"/>
    </row>
    <row r="30" ht="15.75" customHeight="1" s="78">
      <c r="A30" s="6" t="n"/>
      <c r="B30" s="6" t="n"/>
      <c r="C30" s="6" t="n"/>
    </row>
    <row r="31" ht="15.75" customHeight="1" s="78">
      <c r="A31" s="6" t="n"/>
      <c r="B31" s="6" t="n"/>
      <c r="C31" s="6" t="n"/>
    </row>
    <row r="32" ht="15.75" customHeight="1" s="78">
      <c r="A32" s="6" t="n"/>
      <c r="B32" s="6" t="n"/>
      <c r="C32" s="6" t="n"/>
    </row>
    <row r="33" ht="15.75" customHeight="1" s="78">
      <c r="A33" s="6" t="n"/>
      <c r="B33" s="6" t="n"/>
      <c r="C33" s="6" t="n"/>
    </row>
    <row r="34" ht="15.75" customHeight="1" s="78">
      <c r="A34" s="6" t="n"/>
      <c r="B34" s="6" t="n"/>
      <c r="C34" s="6" t="n"/>
    </row>
    <row r="35" ht="15.75" customHeight="1" s="78">
      <c r="A35" s="6" t="n"/>
      <c r="B35" s="6" t="n"/>
      <c r="C35" s="6" t="n"/>
    </row>
    <row r="36" ht="15.75" customHeight="1" s="78">
      <c r="A36" s="6" t="n"/>
      <c r="B36" s="6" t="n"/>
      <c r="C36" s="6" t="n"/>
    </row>
    <row r="37" ht="15.75" customHeight="1" s="78">
      <c r="A37" s="6" t="n"/>
      <c r="B37" s="6" t="n"/>
      <c r="C37" s="6" t="n"/>
    </row>
    <row r="38" ht="15.75" customHeight="1" s="78">
      <c r="A38" s="6" t="n"/>
      <c r="B38" s="6" t="n"/>
      <c r="C38" s="6" t="n"/>
    </row>
    <row r="39" ht="15.75" customHeight="1" s="78">
      <c r="A39" s="6" t="n"/>
      <c r="B39" s="6" t="n"/>
      <c r="C39" s="6" t="n"/>
    </row>
    <row r="40" ht="15.75" customHeight="1" s="78">
      <c r="A40" s="6" t="n"/>
    </row>
    <row r="41" ht="15.75" customHeight="1" s="78">
      <c r="A41" s="6" t="n"/>
    </row>
    <row r="42" ht="15.75" customHeight="1" s="78">
      <c r="A42" s="6" t="n"/>
    </row>
    <row r="43" ht="15.75" customHeight="1" s="78">
      <c r="A43" s="6" t="n"/>
    </row>
    <row r="44" ht="15.75" customHeight="1" s="78">
      <c r="A44" s="6" t="n"/>
    </row>
    <row r="45" ht="15.75" customHeight="1" s="78">
      <c r="A45" s="6" t="n"/>
    </row>
    <row r="46" ht="15.75" customHeight="1" s="78">
      <c r="A46" s="6" t="n"/>
    </row>
    <row r="47" ht="15.75" customHeight="1" s="78">
      <c r="A47" s="6" t="n"/>
    </row>
    <row r="48" ht="15.75" customHeight="1" s="78">
      <c r="A48" s="6" t="n"/>
    </row>
    <row r="49" ht="15.75" customHeight="1" s="78">
      <c r="A49" s="6" t="n"/>
    </row>
    <row r="50" ht="15.75" customHeight="1" s="78">
      <c r="A50" s="6" t="n"/>
    </row>
    <row r="51" ht="15.75" customHeight="1" s="78">
      <c r="A51" s="6" t="n"/>
    </row>
    <row r="52" ht="15.75" customHeight="1" s="78">
      <c r="A52" s="6" t="n"/>
    </row>
    <row r="53" ht="15.75" customHeight="1" s="78">
      <c r="A53" s="6" t="n"/>
    </row>
    <row r="54" ht="15.75" customHeight="1" s="78">
      <c r="A54" s="6" t="n"/>
    </row>
    <row r="55" ht="15.75" customHeight="1" s="78">
      <c r="A55" s="6" t="n"/>
    </row>
    <row r="56" ht="15.75" customHeight="1" s="78">
      <c r="A56" s="6" t="n"/>
    </row>
    <row r="57" ht="15.75" customHeight="1" s="78">
      <c r="A57" s="6" t="n"/>
    </row>
    <row r="58" ht="15.75" customHeight="1" s="78">
      <c r="A58" s="6" t="n"/>
    </row>
    <row r="59" ht="15.75" customHeight="1" s="78">
      <c r="A59" s="6" t="n"/>
    </row>
    <row r="60" ht="15.75" customHeight="1" s="78">
      <c r="A60" s="6" t="n"/>
    </row>
    <row r="61" ht="15.75" customHeight="1" s="78">
      <c r="A61" s="6" t="n"/>
    </row>
    <row r="62" ht="15.75" customHeight="1" s="78">
      <c r="A62" s="6" t="n"/>
    </row>
    <row r="63" ht="15.75" customHeight="1" s="78">
      <c r="A63" s="6" t="n"/>
    </row>
    <row r="64" ht="15.75" customHeight="1" s="78">
      <c r="A64" s="6" t="n"/>
    </row>
    <row r="65" ht="15.75" customHeight="1" s="78">
      <c r="A65" s="6" t="n"/>
    </row>
    <row r="66" ht="15.75" customHeight="1" s="78">
      <c r="A66" s="6" t="n"/>
    </row>
    <row r="67" ht="15.75" customHeight="1" s="78">
      <c r="A67" s="6" t="n"/>
    </row>
    <row r="68" ht="15.75" customHeight="1" s="78">
      <c r="A68" s="6" t="n"/>
    </row>
    <row r="69" ht="15.75" customHeight="1" s="78">
      <c r="A69" s="6" t="n"/>
    </row>
    <row r="70" ht="15.75" customHeight="1" s="78">
      <c r="A70" s="6" t="n"/>
    </row>
    <row r="71" ht="15.75" customHeight="1" s="78">
      <c r="A71" s="6" t="n"/>
    </row>
    <row r="72" ht="15.75" customHeight="1" s="78">
      <c r="A72" s="6" t="n"/>
    </row>
    <row r="73" ht="15.75" customHeight="1" s="78">
      <c r="A73" s="6" t="n"/>
    </row>
    <row r="74" ht="15.75" customHeight="1" s="78">
      <c r="A74" s="6" t="n"/>
    </row>
    <row r="75" ht="15.75" customHeight="1" s="78">
      <c r="A75" s="6" t="n"/>
    </row>
    <row r="76" ht="15.75" customHeight="1" s="78">
      <c r="A76" s="6" t="n"/>
    </row>
    <row r="77" ht="15.75" customHeight="1" s="78">
      <c r="A77" s="6" t="n"/>
    </row>
    <row r="78" ht="15.75" customHeight="1" s="78">
      <c r="A78" s="6" t="n"/>
    </row>
    <row r="79" ht="15.75" customHeight="1" s="78">
      <c r="A79" s="6" t="n"/>
    </row>
    <row r="80" ht="15.75" customHeight="1" s="78">
      <c r="A80" s="6" t="n"/>
    </row>
    <row r="81" ht="15.75" customHeight="1" s="78">
      <c r="A81" s="6" t="n"/>
    </row>
    <row r="82" ht="15.75" customHeight="1" s="78">
      <c r="A82" s="6" t="n"/>
    </row>
    <row r="83" ht="15.75" customHeight="1" s="78">
      <c r="A83" s="6" t="n"/>
    </row>
    <row r="84" ht="15.75" customHeight="1" s="78">
      <c r="A84" s="6" t="n"/>
    </row>
    <row r="85" ht="15.75" customHeight="1" s="78">
      <c r="A85" s="6" t="n"/>
    </row>
    <row r="86" ht="15.75" customHeight="1" s="78">
      <c r="A86" s="6" t="n"/>
    </row>
    <row r="87" ht="15.75" customHeight="1" s="78">
      <c r="A87" s="6" t="n"/>
    </row>
    <row r="88" ht="15.75" customHeight="1" s="78">
      <c r="A88" s="6" t="n"/>
    </row>
    <row r="89" ht="15.75" customHeight="1" s="78">
      <c r="A89" s="6" t="n"/>
    </row>
    <row r="90" ht="15.75" customHeight="1" s="78">
      <c r="A90" s="6" t="n"/>
    </row>
    <row r="91" ht="15.75" customHeight="1" s="78">
      <c r="A91" s="6" t="n"/>
    </row>
    <row r="92" ht="15.75" customHeight="1" s="78">
      <c r="A92" s="6" t="n"/>
    </row>
    <row r="93" ht="15.75" customHeight="1" s="78">
      <c r="A93" s="6" t="n"/>
    </row>
    <row r="94" ht="15.75" customHeight="1" s="78">
      <c r="A94" s="6" t="n"/>
    </row>
    <row r="95" ht="15.75" customHeight="1" s="78">
      <c r="A95" s="6" t="n"/>
    </row>
    <row r="96" ht="15.75" customHeight="1" s="78">
      <c r="A96" s="6" t="n"/>
    </row>
    <row r="97" ht="15.75" customHeight="1" s="78">
      <c r="A97" s="6" t="n"/>
    </row>
    <row r="98" ht="15.75" customHeight="1" s="78">
      <c r="A98" s="6" t="n"/>
    </row>
    <row r="99" ht="15.75" customHeight="1" s="78">
      <c r="A99" s="6" t="n"/>
    </row>
    <row r="100" ht="15.75" customHeight="1" s="78">
      <c r="A100" s="6" t="n"/>
    </row>
    <row r="101" ht="15.75" customHeight="1" s="78">
      <c r="A101" s="6" t="n"/>
    </row>
    <row r="102" ht="15.75" customHeight="1" s="78">
      <c r="A102" s="6" t="n"/>
    </row>
    <row r="103" ht="15.75" customHeight="1" s="78">
      <c r="A103" s="6" t="n"/>
    </row>
    <row r="104" ht="15.75" customHeight="1" s="78">
      <c r="A104" s="6" t="n"/>
    </row>
    <row r="105" ht="15.75" customHeight="1" s="78">
      <c r="A105" s="6" t="n"/>
    </row>
    <row r="106" ht="15.75" customHeight="1" s="78">
      <c r="A106" s="6" t="n"/>
    </row>
    <row r="107" ht="15.75" customHeight="1" s="78">
      <c r="A107" s="6" t="n"/>
    </row>
    <row r="108" ht="15.75" customHeight="1" s="78">
      <c r="A108" s="6" t="n"/>
    </row>
    <row r="109" ht="15.75" customHeight="1" s="78">
      <c r="A109" s="6" t="n"/>
    </row>
    <row r="110" ht="15.75" customHeight="1" s="78">
      <c r="A110" s="6" t="n"/>
    </row>
    <row r="111" ht="15.75" customHeight="1" s="78">
      <c r="A111" s="6" t="n"/>
    </row>
    <row r="112" ht="15.75" customHeight="1" s="78">
      <c r="A112" s="6" t="n"/>
    </row>
    <row r="113" ht="15.75" customHeight="1" s="78">
      <c r="A113" s="6" t="n"/>
    </row>
    <row r="114" ht="15.75" customHeight="1" s="78">
      <c r="A114" s="6" t="n"/>
    </row>
    <row r="115" ht="15.75" customHeight="1" s="78">
      <c r="A115" s="6" t="n"/>
    </row>
    <row r="116" ht="15.75" customHeight="1" s="78">
      <c r="A116" s="6" t="n"/>
    </row>
    <row r="117" ht="15.75" customHeight="1" s="78">
      <c r="A117" s="6" t="n"/>
    </row>
    <row r="118" ht="15.75" customHeight="1" s="78">
      <c r="A118" s="6" t="n"/>
    </row>
    <row r="119" ht="15.75" customHeight="1" s="78">
      <c r="A119" s="6" t="n"/>
    </row>
    <row r="120" ht="15.75" customHeight="1" s="78">
      <c r="A120" s="6" t="n"/>
    </row>
    <row r="121" ht="15.75" customHeight="1" s="78">
      <c r="A121" s="6" t="n"/>
    </row>
    <row r="122" ht="15.75" customHeight="1" s="78">
      <c r="A122" s="6" t="n"/>
    </row>
    <row r="123" ht="15.75" customHeight="1" s="78">
      <c r="A123" s="6" t="n"/>
    </row>
    <row r="124" ht="15.75" customHeight="1" s="78">
      <c r="A124" s="6" t="n"/>
    </row>
    <row r="125" ht="15.75" customHeight="1" s="78">
      <c r="A125" s="6" t="n"/>
    </row>
    <row r="126" ht="15.75" customHeight="1" s="78">
      <c r="A126" s="6" t="n"/>
    </row>
    <row r="127" ht="15.75" customHeight="1" s="78">
      <c r="A127" s="6" t="n"/>
    </row>
    <row r="128" ht="15.75" customHeight="1" s="78">
      <c r="A128" s="6" t="n"/>
    </row>
    <row r="129" ht="15.75" customHeight="1" s="78">
      <c r="A129" s="6" t="n"/>
    </row>
    <row r="130" ht="15.75" customHeight="1" s="78">
      <c r="A130" s="6" t="n"/>
    </row>
    <row r="131" ht="15.75" customHeight="1" s="78">
      <c r="A131" s="6" t="n"/>
    </row>
    <row r="132" ht="15.75" customHeight="1" s="78">
      <c r="A132" s="6" t="n"/>
    </row>
    <row r="133" ht="15.75" customHeight="1" s="78">
      <c r="A133" s="6" t="n"/>
    </row>
    <row r="134" ht="15.75" customHeight="1" s="78">
      <c r="A134" s="6" t="n"/>
    </row>
    <row r="135" ht="15.75" customHeight="1" s="78">
      <c r="A135" s="6" t="n"/>
    </row>
    <row r="136" ht="15.75" customHeight="1" s="78">
      <c r="A136" s="6" t="n"/>
    </row>
    <row r="137" ht="15.75" customHeight="1" s="78">
      <c r="A137" s="6" t="n"/>
    </row>
    <row r="138" ht="15.75" customHeight="1" s="78">
      <c r="A138" s="6" t="n"/>
    </row>
    <row r="139" ht="15.75" customHeight="1" s="78">
      <c r="A139" s="6" t="n"/>
    </row>
    <row r="140" ht="15.75" customHeight="1" s="78">
      <c r="A140" s="6" t="n"/>
    </row>
    <row r="141" ht="15.75" customHeight="1" s="78">
      <c r="A141" s="6" t="n"/>
    </row>
    <row r="142" ht="15.75" customHeight="1" s="78">
      <c r="A142" s="6" t="n"/>
    </row>
    <row r="143" ht="15.75" customHeight="1" s="78">
      <c r="A143" s="6" t="n"/>
    </row>
    <row r="144" ht="15.75" customHeight="1" s="78">
      <c r="A144" s="6" t="n"/>
    </row>
    <row r="145" ht="15.75" customHeight="1" s="78">
      <c r="A145" s="6" t="n"/>
    </row>
    <row r="146" ht="15.75" customHeight="1" s="78">
      <c r="A146" s="6" t="n"/>
    </row>
    <row r="147" ht="15.75" customHeight="1" s="78">
      <c r="A147" s="6" t="n"/>
    </row>
    <row r="148" ht="15.75" customHeight="1" s="78">
      <c r="A148" s="6" t="n"/>
    </row>
    <row r="149" ht="15.75" customHeight="1" s="78">
      <c r="A149" s="6" t="n"/>
    </row>
    <row r="150" ht="15.75" customHeight="1" s="78">
      <c r="A150" s="6" t="n"/>
    </row>
    <row r="151" ht="15.75" customHeight="1" s="78">
      <c r="A151" s="6" t="n"/>
    </row>
    <row r="152" ht="15.75" customHeight="1" s="78">
      <c r="A152" s="6" t="n"/>
    </row>
    <row r="153" ht="15.75" customHeight="1" s="78">
      <c r="A153" s="6" t="n"/>
    </row>
    <row r="154" ht="15.75" customHeight="1" s="78">
      <c r="A154" s="6" t="n"/>
    </row>
    <row r="155" ht="15.75" customHeight="1" s="78">
      <c r="A155" s="6" t="n"/>
    </row>
    <row r="156" ht="15.75" customHeight="1" s="78">
      <c r="A156" s="6" t="n"/>
    </row>
    <row r="157" ht="15.75" customHeight="1" s="78">
      <c r="A157" s="6" t="n"/>
    </row>
    <row r="158" ht="15.75" customHeight="1" s="78">
      <c r="A158" s="6" t="n"/>
    </row>
    <row r="159" ht="15.75" customHeight="1" s="78">
      <c r="A159" s="6" t="n"/>
    </row>
    <row r="160" ht="15.75" customHeight="1" s="78">
      <c r="A160" s="6" t="n"/>
    </row>
    <row r="161" ht="15.75" customHeight="1" s="78">
      <c r="A161" s="6" t="n"/>
    </row>
    <row r="162" ht="15.75" customHeight="1" s="78">
      <c r="A162" s="6" t="n"/>
    </row>
    <row r="163" ht="15.75" customHeight="1" s="78">
      <c r="A163" s="6" t="n"/>
    </row>
    <row r="164" ht="15.75" customHeight="1" s="78">
      <c r="A164" s="6" t="n"/>
    </row>
    <row r="165" ht="15.75" customHeight="1" s="78">
      <c r="A165" s="6" t="n"/>
    </row>
    <row r="166" ht="15.75" customHeight="1" s="78">
      <c r="A166" s="6" t="n"/>
    </row>
    <row r="167" ht="15.75" customHeight="1" s="78">
      <c r="A167" s="6" t="n"/>
    </row>
    <row r="168" ht="15.75" customHeight="1" s="78">
      <c r="A168" s="6" t="n"/>
    </row>
    <row r="169" ht="15.75" customHeight="1" s="78">
      <c r="A169" s="6" t="n"/>
    </row>
    <row r="170" ht="15.75" customHeight="1" s="78">
      <c r="A170" s="6" t="n"/>
    </row>
    <row r="171" ht="15.75" customHeight="1" s="78">
      <c r="A171" s="6" t="n"/>
    </row>
    <row r="172" ht="15.75" customHeight="1" s="78">
      <c r="A172" s="6" t="n"/>
    </row>
    <row r="173" ht="15.75" customHeight="1" s="78">
      <c r="A173" s="6" t="n"/>
    </row>
    <row r="174" ht="15.75" customHeight="1" s="78">
      <c r="A174" s="6" t="n"/>
    </row>
    <row r="175" ht="15.75" customHeight="1" s="78">
      <c r="A175" s="6" t="n"/>
    </row>
    <row r="176" ht="15.75" customHeight="1" s="78">
      <c r="A176" s="6" t="n"/>
    </row>
    <row r="177" ht="15.75" customHeight="1" s="78">
      <c r="A177" s="6" t="n"/>
    </row>
    <row r="178" ht="15.75" customHeight="1" s="78">
      <c r="A178" s="6" t="n"/>
    </row>
    <row r="179" ht="15.75" customHeight="1" s="78">
      <c r="A179" s="6" t="n"/>
    </row>
    <row r="180" ht="15.75" customHeight="1" s="78">
      <c r="A180" s="6" t="n"/>
    </row>
    <row r="181" ht="15.75" customHeight="1" s="78">
      <c r="A181" s="6" t="n"/>
    </row>
    <row r="182" ht="15.75" customHeight="1" s="78">
      <c r="A182" s="6" t="n"/>
    </row>
    <row r="183" ht="15.75" customHeight="1" s="78">
      <c r="A183" s="6" t="n"/>
    </row>
    <row r="184" ht="15.75" customHeight="1" s="78">
      <c r="A184" s="6" t="n"/>
    </row>
    <row r="185" ht="15.75" customHeight="1" s="78">
      <c r="A185" s="6" t="n"/>
    </row>
    <row r="186" ht="15.75" customHeight="1" s="78">
      <c r="A186" s="6" t="n"/>
    </row>
    <row r="187" ht="15.75" customHeight="1" s="78">
      <c r="A187" s="6" t="n"/>
    </row>
    <row r="188" ht="15.75" customHeight="1" s="78">
      <c r="A188" s="6" t="n"/>
    </row>
    <row r="189" ht="15.75" customHeight="1" s="78">
      <c r="A189" s="6" t="n"/>
    </row>
    <row r="190" ht="15.75" customHeight="1" s="78">
      <c r="A190" s="6" t="n"/>
    </row>
    <row r="191" ht="15.75" customHeight="1" s="78">
      <c r="A191" s="6" t="n"/>
    </row>
    <row r="192" ht="15.75" customHeight="1" s="78">
      <c r="A192" s="6" t="n"/>
    </row>
    <row r="193" ht="15.75" customHeight="1" s="78">
      <c r="A193" s="6" t="n"/>
    </row>
    <row r="194" ht="15.75" customHeight="1" s="78">
      <c r="A194" s="6" t="n"/>
    </row>
    <row r="195" ht="15.75" customHeight="1" s="78">
      <c r="A195" s="6" t="n"/>
    </row>
    <row r="196" ht="15.75" customHeight="1" s="78">
      <c r="A196" s="6" t="n"/>
    </row>
    <row r="197" ht="15.75" customHeight="1" s="78">
      <c r="A197" s="6" t="n"/>
    </row>
    <row r="198" ht="15.75" customHeight="1" s="78">
      <c r="A198" s="6" t="n"/>
    </row>
    <row r="199" ht="15.75" customHeight="1" s="78">
      <c r="A199" s="6" t="n"/>
    </row>
    <row r="200" ht="15.75" customHeight="1" s="78">
      <c r="A200" s="6" t="n"/>
    </row>
    <row r="201" ht="15.75" customHeight="1" s="78">
      <c r="A201" s="6" t="n"/>
    </row>
    <row r="202" ht="15.75" customHeight="1" s="78">
      <c r="A202" s="6" t="n"/>
    </row>
    <row r="203" ht="15.75" customHeight="1" s="78">
      <c r="A203" s="6" t="n"/>
    </row>
    <row r="204" ht="15.75" customHeight="1" s="78">
      <c r="A204" s="6" t="n"/>
    </row>
    <row r="205" ht="15.75" customHeight="1" s="78">
      <c r="A205" s="6" t="n"/>
    </row>
    <row r="206" ht="15.75" customHeight="1" s="78">
      <c r="A206" s="6" t="n"/>
    </row>
    <row r="207" ht="15.75" customHeight="1" s="78">
      <c r="A207" s="6" t="n"/>
    </row>
    <row r="208" ht="15.75" customHeight="1" s="78">
      <c r="A208" s="6" t="n"/>
    </row>
    <row r="209" ht="15.75" customHeight="1" s="78">
      <c r="A209" s="6" t="n"/>
    </row>
    <row r="210" ht="15.75" customHeight="1" s="78">
      <c r="A210" s="6" t="n"/>
    </row>
    <row r="211" ht="15.75" customHeight="1" s="78">
      <c r="A211" s="6" t="n"/>
    </row>
    <row r="212" ht="15.75" customHeight="1" s="78">
      <c r="A212" s="6" t="n"/>
    </row>
    <row r="213" ht="15.75" customHeight="1" s="78">
      <c r="A213" s="6" t="n"/>
    </row>
    <row r="214" ht="15.75" customHeight="1" s="78">
      <c r="A214" s="6" t="n"/>
    </row>
    <row r="215" ht="15.75" customHeight="1" s="78">
      <c r="A215" s="6" t="n"/>
    </row>
    <row r="216" ht="15.75" customHeight="1" s="78">
      <c r="A216" s="6" t="n"/>
    </row>
    <row r="217" ht="15.75" customHeight="1" s="78">
      <c r="A217" s="6" t="n"/>
    </row>
    <row r="218" ht="15.75" customHeight="1" s="78">
      <c r="A218" s="6" t="n"/>
    </row>
    <row r="219" ht="15.75" customHeight="1" s="78">
      <c r="A219" s="6" t="n"/>
    </row>
    <row r="220" ht="15.75" customHeight="1" s="78">
      <c r="A220" s="6" t="n"/>
    </row>
    <row r="221" ht="15.75" customHeight="1" s="78">
      <c r="A221" s="6" t="n"/>
    </row>
    <row r="222" ht="15.75" customHeight="1" s="78">
      <c r="A222" s="6" t="n"/>
    </row>
    <row r="223" ht="15.75" customHeight="1" s="78">
      <c r="A223" s="6" t="n"/>
    </row>
    <row r="224" ht="15.75" customHeight="1" s="78">
      <c r="A224" s="6" t="n"/>
    </row>
    <row r="225" ht="15.75" customHeight="1" s="78">
      <c r="A225" s="6" t="n"/>
    </row>
    <row r="226" ht="15.75" customHeight="1" s="78">
      <c r="A226" s="6" t="n"/>
    </row>
    <row r="227" ht="15.75" customHeight="1" s="78">
      <c r="A227" s="6" t="n"/>
    </row>
    <row r="228" ht="15.75" customHeight="1" s="78">
      <c r="A228" s="6" t="n"/>
    </row>
    <row r="229" ht="15.75" customHeight="1" s="78">
      <c r="A229" s="6" t="n"/>
    </row>
    <row r="230" ht="15.75" customHeight="1" s="78">
      <c r="A230" s="6" t="n"/>
    </row>
    <row r="231" ht="15.75" customHeight="1" s="78">
      <c r="A231" s="6" t="n"/>
    </row>
    <row r="232" ht="15.75" customHeight="1" s="78">
      <c r="A232" s="6" t="n"/>
    </row>
    <row r="233" ht="15.75" customHeight="1" s="78">
      <c r="A233" s="6" t="n"/>
    </row>
    <row r="234" ht="15.75" customHeight="1" s="78">
      <c r="A234" s="6" t="n"/>
    </row>
    <row r="235" ht="15.75" customHeight="1" s="78">
      <c r="A235" s="6" t="n"/>
    </row>
    <row r="236" ht="15.75" customHeight="1" s="78">
      <c r="A236" s="6" t="n"/>
    </row>
    <row r="237" ht="15.75" customHeight="1" s="78">
      <c r="A237" s="6" t="n"/>
    </row>
    <row r="238" ht="15.75" customHeight="1" s="78">
      <c r="A238" s="6" t="n"/>
    </row>
    <row r="239" ht="15.75" customHeight="1" s="78">
      <c r="A239" s="6" t="n"/>
    </row>
    <row r="240" ht="15.75" customHeight="1" s="78">
      <c r="A240" s="6" t="n"/>
    </row>
    <row r="241" ht="15.75" customHeight="1" s="78">
      <c r="A241" s="6" t="n"/>
    </row>
    <row r="242" ht="15.75" customHeight="1" s="78">
      <c r="A242" s="6" t="n"/>
    </row>
    <row r="243" ht="15.75" customHeight="1" s="78">
      <c r="A243" s="6" t="n"/>
    </row>
    <row r="244" ht="15.75" customHeight="1" s="78">
      <c r="A244" s="6" t="n"/>
    </row>
    <row r="245" ht="15.75" customHeight="1" s="78">
      <c r="A245" s="6" t="n"/>
    </row>
    <row r="246" ht="15.75" customHeight="1" s="78">
      <c r="A246" s="6" t="n"/>
    </row>
    <row r="247" ht="15.75" customHeight="1" s="78">
      <c r="A247" s="6" t="n"/>
    </row>
    <row r="248" ht="15.75" customHeight="1" s="78">
      <c r="A248" s="6" t="n"/>
    </row>
    <row r="249" ht="15.75" customHeight="1" s="78">
      <c r="A249" s="6" t="n"/>
    </row>
    <row r="250" ht="15.75" customHeight="1" s="78">
      <c r="A250" s="6" t="n"/>
    </row>
    <row r="251" ht="15.75" customHeight="1" s="78">
      <c r="A251" s="6" t="n"/>
    </row>
    <row r="252" ht="15.75" customHeight="1" s="78">
      <c r="A252" s="6" t="n"/>
    </row>
    <row r="253" ht="15.75" customHeight="1" s="78">
      <c r="A253" s="6" t="n"/>
    </row>
    <row r="254" ht="15.75" customHeight="1" s="78">
      <c r="A254" s="6" t="n"/>
    </row>
    <row r="255" ht="15.75" customHeight="1" s="78">
      <c r="A255" s="6" t="n"/>
    </row>
    <row r="256" ht="15.75" customHeight="1" s="78">
      <c r="A256" s="6" t="n"/>
    </row>
    <row r="257" ht="15.75" customHeight="1" s="78">
      <c r="A257" s="6" t="n"/>
    </row>
    <row r="258" ht="15.75" customHeight="1" s="78">
      <c r="A258" s="6" t="n"/>
    </row>
    <row r="259" ht="15.75" customHeight="1" s="78">
      <c r="A259" s="6" t="n"/>
    </row>
    <row r="260" ht="15.75" customHeight="1" s="78">
      <c r="A260" s="6" t="n"/>
    </row>
    <row r="261" ht="15.75" customHeight="1" s="78">
      <c r="A261" s="6" t="n"/>
    </row>
    <row r="262" ht="15.75" customHeight="1" s="78">
      <c r="A262" s="6" t="n"/>
    </row>
    <row r="263" ht="15.75" customHeight="1" s="78">
      <c r="A263" s="6" t="n"/>
    </row>
    <row r="264" ht="15.75" customHeight="1" s="78">
      <c r="A264" s="6" t="n"/>
    </row>
    <row r="265" ht="15.75" customHeight="1" s="78">
      <c r="A265" s="6" t="n"/>
    </row>
    <row r="266" ht="15.75" customHeight="1" s="78">
      <c r="A266" s="6" t="n"/>
    </row>
    <row r="267" ht="15.75" customHeight="1" s="78">
      <c r="A267" s="6" t="n"/>
    </row>
    <row r="268" ht="15.75" customHeight="1" s="78">
      <c r="A268" s="6" t="n"/>
    </row>
    <row r="269" ht="15.75" customHeight="1" s="78">
      <c r="A269" s="6" t="n"/>
    </row>
    <row r="270" ht="15.75" customHeight="1" s="78">
      <c r="A270" s="6" t="n"/>
    </row>
    <row r="271" ht="15.75" customHeight="1" s="78">
      <c r="A271" s="6" t="n"/>
    </row>
    <row r="272" ht="15.75" customHeight="1" s="78">
      <c r="A272" s="6" t="n"/>
    </row>
    <row r="273" ht="15.75" customHeight="1" s="78">
      <c r="A273" s="6" t="n"/>
    </row>
    <row r="274" ht="15.75" customHeight="1" s="78">
      <c r="A274" s="6" t="n"/>
    </row>
    <row r="275" ht="15.75" customHeight="1" s="78">
      <c r="A275" s="6" t="n"/>
    </row>
    <row r="276" ht="15.75" customHeight="1" s="78">
      <c r="A276" s="6" t="n"/>
    </row>
    <row r="277" ht="15.75" customHeight="1" s="78">
      <c r="A277" s="6" t="n"/>
    </row>
    <row r="278" ht="15.75" customHeight="1" s="78">
      <c r="A278" s="6" t="n"/>
    </row>
    <row r="279" ht="15.75" customHeight="1" s="78">
      <c r="A279" s="6" t="n"/>
    </row>
    <row r="280" ht="15.75" customHeight="1" s="78">
      <c r="A280" s="6" t="n"/>
    </row>
    <row r="281" ht="15.75" customHeight="1" s="78">
      <c r="A281" s="6" t="n"/>
    </row>
    <row r="282" ht="15.75" customHeight="1" s="78">
      <c r="A282" s="6" t="n"/>
    </row>
    <row r="283" ht="15.75" customHeight="1" s="78">
      <c r="A283" s="6" t="n"/>
    </row>
    <row r="284" ht="15.75" customHeight="1" s="78">
      <c r="A284" s="6" t="n"/>
    </row>
    <row r="285" ht="15.75" customHeight="1" s="78">
      <c r="A285" s="6" t="n"/>
    </row>
    <row r="286" ht="15.75" customHeight="1" s="78">
      <c r="A286" s="6" t="n"/>
    </row>
    <row r="287" ht="15.75" customHeight="1" s="78">
      <c r="A287" s="6" t="n"/>
    </row>
    <row r="288" ht="15.75" customHeight="1" s="78">
      <c r="A288" s="6" t="n"/>
    </row>
    <row r="289" ht="15.75" customHeight="1" s="78">
      <c r="A289" s="6" t="n"/>
    </row>
    <row r="290" ht="15.75" customHeight="1" s="78">
      <c r="A290" s="6" t="n"/>
    </row>
    <row r="291" ht="15.75" customHeight="1" s="78">
      <c r="A291" s="6" t="n"/>
    </row>
    <row r="292" ht="15.75" customHeight="1" s="78">
      <c r="A292" s="6" t="n"/>
    </row>
    <row r="293" ht="15.75" customHeight="1" s="78">
      <c r="A293" s="6" t="n"/>
    </row>
    <row r="294" ht="15.75" customHeight="1" s="78">
      <c r="A294" s="6" t="n"/>
    </row>
    <row r="295" ht="15.75" customHeight="1" s="78">
      <c r="A295" s="6" t="n"/>
    </row>
    <row r="296" ht="15.75" customHeight="1" s="78">
      <c r="A296" s="6" t="n"/>
    </row>
    <row r="297" ht="15.75" customHeight="1" s="78">
      <c r="A297" s="6" t="n"/>
    </row>
    <row r="298" ht="15.75" customHeight="1" s="78">
      <c r="A298" s="6" t="n"/>
    </row>
    <row r="299" ht="15.75" customHeight="1" s="78">
      <c r="A299" s="6" t="n"/>
    </row>
    <row r="300" ht="15.75" customHeight="1" s="78">
      <c r="A300" s="6" t="n"/>
    </row>
    <row r="301" ht="15.75" customHeight="1" s="78">
      <c r="A301" s="6" t="n"/>
    </row>
    <row r="302" ht="15.75" customHeight="1" s="78">
      <c r="A302" s="6" t="n"/>
    </row>
    <row r="303" ht="15.75" customHeight="1" s="78">
      <c r="A303" s="6" t="n"/>
    </row>
    <row r="304" ht="15.75" customHeight="1" s="78">
      <c r="A304" s="6" t="n"/>
    </row>
    <row r="305" ht="15.75" customHeight="1" s="78">
      <c r="A305" s="6" t="n"/>
    </row>
    <row r="306" ht="15.75" customHeight="1" s="78">
      <c r="A306" s="6" t="n"/>
    </row>
    <row r="307" ht="15.75" customHeight="1" s="78">
      <c r="A307" s="6" t="n"/>
    </row>
    <row r="308" ht="15.75" customHeight="1" s="78">
      <c r="A308" s="6" t="n"/>
    </row>
    <row r="309" ht="15.75" customHeight="1" s="78">
      <c r="A309" s="6" t="n"/>
    </row>
    <row r="310" ht="15.75" customHeight="1" s="78">
      <c r="A310" s="6" t="n"/>
    </row>
    <row r="311" ht="15.75" customHeight="1" s="78">
      <c r="A311" s="6" t="n"/>
    </row>
    <row r="312" ht="15.75" customHeight="1" s="78">
      <c r="A312" s="6" t="n"/>
    </row>
    <row r="313" ht="15.75" customHeight="1" s="78">
      <c r="A313" s="6" t="n"/>
    </row>
    <row r="314" ht="15.75" customHeight="1" s="78">
      <c r="A314" s="6" t="n"/>
    </row>
    <row r="315" ht="15.75" customHeight="1" s="78">
      <c r="A315" s="6" t="n"/>
    </row>
    <row r="316" ht="15.75" customHeight="1" s="78">
      <c r="A316" s="6" t="n"/>
    </row>
    <row r="317" ht="15.75" customHeight="1" s="78">
      <c r="A317" s="6" t="n"/>
    </row>
    <row r="318" ht="15.75" customHeight="1" s="78">
      <c r="A318" s="6" t="n"/>
    </row>
    <row r="319" ht="15.75" customHeight="1" s="78">
      <c r="A319" s="6" t="n"/>
    </row>
    <row r="320" ht="15.75" customHeight="1" s="78">
      <c r="A320" s="6" t="n"/>
    </row>
    <row r="321" ht="15.75" customHeight="1" s="78">
      <c r="A321" s="6" t="n"/>
    </row>
    <row r="322" ht="15.75" customHeight="1" s="78">
      <c r="A322" s="6" t="n"/>
    </row>
    <row r="323" ht="15.75" customHeight="1" s="78">
      <c r="A323" s="6" t="n"/>
    </row>
    <row r="324" ht="15.75" customHeight="1" s="78">
      <c r="A324" s="6" t="n"/>
    </row>
    <row r="325" ht="15.75" customHeight="1" s="78">
      <c r="A325" s="6" t="n"/>
    </row>
    <row r="326" ht="15.75" customHeight="1" s="78">
      <c r="A326" s="6" t="n"/>
    </row>
    <row r="327" ht="15.75" customHeight="1" s="78">
      <c r="A327" s="6" t="n"/>
    </row>
    <row r="328" ht="15.75" customHeight="1" s="78">
      <c r="A328" s="6" t="n"/>
    </row>
    <row r="329" ht="15.75" customHeight="1" s="78">
      <c r="A329" s="6" t="n"/>
    </row>
    <row r="330" ht="15.75" customHeight="1" s="78">
      <c r="A330" s="6" t="n"/>
    </row>
    <row r="331" ht="15.75" customHeight="1" s="78">
      <c r="A331" s="6" t="n"/>
    </row>
    <row r="332" ht="15.75" customHeight="1" s="78">
      <c r="A332" s="6" t="n"/>
    </row>
    <row r="333" ht="15.75" customHeight="1" s="78">
      <c r="A333" s="6" t="n"/>
    </row>
    <row r="334" ht="15.75" customHeight="1" s="78">
      <c r="A334" s="6" t="n"/>
    </row>
    <row r="335" ht="15.75" customHeight="1" s="78">
      <c r="A335" s="6" t="n"/>
    </row>
    <row r="336" ht="15.75" customHeight="1" s="78">
      <c r="A336" s="6" t="n"/>
    </row>
    <row r="337" ht="15.75" customHeight="1" s="78">
      <c r="A337" s="6" t="n"/>
    </row>
    <row r="338" ht="15.75" customHeight="1" s="78">
      <c r="A338" s="6" t="n"/>
    </row>
    <row r="339" ht="15.75" customHeight="1" s="78">
      <c r="A339" s="6" t="n"/>
    </row>
    <row r="340" ht="15.75" customHeight="1" s="78">
      <c r="A340" s="6" t="n"/>
    </row>
    <row r="341" ht="15.75" customHeight="1" s="78">
      <c r="A341" s="6" t="n"/>
    </row>
    <row r="342" ht="15.75" customHeight="1" s="78">
      <c r="A342" s="6" t="n"/>
    </row>
    <row r="343" ht="15.75" customHeight="1" s="78">
      <c r="A343" s="6" t="n"/>
    </row>
    <row r="344" ht="15.75" customHeight="1" s="78">
      <c r="A344" s="6" t="n"/>
    </row>
    <row r="345" ht="15.75" customHeight="1" s="78">
      <c r="A345" s="6" t="n"/>
    </row>
    <row r="346" ht="15.75" customHeight="1" s="78">
      <c r="A346" s="6" t="n"/>
    </row>
    <row r="347" ht="15.75" customHeight="1" s="78">
      <c r="A347" s="6" t="n"/>
    </row>
    <row r="348" ht="15.75" customHeight="1" s="78">
      <c r="A348" s="6" t="n"/>
    </row>
    <row r="349" ht="15.75" customHeight="1" s="78">
      <c r="A349" s="6" t="n"/>
    </row>
    <row r="350" ht="15.75" customHeight="1" s="78">
      <c r="A350" s="6" t="n"/>
    </row>
    <row r="351" ht="15.75" customHeight="1" s="78">
      <c r="A351" s="6" t="n"/>
    </row>
    <row r="352" ht="15.75" customHeight="1" s="78">
      <c r="A352" s="6" t="n"/>
    </row>
    <row r="353" ht="15.75" customHeight="1" s="78">
      <c r="A353" s="6" t="n"/>
    </row>
    <row r="354" ht="15.75" customHeight="1" s="78">
      <c r="A354" s="6" t="n"/>
    </row>
    <row r="355" ht="15.75" customHeight="1" s="78">
      <c r="A355" s="6" t="n"/>
    </row>
    <row r="356" ht="15.75" customHeight="1" s="78">
      <c r="A356" s="6" t="n"/>
    </row>
    <row r="357" ht="15.75" customHeight="1" s="78">
      <c r="A357" s="6" t="n"/>
    </row>
    <row r="358" ht="15.75" customHeight="1" s="78">
      <c r="A358" s="6" t="n"/>
    </row>
    <row r="359" ht="15.75" customHeight="1" s="78">
      <c r="A359" s="6" t="n"/>
    </row>
    <row r="360" ht="15.75" customHeight="1" s="78">
      <c r="A360" s="6" t="n"/>
    </row>
    <row r="361" ht="15.75" customHeight="1" s="78">
      <c r="A361" s="6" t="n"/>
    </row>
    <row r="362" ht="15.75" customHeight="1" s="78">
      <c r="A362" s="6" t="n"/>
    </row>
    <row r="363" ht="15.75" customHeight="1" s="78">
      <c r="A363" s="6" t="n"/>
    </row>
    <row r="364" ht="15.75" customHeight="1" s="78">
      <c r="A364" s="6" t="n"/>
    </row>
    <row r="365" ht="15.75" customHeight="1" s="78">
      <c r="A365" s="6" t="n"/>
    </row>
    <row r="366" ht="15.75" customHeight="1" s="78">
      <c r="A366" s="6" t="n"/>
    </row>
    <row r="367" ht="15.75" customHeight="1" s="78">
      <c r="A367" s="6" t="n"/>
    </row>
    <row r="368" ht="15.75" customHeight="1" s="78">
      <c r="A368" s="6" t="n"/>
    </row>
    <row r="369" ht="15.75" customHeight="1" s="78">
      <c r="A369" s="6" t="n"/>
    </row>
    <row r="370" ht="15.75" customHeight="1" s="78">
      <c r="A370" s="6" t="n"/>
    </row>
    <row r="371" ht="15.75" customHeight="1" s="78">
      <c r="A371" s="6" t="n"/>
    </row>
    <row r="372" ht="15.75" customHeight="1" s="78">
      <c r="A372" s="6" t="n"/>
    </row>
    <row r="373" ht="15.75" customHeight="1" s="78">
      <c r="A373" s="6" t="n"/>
    </row>
    <row r="374" ht="15.75" customHeight="1" s="78">
      <c r="A374" s="6" t="n"/>
    </row>
    <row r="375" ht="15.75" customHeight="1" s="78">
      <c r="A375" s="6" t="n"/>
    </row>
    <row r="376" ht="15.75" customHeight="1" s="78">
      <c r="A376" s="6" t="n"/>
    </row>
    <row r="377" ht="15.75" customHeight="1" s="78">
      <c r="A377" s="6" t="n"/>
    </row>
    <row r="378" ht="15.75" customHeight="1" s="78">
      <c r="A378" s="6" t="n"/>
    </row>
    <row r="379" ht="15.75" customHeight="1" s="78">
      <c r="A379" s="6" t="n"/>
    </row>
    <row r="380" ht="15.75" customHeight="1" s="78">
      <c r="A380" s="6" t="n"/>
    </row>
    <row r="381" ht="15.75" customHeight="1" s="78">
      <c r="A381" s="6" t="n"/>
    </row>
    <row r="382" ht="15.75" customHeight="1" s="78">
      <c r="A382" s="6" t="n"/>
    </row>
    <row r="383" ht="15.75" customHeight="1" s="78">
      <c r="A383" s="6" t="n"/>
    </row>
    <row r="384" ht="15.75" customHeight="1" s="78">
      <c r="A384" s="6" t="n"/>
    </row>
    <row r="385" ht="15.75" customHeight="1" s="78">
      <c r="A385" s="6" t="n"/>
    </row>
    <row r="386" ht="15.75" customHeight="1" s="78">
      <c r="A386" s="6" t="n"/>
    </row>
    <row r="387" ht="15.75" customHeight="1" s="78">
      <c r="A387" s="6" t="n"/>
    </row>
    <row r="388" ht="15.75" customHeight="1" s="78">
      <c r="A388" s="6" t="n"/>
    </row>
    <row r="389" ht="15.75" customHeight="1" s="78">
      <c r="A389" s="6" t="n"/>
    </row>
    <row r="390" ht="15.75" customHeight="1" s="78">
      <c r="A390" s="6" t="n"/>
    </row>
    <row r="391" ht="15.75" customHeight="1" s="78">
      <c r="A391" s="6" t="n"/>
    </row>
    <row r="392" ht="15.75" customHeight="1" s="78">
      <c r="A392" s="6" t="n"/>
    </row>
    <row r="393" ht="15.75" customHeight="1" s="78">
      <c r="A393" s="6" t="n"/>
    </row>
    <row r="394" ht="15.75" customHeight="1" s="78">
      <c r="A394" s="6" t="n"/>
    </row>
    <row r="395" ht="15.75" customHeight="1" s="78">
      <c r="A395" s="6" t="n"/>
    </row>
    <row r="396" ht="15.75" customHeight="1" s="78">
      <c r="A396" s="6" t="n"/>
    </row>
    <row r="397" ht="15.75" customHeight="1" s="78">
      <c r="A397" s="6" t="n"/>
    </row>
    <row r="398" ht="15.75" customHeight="1" s="78">
      <c r="A398" s="6" t="n"/>
    </row>
    <row r="399" ht="15.75" customHeight="1" s="78">
      <c r="A399" s="6" t="n"/>
    </row>
    <row r="400" ht="15.75" customHeight="1" s="78">
      <c r="A400" s="6" t="n"/>
    </row>
    <row r="401" ht="15.75" customHeight="1" s="78">
      <c r="A401" s="6" t="n"/>
    </row>
    <row r="402" ht="15.75" customHeight="1" s="78">
      <c r="A402" s="6" t="n"/>
    </row>
    <row r="403" ht="15.75" customHeight="1" s="78">
      <c r="A403" s="6" t="n"/>
    </row>
    <row r="404" ht="15.75" customHeight="1" s="78">
      <c r="A404" s="6" t="n"/>
    </row>
    <row r="405" ht="15.75" customHeight="1" s="78">
      <c r="A405" s="6" t="n"/>
    </row>
    <row r="406" ht="15.75" customHeight="1" s="78">
      <c r="A406" s="6" t="n"/>
    </row>
    <row r="407" ht="15.75" customHeight="1" s="78">
      <c r="A407" s="6" t="n"/>
    </row>
    <row r="408" ht="15.75" customHeight="1" s="78">
      <c r="A408" s="6" t="n"/>
    </row>
    <row r="409" ht="15.75" customHeight="1" s="78">
      <c r="A409" s="6" t="n"/>
    </row>
    <row r="410" ht="15.75" customHeight="1" s="78">
      <c r="A410" s="6" t="n"/>
    </row>
    <row r="411" ht="15.75" customHeight="1" s="78">
      <c r="A411" s="6" t="n"/>
    </row>
    <row r="412" ht="15.75" customHeight="1" s="78">
      <c r="A412" s="6" t="n"/>
    </row>
    <row r="413" ht="15.75" customHeight="1" s="78">
      <c r="A413" s="6" t="n"/>
    </row>
    <row r="414" ht="15.75" customHeight="1" s="78">
      <c r="A414" s="6" t="n"/>
    </row>
    <row r="415" ht="15.75" customHeight="1" s="78">
      <c r="A415" s="6" t="n"/>
    </row>
    <row r="416" ht="15.75" customHeight="1" s="78">
      <c r="A416" s="6" t="n"/>
    </row>
    <row r="417" ht="15.75" customHeight="1" s="78">
      <c r="A417" s="6" t="n"/>
    </row>
    <row r="418" ht="15.75" customHeight="1" s="78">
      <c r="A418" s="6" t="n"/>
    </row>
    <row r="419" ht="15.75" customHeight="1" s="78">
      <c r="A419" s="6" t="n"/>
    </row>
    <row r="420" ht="15.75" customHeight="1" s="78">
      <c r="A420" s="6" t="n"/>
    </row>
    <row r="421" ht="15.75" customHeight="1" s="78">
      <c r="A421" s="6" t="n"/>
    </row>
    <row r="422" ht="15.75" customHeight="1" s="78">
      <c r="A422" s="6" t="n"/>
    </row>
    <row r="423" ht="15.75" customHeight="1" s="78">
      <c r="A423" s="6" t="n"/>
    </row>
    <row r="424" ht="15.75" customHeight="1" s="78">
      <c r="A424" s="6" t="n"/>
    </row>
    <row r="425" ht="15.75" customHeight="1" s="78">
      <c r="A425" s="6" t="n"/>
    </row>
    <row r="426" ht="15.75" customHeight="1" s="78">
      <c r="A426" s="6" t="n"/>
    </row>
    <row r="427" ht="15.75" customHeight="1" s="78">
      <c r="A427" s="6" t="n"/>
    </row>
    <row r="428" ht="15.75" customHeight="1" s="78">
      <c r="A428" s="6" t="n"/>
    </row>
    <row r="429" ht="15.75" customHeight="1" s="78">
      <c r="A429" s="6" t="n"/>
    </row>
    <row r="430" ht="15.75" customHeight="1" s="78">
      <c r="A430" s="6" t="n"/>
    </row>
    <row r="431" ht="15.75" customHeight="1" s="78">
      <c r="A431" s="6" t="n"/>
    </row>
    <row r="432" ht="15.75" customHeight="1" s="78">
      <c r="A432" s="6" t="n"/>
    </row>
    <row r="433" ht="15.75" customHeight="1" s="78">
      <c r="A433" s="6" t="n"/>
    </row>
    <row r="434" ht="15.75" customHeight="1" s="78">
      <c r="A434" s="6" t="n"/>
    </row>
    <row r="435" ht="15.75" customHeight="1" s="78">
      <c r="A435" s="6" t="n"/>
    </row>
    <row r="436" ht="15.75" customHeight="1" s="78">
      <c r="A436" s="6" t="n"/>
    </row>
    <row r="437" ht="15.75" customHeight="1" s="78">
      <c r="A437" s="6" t="n"/>
    </row>
    <row r="438" ht="15.75" customHeight="1" s="78">
      <c r="A438" s="6" t="n"/>
    </row>
    <row r="439" ht="15.75" customHeight="1" s="78">
      <c r="A439" s="6" t="n"/>
    </row>
    <row r="440" ht="15.75" customHeight="1" s="78">
      <c r="A440" s="6" t="n"/>
    </row>
    <row r="441" ht="15.75" customHeight="1" s="78">
      <c r="A441" s="6" t="n"/>
    </row>
    <row r="442" ht="15.75" customHeight="1" s="78">
      <c r="A442" s="6" t="n"/>
    </row>
    <row r="443" ht="15.75" customHeight="1" s="78">
      <c r="A443" s="6" t="n"/>
    </row>
    <row r="444" ht="15.75" customHeight="1" s="78">
      <c r="A444" s="6" t="n"/>
    </row>
    <row r="445" ht="15.75" customHeight="1" s="78">
      <c r="A445" s="6" t="n"/>
    </row>
    <row r="446" ht="15.75" customHeight="1" s="78">
      <c r="A446" s="6" t="n"/>
    </row>
    <row r="447" ht="15.75" customHeight="1" s="78">
      <c r="A447" s="6" t="n"/>
    </row>
    <row r="448" ht="15.75" customHeight="1" s="78">
      <c r="A448" s="6" t="n"/>
    </row>
    <row r="449" ht="15.75" customHeight="1" s="78">
      <c r="A449" s="6" t="n"/>
    </row>
    <row r="450" ht="15.75" customHeight="1" s="78">
      <c r="A450" s="6" t="n"/>
    </row>
    <row r="451" ht="15.75" customHeight="1" s="78">
      <c r="A451" s="6" t="n"/>
    </row>
    <row r="452" ht="15.75" customHeight="1" s="78">
      <c r="A452" s="6" t="n"/>
    </row>
    <row r="453" ht="15.75" customHeight="1" s="78">
      <c r="A453" s="6" t="n"/>
    </row>
    <row r="454" ht="15.75" customHeight="1" s="78">
      <c r="A454" s="6" t="n"/>
    </row>
    <row r="455" ht="15.75" customHeight="1" s="78">
      <c r="A455" s="6" t="n"/>
    </row>
    <row r="456" ht="15.75" customHeight="1" s="78">
      <c r="A456" s="6" t="n"/>
    </row>
    <row r="457" ht="15.75" customHeight="1" s="78">
      <c r="A457" s="6" t="n"/>
    </row>
    <row r="458" ht="15.75" customHeight="1" s="78">
      <c r="A458" s="6" t="n"/>
    </row>
    <row r="459" ht="15.75" customHeight="1" s="78">
      <c r="A459" s="6" t="n"/>
    </row>
    <row r="460" ht="15.75" customHeight="1" s="78">
      <c r="A460" s="6" t="n"/>
    </row>
    <row r="461" ht="15.75" customHeight="1" s="78">
      <c r="A461" s="6" t="n"/>
    </row>
    <row r="462" ht="15.75" customHeight="1" s="78">
      <c r="A462" s="6" t="n"/>
    </row>
    <row r="463" ht="15.75" customHeight="1" s="78">
      <c r="A463" s="6" t="n"/>
    </row>
    <row r="464" ht="15.75" customHeight="1" s="78">
      <c r="A464" s="6" t="n"/>
    </row>
    <row r="465" ht="15.75" customHeight="1" s="78">
      <c r="A465" s="6" t="n"/>
    </row>
    <row r="466" ht="15.75" customHeight="1" s="78">
      <c r="A466" s="6" t="n"/>
    </row>
    <row r="467" ht="15.75" customHeight="1" s="78">
      <c r="A467" s="6" t="n"/>
    </row>
    <row r="468" ht="15.75" customHeight="1" s="78">
      <c r="A468" s="6" t="n"/>
    </row>
    <row r="469" ht="15.75" customHeight="1" s="78">
      <c r="A469" s="6" t="n"/>
    </row>
    <row r="470" ht="15.75" customHeight="1" s="78">
      <c r="A470" s="6" t="n"/>
    </row>
    <row r="471" ht="15.75" customHeight="1" s="78">
      <c r="A471" s="6" t="n"/>
    </row>
    <row r="472" ht="15.75" customHeight="1" s="78">
      <c r="A472" s="6" t="n"/>
    </row>
    <row r="473" ht="15.75" customHeight="1" s="78">
      <c r="A473" s="6" t="n"/>
    </row>
    <row r="474" ht="15.75" customHeight="1" s="78">
      <c r="A474" s="6" t="n"/>
    </row>
    <row r="475" ht="15.75" customHeight="1" s="78">
      <c r="A475" s="6" t="n"/>
    </row>
    <row r="476" ht="15.75" customHeight="1" s="78">
      <c r="A476" s="6" t="n"/>
    </row>
    <row r="477" ht="15.75" customHeight="1" s="78">
      <c r="A477" s="6" t="n"/>
    </row>
    <row r="478" ht="15.75" customHeight="1" s="78">
      <c r="A478" s="6" t="n"/>
    </row>
    <row r="479" ht="15.75" customHeight="1" s="78">
      <c r="A479" s="6" t="n"/>
    </row>
    <row r="480" ht="15.75" customHeight="1" s="78">
      <c r="A480" s="6" t="n"/>
    </row>
    <row r="481" ht="15.75" customHeight="1" s="78">
      <c r="A481" s="6" t="n"/>
    </row>
    <row r="482" ht="15.75" customHeight="1" s="78">
      <c r="A482" s="6" t="n"/>
    </row>
    <row r="483" ht="15.75" customHeight="1" s="78">
      <c r="A483" s="6" t="n"/>
    </row>
    <row r="484" ht="15.75" customHeight="1" s="78">
      <c r="A484" s="6" t="n"/>
    </row>
    <row r="485" ht="15.75" customHeight="1" s="78">
      <c r="A485" s="6" t="n"/>
    </row>
    <row r="486" ht="15.75" customHeight="1" s="78">
      <c r="A486" s="6" t="n"/>
    </row>
    <row r="487" ht="15.75" customHeight="1" s="78">
      <c r="A487" s="6" t="n"/>
    </row>
    <row r="488" ht="15.75" customHeight="1" s="78">
      <c r="A488" s="6" t="n"/>
    </row>
    <row r="489" ht="15.75" customHeight="1" s="78">
      <c r="A489" s="6" t="n"/>
    </row>
    <row r="490" ht="15.75" customHeight="1" s="78">
      <c r="A490" s="6" t="n"/>
    </row>
    <row r="491" ht="15.75" customHeight="1" s="78">
      <c r="A491" s="6" t="n"/>
    </row>
    <row r="492" ht="15.75" customHeight="1" s="78">
      <c r="A492" s="6" t="n"/>
    </row>
    <row r="493" ht="15.75" customHeight="1" s="78">
      <c r="A493" s="6" t="n"/>
    </row>
    <row r="494" ht="15.75" customHeight="1" s="78">
      <c r="A494" s="6" t="n"/>
    </row>
    <row r="495" ht="15.75" customHeight="1" s="78">
      <c r="A495" s="6" t="n"/>
    </row>
    <row r="496" ht="15.75" customHeight="1" s="78">
      <c r="A496" s="6" t="n"/>
    </row>
    <row r="497" ht="15.75" customHeight="1" s="78">
      <c r="A497" s="6" t="n"/>
    </row>
    <row r="498" ht="15.75" customHeight="1" s="78">
      <c r="A498" s="6" t="n"/>
    </row>
    <row r="499" ht="15.75" customHeight="1" s="78">
      <c r="A499" s="6" t="n"/>
    </row>
    <row r="500" ht="15.75" customHeight="1" s="78">
      <c r="A500" s="6" t="n"/>
    </row>
    <row r="501" ht="15.75" customHeight="1" s="78">
      <c r="A501" s="6" t="n"/>
    </row>
    <row r="502" ht="15.75" customHeight="1" s="78">
      <c r="A502" s="6" t="n"/>
    </row>
    <row r="503" ht="15.75" customHeight="1" s="78">
      <c r="A503" s="6" t="n"/>
    </row>
    <row r="504" ht="15.75" customHeight="1" s="78">
      <c r="A504" s="6" t="n"/>
    </row>
    <row r="505" ht="15.75" customHeight="1" s="78">
      <c r="A505" s="6" t="n"/>
    </row>
    <row r="506" ht="15.75" customHeight="1" s="78">
      <c r="A506" s="6" t="n"/>
    </row>
    <row r="507" ht="15.75" customHeight="1" s="78">
      <c r="A507" s="6" t="n"/>
    </row>
    <row r="508" ht="15.75" customHeight="1" s="78">
      <c r="A508" s="6" t="n"/>
    </row>
    <row r="509" ht="15.75" customHeight="1" s="78">
      <c r="A509" s="6" t="n"/>
    </row>
    <row r="510" ht="15.75" customHeight="1" s="78">
      <c r="A510" s="6" t="n"/>
    </row>
    <row r="511" ht="15.75" customHeight="1" s="78">
      <c r="A511" s="6" t="n"/>
    </row>
    <row r="512" ht="15.75" customHeight="1" s="78">
      <c r="A512" s="6" t="n"/>
    </row>
    <row r="513" ht="15.75" customHeight="1" s="78">
      <c r="A513" s="6" t="n"/>
    </row>
    <row r="514" ht="15.75" customHeight="1" s="78">
      <c r="A514" s="6" t="n"/>
    </row>
    <row r="515" ht="15.75" customHeight="1" s="78">
      <c r="A515" s="6" t="n"/>
    </row>
    <row r="516" ht="15.75" customHeight="1" s="78">
      <c r="A516" s="6" t="n"/>
    </row>
    <row r="517" ht="15.75" customHeight="1" s="78">
      <c r="A517" s="6" t="n"/>
    </row>
    <row r="518" ht="15.75" customHeight="1" s="78">
      <c r="A518" s="6" t="n"/>
    </row>
    <row r="519" ht="15.75" customHeight="1" s="78">
      <c r="A519" s="6" t="n"/>
    </row>
    <row r="520" ht="15.75" customHeight="1" s="78">
      <c r="A520" s="6" t="n"/>
    </row>
    <row r="521" ht="15.75" customHeight="1" s="78">
      <c r="A521" s="6" t="n"/>
    </row>
    <row r="522" ht="15.75" customHeight="1" s="78">
      <c r="A522" s="6" t="n"/>
    </row>
    <row r="523" ht="15.75" customHeight="1" s="78">
      <c r="A523" s="6" t="n"/>
    </row>
    <row r="524" ht="15.75" customHeight="1" s="78">
      <c r="A524" s="6" t="n"/>
    </row>
    <row r="525" ht="15.75" customHeight="1" s="78">
      <c r="A525" s="6" t="n"/>
    </row>
    <row r="526" ht="15.75" customHeight="1" s="78">
      <c r="A526" s="6" t="n"/>
    </row>
    <row r="527" ht="15.75" customHeight="1" s="78">
      <c r="A527" s="6" t="n"/>
    </row>
    <row r="528" ht="15.75" customHeight="1" s="78">
      <c r="A528" s="6" t="n"/>
    </row>
    <row r="529" ht="15.75" customHeight="1" s="78">
      <c r="A529" s="6" t="n"/>
    </row>
    <row r="530" ht="15.75" customHeight="1" s="78">
      <c r="A530" s="6" t="n"/>
    </row>
    <row r="531" ht="15.75" customHeight="1" s="78">
      <c r="A531" s="6" t="n"/>
    </row>
    <row r="532" ht="15.75" customHeight="1" s="78">
      <c r="A532" s="6" t="n"/>
    </row>
    <row r="533" ht="15.75" customHeight="1" s="78">
      <c r="A533" s="6" t="n"/>
    </row>
    <row r="534" ht="15.75" customHeight="1" s="78">
      <c r="A534" s="6" t="n"/>
    </row>
    <row r="535" ht="15.75" customHeight="1" s="78">
      <c r="A535" s="6" t="n"/>
    </row>
    <row r="536" ht="15.75" customHeight="1" s="78">
      <c r="A536" s="6" t="n"/>
    </row>
    <row r="537" ht="15.75" customHeight="1" s="78">
      <c r="A537" s="6" t="n"/>
    </row>
    <row r="538" ht="15.75" customHeight="1" s="78">
      <c r="A538" s="6" t="n"/>
    </row>
    <row r="539" ht="15.75" customHeight="1" s="78">
      <c r="A539" s="6" t="n"/>
    </row>
    <row r="540" ht="15.75" customHeight="1" s="78">
      <c r="A540" s="6" t="n"/>
    </row>
    <row r="541" ht="15.75" customHeight="1" s="78">
      <c r="A541" s="6" t="n"/>
    </row>
    <row r="542" ht="15.75" customHeight="1" s="78">
      <c r="A542" s="6" t="n"/>
    </row>
    <row r="543" ht="15.75" customHeight="1" s="78">
      <c r="A543" s="6" t="n"/>
    </row>
    <row r="544" ht="15.75" customHeight="1" s="78">
      <c r="A544" s="6" t="n"/>
    </row>
    <row r="545" ht="15.75" customHeight="1" s="78">
      <c r="A545" s="6" t="n"/>
    </row>
    <row r="546" ht="15.75" customHeight="1" s="78">
      <c r="A546" s="6" t="n"/>
    </row>
    <row r="547" ht="15.75" customHeight="1" s="78">
      <c r="A547" s="6" t="n"/>
    </row>
    <row r="548" ht="15.75" customHeight="1" s="78">
      <c r="A548" s="6" t="n"/>
    </row>
    <row r="549" ht="15.75" customHeight="1" s="78">
      <c r="A549" s="6" t="n"/>
    </row>
    <row r="550" ht="15.75" customHeight="1" s="78">
      <c r="A550" s="6" t="n"/>
    </row>
    <row r="551" ht="15.75" customHeight="1" s="78">
      <c r="A551" s="6" t="n"/>
    </row>
    <row r="552" ht="15.75" customHeight="1" s="78">
      <c r="A552" s="6" t="n"/>
    </row>
    <row r="553" ht="15.75" customHeight="1" s="78">
      <c r="A553" s="6" t="n"/>
    </row>
    <row r="554" ht="15.75" customHeight="1" s="78">
      <c r="A554" s="6" t="n"/>
    </row>
    <row r="555" ht="15.75" customHeight="1" s="78">
      <c r="A555" s="6" t="n"/>
    </row>
    <row r="556" ht="15.75" customHeight="1" s="78">
      <c r="A556" s="6" t="n"/>
    </row>
    <row r="557" ht="15.75" customHeight="1" s="78">
      <c r="A557" s="6" t="n"/>
    </row>
    <row r="558" ht="15.75" customHeight="1" s="78">
      <c r="A558" s="6" t="n"/>
    </row>
    <row r="559" ht="15.75" customHeight="1" s="78">
      <c r="A559" s="6" t="n"/>
    </row>
    <row r="560" ht="15.75" customHeight="1" s="78">
      <c r="A560" s="6" t="n"/>
    </row>
    <row r="561" ht="15.75" customHeight="1" s="78">
      <c r="A561" s="6" t="n"/>
    </row>
    <row r="562" ht="15.75" customHeight="1" s="78">
      <c r="A562" s="6" t="n"/>
    </row>
    <row r="563" ht="15.75" customHeight="1" s="78">
      <c r="A563" s="6" t="n"/>
    </row>
    <row r="564" ht="15.75" customHeight="1" s="78">
      <c r="A564" s="6" t="n"/>
    </row>
    <row r="565" ht="15.75" customHeight="1" s="78">
      <c r="A565" s="6" t="n"/>
    </row>
    <row r="566" ht="15.75" customHeight="1" s="78">
      <c r="A566" s="6" t="n"/>
    </row>
    <row r="567" ht="15.75" customHeight="1" s="78">
      <c r="A567" s="6" t="n"/>
    </row>
    <row r="568" ht="15.75" customHeight="1" s="78">
      <c r="A568" s="6" t="n"/>
    </row>
    <row r="569" ht="15.75" customHeight="1" s="78">
      <c r="A569" s="6" t="n"/>
    </row>
    <row r="570" ht="15.75" customHeight="1" s="78">
      <c r="A570" s="6" t="n"/>
    </row>
    <row r="571" ht="15.75" customHeight="1" s="78">
      <c r="A571" s="6" t="n"/>
    </row>
    <row r="572" ht="15.75" customHeight="1" s="78">
      <c r="A572" s="6" t="n"/>
    </row>
    <row r="573" ht="15.75" customHeight="1" s="78">
      <c r="A573" s="6" t="n"/>
    </row>
    <row r="574" ht="15.75" customHeight="1" s="78">
      <c r="A574" s="6" t="n"/>
    </row>
    <row r="575" ht="15.75" customHeight="1" s="78">
      <c r="A575" s="6" t="n"/>
    </row>
    <row r="576" ht="15.75" customHeight="1" s="78">
      <c r="A576" s="6" t="n"/>
    </row>
    <row r="577" ht="15.75" customHeight="1" s="78">
      <c r="A577" s="6" t="n"/>
    </row>
    <row r="578" ht="15.75" customHeight="1" s="78">
      <c r="A578" s="6" t="n"/>
    </row>
    <row r="579" ht="15.75" customHeight="1" s="78">
      <c r="A579" s="6" t="n"/>
    </row>
    <row r="580" ht="15.75" customHeight="1" s="78">
      <c r="A580" s="6" t="n"/>
    </row>
    <row r="581" ht="15.75" customHeight="1" s="78">
      <c r="A581" s="6" t="n"/>
    </row>
    <row r="582" ht="15.75" customHeight="1" s="78">
      <c r="A582" s="6" t="n"/>
    </row>
    <row r="583" ht="15.75" customHeight="1" s="78">
      <c r="A583" s="6" t="n"/>
    </row>
    <row r="584" ht="15.75" customHeight="1" s="78">
      <c r="A584" s="6" t="n"/>
    </row>
    <row r="585" ht="15.75" customHeight="1" s="78">
      <c r="A585" s="6" t="n"/>
    </row>
    <row r="586" ht="15.75" customHeight="1" s="78">
      <c r="A586" s="6" t="n"/>
    </row>
    <row r="587" ht="15.75" customHeight="1" s="78">
      <c r="A587" s="6" t="n"/>
    </row>
    <row r="588" ht="15.75" customHeight="1" s="78">
      <c r="A588" s="6" t="n"/>
    </row>
    <row r="589" ht="15.75" customHeight="1" s="78">
      <c r="A589" s="6" t="n"/>
    </row>
    <row r="590" ht="15.75" customHeight="1" s="78">
      <c r="A590" s="6" t="n"/>
    </row>
    <row r="591" ht="15.75" customHeight="1" s="78">
      <c r="A591" s="6" t="n"/>
    </row>
    <row r="592" ht="15.75" customHeight="1" s="78">
      <c r="A592" s="6" t="n"/>
    </row>
    <row r="593" ht="15.75" customHeight="1" s="78">
      <c r="A593" s="6" t="n"/>
    </row>
    <row r="594" ht="15.75" customHeight="1" s="78">
      <c r="A594" s="6" t="n"/>
    </row>
    <row r="595" ht="15.75" customHeight="1" s="78">
      <c r="A595" s="6" t="n"/>
    </row>
    <row r="596" ht="15.75" customHeight="1" s="78">
      <c r="A596" s="6" t="n"/>
    </row>
    <row r="597" ht="15.75" customHeight="1" s="78">
      <c r="A597" s="6" t="n"/>
    </row>
    <row r="598" ht="15.75" customHeight="1" s="78">
      <c r="A598" s="6" t="n"/>
    </row>
    <row r="599" ht="15.75" customHeight="1" s="78">
      <c r="A599" s="6" t="n"/>
    </row>
    <row r="600" ht="15.75" customHeight="1" s="78">
      <c r="A600" s="6" t="n"/>
    </row>
    <row r="601" ht="15.75" customHeight="1" s="78">
      <c r="A601" s="6" t="n"/>
    </row>
    <row r="602" ht="15.75" customHeight="1" s="78">
      <c r="A602" s="6" t="n"/>
    </row>
    <row r="603" ht="15.75" customHeight="1" s="78">
      <c r="A603" s="6" t="n"/>
    </row>
    <row r="604" ht="15.75" customHeight="1" s="78">
      <c r="A604" s="6" t="n"/>
    </row>
    <row r="605" ht="15.75" customHeight="1" s="78">
      <c r="A605" s="6" t="n"/>
    </row>
    <row r="606" ht="15.75" customHeight="1" s="78">
      <c r="A606" s="6" t="n"/>
    </row>
    <row r="607" ht="15.75" customHeight="1" s="78">
      <c r="A607" s="6" t="n"/>
    </row>
    <row r="608" ht="15.75" customHeight="1" s="78">
      <c r="A608" s="6" t="n"/>
    </row>
    <row r="609" ht="15.75" customHeight="1" s="78">
      <c r="A609" s="6" t="n"/>
    </row>
    <row r="610" ht="15.75" customHeight="1" s="78">
      <c r="A610" s="6" t="n"/>
    </row>
    <row r="611" ht="15.75" customHeight="1" s="78">
      <c r="A611" s="6" t="n"/>
    </row>
    <row r="612" ht="15.75" customHeight="1" s="78">
      <c r="A612" s="6" t="n"/>
    </row>
    <row r="613" ht="15.75" customHeight="1" s="78">
      <c r="A613" s="6" t="n"/>
    </row>
    <row r="614" ht="15.75" customHeight="1" s="78">
      <c r="A614" s="6" t="n"/>
    </row>
    <row r="615" ht="15.75" customHeight="1" s="78">
      <c r="A615" s="6" t="n"/>
    </row>
    <row r="616" ht="15.75" customHeight="1" s="78">
      <c r="A616" s="6" t="n"/>
    </row>
    <row r="617" ht="15.75" customHeight="1" s="78">
      <c r="A617" s="6" t="n"/>
    </row>
    <row r="618" ht="15.75" customHeight="1" s="78">
      <c r="A618" s="6" t="n"/>
    </row>
    <row r="619" ht="15.75" customHeight="1" s="78">
      <c r="A619" s="6" t="n"/>
    </row>
    <row r="620" ht="15.75" customHeight="1" s="78">
      <c r="A620" s="6" t="n"/>
    </row>
    <row r="621" ht="15.75" customHeight="1" s="78">
      <c r="A621" s="6" t="n"/>
    </row>
    <row r="622" ht="15.75" customHeight="1" s="78">
      <c r="A622" s="6" t="n"/>
    </row>
    <row r="623" ht="15.75" customHeight="1" s="78">
      <c r="A623" s="6" t="n"/>
    </row>
    <row r="624" ht="15.75" customHeight="1" s="78">
      <c r="A624" s="6" t="n"/>
    </row>
    <row r="625" ht="15.75" customHeight="1" s="78">
      <c r="A625" s="6" t="n"/>
    </row>
    <row r="626" ht="15.75" customHeight="1" s="78">
      <c r="A626" s="6" t="n"/>
    </row>
    <row r="627" ht="15.75" customHeight="1" s="78">
      <c r="A627" s="6" t="n"/>
    </row>
    <row r="628" ht="15.75" customHeight="1" s="78">
      <c r="A628" s="6" t="n"/>
    </row>
    <row r="629" ht="15.75" customHeight="1" s="78">
      <c r="A629" s="6" t="n"/>
    </row>
    <row r="630" ht="15.75" customHeight="1" s="78">
      <c r="A630" s="6" t="n"/>
    </row>
    <row r="631" ht="15.75" customHeight="1" s="78">
      <c r="A631" s="6" t="n"/>
    </row>
    <row r="632" ht="15.75" customHeight="1" s="78">
      <c r="A632" s="6" t="n"/>
    </row>
    <row r="633" ht="15.75" customHeight="1" s="78">
      <c r="A633" s="6" t="n"/>
    </row>
    <row r="634" ht="15.75" customHeight="1" s="78">
      <c r="A634" s="6" t="n"/>
    </row>
    <row r="635" ht="15.75" customHeight="1" s="78">
      <c r="A635" s="6" t="n"/>
    </row>
    <row r="636" ht="15.75" customHeight="1" s="78">
      <c r="A636" s="6" t="n"/>
    </row>
    <row r="637" ht="15.75" customHeight="1" s="78">
      <c r="A637" s="6" t="n"/>
    </row>
    <row r="638" ht="15.75" customHeight="1" s="78">
      <c r="A638" s="6" t="n"/>
    </row>
    <row r="639" ht="15.75" customHeight="1" s="78">
      <c r="A639" s="6" t="n"/>
    </row>
    <row r="640" ht="15.75" customHeight="1" s="78">
      <c r="A640" s="6" t="n"/>
    </row>
    <row r="641" ht="15.75" customHeight="1" s="78">
      <c r="A641" s="6" t="n"/>
    </row>
    <row r="642" ht="15.75" customHeight="1" s="78">
      <c r="A642" s="6" t="n"/>
    </row>
    <row r="643" ht="15.75" customHeight="1" s="78">
      <c r="A643" s="6" t="n"/>
    </row>
    <row r="644" ht="15.75" customHeight="1" s="78">
      <c r="A644" s="6" t="n"/>
    </row>
    <row r="645" ht="15.75" customHeight="1" s="78">
      <c r="A645" s="6" t="n"/>
    </row>
    <row r="646" ht="15.75" customHeight="1" s="78">
      <c r="A646" s="6" t="n"/>
    </row>
    <row r="647" ht="15.75" customHeight="1" s="78">
      <c r="A647" s="6" t="n"/>
    </row>
    <row r="648" ht="15.75" customHeight="1" s="78">
      <c r="A648" s="6" t="n"/>
    </row>
    <row r="649" ht="15.75" customHeight="1" s="78">
      <c r="A649" s="6" t="n"/>
    </row>
    <row r="650" ht="15.75" customHeight="1" s="78">
      <c r="A650" s="6" t="n"/>
    </row>
    <row r="651" ht="15.75" customHeight="1" s="78">
      <c r="A651" s="6" t="n"/>
    </row>
    <row r="652" ht="15.75" customHeight="1" s="78">
      <c r="A652" s="6" t="n"/>
    </row>
    <row r="653" ht="15.75" customHeight="1" s="78">
      <c r="A653" s="6" t="n"/>
    </row>
    <row r="654" ht="15.75" customHeight="1" s="78">
      <c r="A654" s="6" t="n"/>
    </row>
    <row r="655" ht="15.75" customHeight="1" s="78">
      <c r="A655" s="6" t="n"/>
    </row>
    <row r="656" ht="15.75" customHeight="1" s="78">
      <c r="A656" s="6" t="n"/>
    </row>
    <row r="657" ht="15.75" customHeight="1" s="78">
      <c r="A657" s="6" t="n"/>
    </row>
    <row r="658" ht="15.75" customHeight="1" s="78">
      <c r="A658" s="6" t="n"/>
    </row>
    <row r="659" ht="15.75" customHeight="1" s="78">
      <c r="A659" s="6" t="n"/>
    </row>
    <row r="660" ht="15.75" customHeight="1" s="78">
      <c r="A660" s="6" t="n"/>
    </row>
    <row r="661" ht="15.75" customHeight="1" s="78">
      <c r="A661" s="6" t="n"/>
    </row>
    <row r="662" ht="15.75" customHeight="1" s="78">
      <c r="A662" s="6" t="n"/>
    </row>
    <row r="663" ht="15.75" customHeight="1" s="78">
      <c r="A663" s="6" t="n"/>
    </row>
    <row r="664" ht="15.75" customHeight="1" s="78">
      <c r="A664" s="6" t="n"/>
    </row>
    <row r="665" ht="15.75" customHeight="1" s="78">
      <c r="A665" s="6" t="n"/>
    </row>
    <row r="666" ht="15.75" customHeight="1" s="78">
      <c r="A666" s="6" t="n"/>
    </row>
    <row r="667" ht="15.75" customHeight="1" s="78">
      <c r="A667" s="6" t="n"/>
    </row>
    <row r="668" ht="15.75" customHeight="1" s="78">
      <c r="A668" s="6" t="n"/>
    </row>
    <row r="669" ht="15.75" customHeight="1" s="78">
      <c r="A669" s="6" t="n"/>
    </row>
    <row r="670" ht="15.75" customHeight="1" s="78">
      <c r="A670" s="6" t="n"/>
    </row>
    <row r="671" ht="15.75" customHeight="1" s="78">
      <c r="A671" s="6" t="n"/>
    </row>
    <row r="672" ht="15.75" customHeight="1" s="78">
      <c r="A672" s="6" t="n"/>
    </row>
    <row r="673" ht="15.75" customHeight="1" s="78">
      <c r="A673" s="6" t="n"/>
    </row>
    <row r="674" ht="15.75" customHeight="1" s="78">
      <c r="A674" s="6" t="n"/>
    </row>
    <row r="675" ht="15.75" customHeight="1" s="78">
      <c r="A675" s="6" t="n"/>
    </row>
    <row r="676" ht="15.75" customHeight="1" s="78">
      <c r="A676" s="6" t="n"/>
    </row>
    <row r="677" ht="15.75" customHeight="1" s="78">
      <c r="A677" s="6" t="n"/>
    </row>
    <row r="678" ht="15.75" customHeight="1" s="78">
      <c r="A678" s="6" t="n"/>
    </row>
    <row r="679" ht="15.75" customHeight="1" s="78">
      <c r="A679" s="6" t="n"/>
    </row>
    <row r="680" ht="15.75" customHeight="1" s="78">
      <c r="A680" s="6" t="n"/>
    </row>
    <row r="681" ht="15.75" customHeight="1" s="78">
      <c r="A681" s="6" t="n"/>
    </row>
    <row r="682" ht="15.75" customHeight="1" s="78">
      <c r="A682" s="6" t="n"/>
    </row>
    <row r="683" ht="15.75" customHeight="1" s="78">
      <c r="A683" s="6" t="n"/>
    </row>
    <row r="684" ht="15.75" customHeight="1" s="78">
      <c r="A684" s="6" t="n"/>
    </row>
    <row r="685" ht="15.75" customHeight="1" s="78">
      <c r="A685" s="6" t="n"/>
    </row>
    <row r="686" ht="15.75" customHeight="1" s="78">
      <c r="A686" s="6" t="n"/>
    </row>
    <row r="687" ht="15.75" customHeight="1" s="78">
      <c r="A687" s="6" t="n"/>
    </row>
    <row r="688" ht="15.75" customHeight="1" s="78">
      <c r="A688" s="6" t="n"/>
    </row>
    <row r="689" ht="15.75" customHeight="1" s="78">
      <c r="A689" s="6" t="n"/>
    </row>
    <row r="690" ht="15.75" customHeight="1" s="78">
      <c r="A690" s="6" t="n"/>
    </row>
    <row r="691" ht="15.75" customHeight="1" s="78">
      <c r="A691" s="6" t="n"/>
    </row>
    <row r="692" ht="15.75" customHeight="1" s="78">
      <c r="A692" s="6" t="n"/>
    </row>
    <row r="693" ht="15.75" customHeight="1" s="78">
      <c r="A693" s="6" t="n"/>
    </row>
    <row r="694" ht="15.75" customHeight="1" s="78">
      <c r="A694" s="6" t="n"/>
    </row>
    <row r="695" ht="15.75" customHeight="1" s="78">
      <c r="A695" s="6" t="n"/>
    </row>
    <row r="696" ht="15.75" customHeight="1" s="78">
      <c r="A696" s="6" t="n"/>
    </row>
    <row r="697" ht="15.75" customHeight="1" s="78">
      <c r="A697" s="6" t="n"/>
    </row>
    <row r="698" ht="15.75" customHeight="1" s="78">
      <c r="A698" s="6" t="n"/>
    </row>
    <row r="699" ht="15.75" customHeight="1" s="78">
      <c r="A699" s="6" t="n"/>
    </row>
    <row r="700" ht="15.75" customHeight="1" s="78">
      <c r="A700" s="6" t="n"/>
    </row>
    <row r="701" ht="15.75" customHeight="1" s="78">
      <c r="A701" s="6" t="n"/>
    </row>
    <row r="702" ht="15.75" customHeight="1" s="78">
      <c r="A702" s="6" t="n"/>
    </row>
    <row r="703" ht="15.75" customHeight="1" s="78">
      <c r="A703" s="6" t="n"/>
    </row>
    <row r="704" ht="15.75" customHeight="1" s="78">
      <c r="A704" s="6" t="n"/>
    </row>
    <row r="705" ht="15.75" customHeight="1" s="78">
      <c r="A705" s="6" t="n"/>
    </row>
    <row r="706" ht="15.75" customHeight="1" s="78">
      <c r="A706" s="6" t="n"/>
    </row>
    <row r="707" ht="15.75" customHeight="1" s="78">
      <c r="A707" s="6" t="n"/>
    </row>
    <row r="708" ht="15.75" customHeight="1" s="78">
      <c r="A708" s="6" t="n"/>
    </row>
    <row r="709" ht="15.75" customHeight="1" s="78">
      <c r="A709" s="6" t="n"/>
    </row>
    <row r="710" ht="15.75" customHeight="1" s="78">
      <c r="A710" s="6" t="n"/>
    </row>
    <row r="711" ht="15.75" customHeight="1" s="78">
      <c r="A711" s="6" t="n"/>
    </row>
    <row r="712" ht="15.75" customHeight="1" s="78">
      <c r="A712" s="6" t="n"/>
    </row>
    <row r="713" ht="15.75" customHeight="1" s="78">
      <c r="A713" s="6" t="n"/>
    </row>
    <row r="714" ht="15.75" customHeight="1" s="78">
      <c r="A714" s="6" t="n"/>
    </row>
    <row r="715" ht="15.75" customHeight="1" s="78">
      <c r="A715" s="6" t="n"/>
    </row>
    <row r="716" ht="15.75" customHeight="1" s="78">
      <c r="A716" s="6" t="n"/>
    </row>
    <row r="717" ht="15.75" customHeight="1" s="78">
      <c r="A717" s="6" t="n"/>
    </row>
    <row r="718" ht="15.75" customHeight="1" s="78">
      <c r="A718" s="6" t="n"/>
    </row>
    <row r="719" ht="15.75" customHeight="1" s="78">
      <c r="A719" s="6" t="n"/>
    </row>
    <row r="720" ht="15.75" customHeight="1" s="78">
      <c r="A720" s="6" t="n"/>
    </row>
    <row r="721" ht="15.75" customHeight="1" s="78">
      <c r="A721" s="6" t="n"/>
    </row>
    <row r="722" ht="15.75" customHeight="1" s="78">
      <c r="A722" s="6" t="n"/>
    </row>
    <row r="723" ht="15.75" customHeight="1" s="78">
      <c r="A723" s="6" t="n"/>
    </row>
    <row r="724" ht="15.75" customHeight="1" s="78">
      <c r="A724" s="6" t="n"/>
    </row>
    <row r="725" ht="15.75" customHeight="1" s="78">
      <c r="A725" s="6" t="n"/>
    </row>
    <row r="726" ht="15.75" customHeight="1" s="78">
      <c r="A726" s="6" t="n"/>
    </row>
    <row r="727" ht="15.75" customHeight="1" s="78">
      <c r="A727" s="6" t="n"/>
    </row>
    <row r="728" ht="15.75" customHeight="1" s="78">
      <c r="A728" s="6" t="n"/>
    </row>
    <row r="729" ht="15.75" customHeight="1" s="78">
      <c r="A729" s="6" t="n"/>
    </row>
    <row r="730" ht="15.75" customHeight="1" s="78">
      <c r="A730" s="6" t="n"/>
    </row>
    <row r="731" ht="15.75" customHeight="1" s="78">
      <c r="A731" s="6" t="n"/>
    </row>
    <row r="732" ht="15.75" customHeight="1" s="78">
      <c r="A732" s="6" t="n"/>
    </row>
    <row r="733" ht="15.75" customHeight="1" s="78">
      <c r="A733" s="6" t="n"/>
    </row>
    <row r="734" ht="15.75" customHeight="1" s="78">
      <c r="A734" s="6" t="n"/>
    </row>
    <row r="735" ht="15.75" customHeight="1" s="78">
      <c r="A735" s="6" t="n"/>
    </row>
    <row r="736" ht="15.75" customHeight="1" s="78">
      <c r="A736" s="6" t="n"/>
    </row>
    <row r="737" ht="15.75" customHeight="1" s="78">
      <c r="A737" s="6" t="n"/>
    </row>
    <row r="738" ht="15.75" customHeight="1" s="78">
      <c r="A738" s="6" t="n"/>
    </row>
    <row r="739" ht="15.75" customHeight="1" s="78">
      <c r="A739" s="6" t="n"/>
    </row>
    <row r="740" ht="15.75" customHeight="1" s="78">
      <c r="A740" s="6" t="n"/>
    </row>
    <row r="741" ht="15.75" customHeight="1" s="78">
      <c r="A741" s="6" t="n"/>
    </row>
    <row r="742" ht="15.75" customHeight="1" s="78">
      <c r="A742" s="6" t="n"/>
    </row>
    <row r="743" ht="15.75" customHeight="1" s="78">
      <c r="A743" s="6" t="n"/>
    </row>
    <row r="744" ht="15.75" customHeight="1" s="78">
      <c r="A744" s="6" t="n"/>
    </row>
    <row r="745" ht="15.75" customHeight="1" s="78">
      <c r="A745" s="6" t="n"/>
    </row>
    <row r="746" ht="15.75" customHeight="1" s="78">
      <c r="A746" s="6" t="n"/>
    </row>
    <row r="747" ht="15.75" customHeight="1" s="78">
      <c r="A747" s="6" t="n"/>
    </row>
    <row r="748" ht="15.75" customHeight="1" s="78">
      <c r="A748" s="6" t="n"/>
    </row>
    <row r="749" ht="15.75" customHeight="1" s="78">
      <c r="A749" s="6" t="n"/>
    </row>
    <row r="750" ht="15.75" customHeight="1" s="78">
      <c r="A750" s="6" t="n"/>
    </row>
    <row r="751" ht="15.75" customHeight="1" s="78">
      <c r="A751" s="6" t="n"/>
    </row>
    <row r="752" ht="15.75" customHeight="1" s="78">
      <c r="A752" s="6" t="n"/>
    </row>
    <row r="753" ht="15.75" customHeight="1" s="78">
      <c r="A753" s="6" t="n"/>
    </row>
    <row r="754" ht="15.75" customHeight="1" s="78">
      <c r="A754" s="6" t="n"/>
    </row>
    <row r="755" ht="15.75" customHeight="1" s="78">
      <c r="A755" s="6" t="n"/>
    </row>
    <row r="756" ht="15.75" customHeight="1" s="78">
      <c r="A756" s="6" t="n"/>
    </row>
    <row r="757" ht="15.75" customHeight="1" s="78">
      <c r="A757" s="6" t="n"/>
    </row>
    <row r="758" ht="15.75" customHeight="1" s="78">
      <c r="A758" s="6" t="n"/>
    </row>
    <row r="759" ht="15.75" customHeight="1" s="78">
      <c r="A759" s="6" t="n"/>
    </row>
    <row r="760" ht="15.75" customHeight="1" s="78">
      <c r="A760" s="6" t="n"/>
    </row>
    <row r="761" ht="15.75" customHeight="1" s="78">
      <c r="A761" s="6" t="n"/>
    </row>
    <row r="762" ht="15.75" customHeight="1" s="78">
      <c r="A762" s="6" t="n"/>
    </row>
    <row r="763" ht="15.75" customHeight="1" s="78">
      <c r="A763" s="6" t="n"/>
    </row>
    <row r="764" ht="15.75" customHeight="1" s="78">
      <c r="A764" s="6" t="n"/>
    </row>
    <row r="765" ht="15.75" customHeight="1" s="78">
      <c r="A765" s="6" t="n"/>
    </row>
    <row r="766" ht="15.75" customHeight="1" s="78">
      <c r="A766" s="6" t="n"/>
    </row>
    <row r="767" ht="15.75" customHeight="1" s="78">
      <c r="A767" s="6" t="n"/>
    </row>
    <row r="768" ht="15.75" customHeight="1" s="78">
      <c r="A768" s="6" t="n"/>
    </row>
    <row r="769" ht="15.75" customHeight="1" s="78">
      <c r="A769" s="6" t="n"/>
    </row>
    <row r="770" ht="15.75" customHeight="1" s="78">
      <c r="A770" s="6" t="n"/>
    </row>
    <row r="771" ht="15.75" customHeight="1" s="78">
      <c r="A771" s="6" t="n"/>
    </row>
    <row r="772" ht="15.75" customHeight="1" s="78">
      <c r="A772" s="6" t="n"/>
    </row>
    <row r="773" ht="15.75" customHeight="1" s="78">
      <c r="A773" s="6" t="n"/>
    </row>
    <row r="774" ht="15.75" customHeight="1" s="78">
      <c r="A774" s="6" t="n"/>
    </row>
    <row r="775" ht="15.75" customHeight="1" s="78">
      <c r="A775" s="6" t="n"/>
    </row>
    <row r="776" ht="15.75" customHeight="1" s="78">
      <c r="A776" s="6" t="n"/>
    </row>
    <row r="777" ht="15.75" customHeight="1" s="78">
      <c r="A777" s="6" t="n"/>
    </row>
    <row r="778" ht="15.75" customHeight="1" s="78">
      <c r="A778" s="6" t="n"/>
    </row>
    <row r="779" ht="15.75" customHeight="1" s="78">
      <c r="A779" s="6" t="n"/>
    </row>
    <row r="780" ht="15.75" customHeight="1" s="78">
      <c r="A780" s="6" t="n"/>
    </row>
    <row r="781" ht="15.75" customHeight="1" s="78">
      <c r="A781" s="6" t="n"/>
    </row>
    <row r="782" ht="15.75" customHeight="1" s="78">
      <c r="A782" s="6" t="n"/>
    </row>
    <row r="783" ht="15.75" customHeight="1" s="78">
      <c r="A783" s="6" t="n"/>
    </row>
    <row r="784" ht="15.75" customHeight="1" s="78">
      <c r="A784" s="6" t="n"/>
    </row>
    <row r="785" ht="15.75" customHeight="1" s="78">
      <c r="A785" s="6" t="n"/>
    </row>
    <row r="786" ht="15.75" customHeight="1" s="78">
      <c r="A786" s="6" t="n"/>
    </row>
    <row r="787" ht="15.75" customHeight="1" s="78">
      <c r="A787" s="6" t="n"/>
    </row>
    <row r="788" ht="15.75" customHeight="1" s="78">
      <c r="A788" s="6" t="n"/>
    </row>
    <row r="789" ht="15.75" customHeight="1" s="78">
      <c r="A789" s="6" t="n"/>
    </row>
    <row r="790" ht="15.75" customHeight="1" s="78">
      <c r="A790" s="6" t="n"/>
    </row>
    <row r="791" ht="15.75" customHeight="1" s="78">
      <c r="A791" s="6" t="n"/>
    </row>
    <row r="792" ht="15.75" customHeight="1" s="78">
      <c r="A792" s="6" t="n"/>
    </row>
    <row r="793" ht="15.75" customHeight="1" s="78">
      <c r="A793" s="6" t="n"/>
    </row>
    <row r="794" ht="15.75" customHeight="1" s="78">
      <c r="A794" s="6" t="n"/>
    </row>
    <row r="795" ht="15.75" customHeight="1" s="78">
      <c r="A795" s="6" t="n"/>
    </row>
    <row r="796" ht="15.75" customHeight="1" s="78">
      <c r="A796" s="6" t="n"/>
    </row>
    <row r="797" ht="15.75" customHeight="1" s="78">
      <c r="A797" s="6" t="n"/>
    </row>
    <row r="798" ht="15.75" customHeight="1" s="78">
      <c r="A798" s="6" t="n"/>
    </row>
    <row r="799" ht="15.75" customHeight="1" s="78">
      <c r="A799" s="6" t="n"/>
    </row>
    <row r="800" ht="15.75" customHeight="1" s="78">
      <c r="A800" s="6" t="n"/>
    </row>
    <row r="801" ht="15.75" customHeight="1" s="78">
      <c r="A801" s="6" t="n"/>
    </row>
    <row r="802" ht="15.75" customHeight="1" s="78">
      <c r="A802" s="6" t="n"/>
    </row>
    <row r="803" ht="15.75" customHeight="1" s="78">
      <c r="A803" s="6" t="n"/>
    </row>
    <row r="804" ht="15.75" customHeight="1" s="78">
      <c r="A804" s="6" t="n"/>
    </row>
    <row r="805" ht="15.75" customHeight="1" s="78">
      <c r="A805" s="6" t="n"/>
    </row>
    <row r="806" ht="15.75" customHeight="1" s="78">
      <c r="A806" s="6" t="n"/>
    </row>
    <row r="807" ht="15.75" customHeight="1" s="78">
      <c r="A807" s="6" t="n"/>
    </row>
    <row r="808" ht="15.75" customHeight="1" s="78">
      <c r="A808" s="6" t="n"/>
    </row>
    <row r="809" ht="15.75" customHeight="1" s="78">
      <c r="A809" s="6" t="n"/>
    </row>
    <row r="810" ht="15.75" customHeight="1" s="78">
      <c r="A810" s="6" t="n"/>
    </row>
    <row r="811" ht="15.75" customHeight="1" s="78">
      <c r="A811" s="6" t="n"/>
    </row>
    <row r="812" ht="15.75" customHeight="1" s="78">
      <c r="A812" s="6" t="n"/>
    </row>
    <row r="813" ht="15.75" customHeight="1" s="78">
      <c r="A813" s="6" t="n"/>
    </row>
    <row r="814" ht="15.75" customHeight="1" s="78">
      <c r="A814" s="6" t="n"/>
    </row>
    <row r="815" ht="15.75" customHeight="1" s="78">
      <c r="A815" s="6" t="n"/>
    </row>
    <row r="816" ht="15.75" customHeight="1" s="78">
      <c r="A816" s="6" t="n"/>
    </row>
    <row r="817" ht="15.75" customHeight="1" s="78">
      <c r="A817" s="6" t="n"/>
    </row>
    <row r="818" ht="15.75" customHeight="1" s="78">
      <c r="A818" s="6" t="n"/>
    </row>
    <row r="819" ht="15.75" customHeight="1" s="78">
      <c r="A819" s="6" t="n"/>
    </row>
    <row r="820" ht="15.75" customHeight="1" s="78">
      <c r="A820" s="6" t="n"/>
    </row>
    <row r="821" ht="15.75" customHeight="1" s="78">
      <c r="A821" s="6" t="n"/>
    </row>
    <row r="822" ht="15.75" customHeight="1" s="78">
      <c r="A822" s="6" t="n"/>
    </row>
    <row r="823" ht="15.75" customHeight="1" s="78">
      <c r="A823" s="6" t="n"/>
    </row>
    <row r="824" ht="15.75" customHeight="1" s="78">
      <c r="A824" s="6" t="n"/>
    </row>
    <row r="825" ht="15.75" customHeight="1" s="78">
      <c r="A825" s="6" t="n"/>
    </row>
    <row r="826" ht="15.75" customHeight="1" s="78">
      <c r="A826" s="6" t="n"/>
    </row>
    <row r="827" ht="15.75" customHeight="1" s="78">
      <c r="A827" s="6" t="n"/>
    </row>
    <row r="828" ht="15.75" customHeight="1" s="78">
      <c r="A828" s="6" t="n"/>
    </row>
    <row r="829" ht="15.75" customHeight="1" s="78">
      <c r="A829" s="6" t="n"/>
    </row>
    <row r="830" ht="15.75" customHeight="1" s="78">
      <c r="A830" s="6" t="n"/>
    </row>
    <row r="831" ht="15.75" customHeight="1" s="78">
      <c r="A831" s="6" t="n"/>
    </row>
    <row r="832" ht="15.75" customHeight="1" s="78">
      <c r="A832" s="6" t="n"/>
    </row>
    <row r="833" ht="15.75" customHeight="1" s="78">
      <c r="A833" s="6" t="n"/>
    </row>
    <row r="834" ht="15.75" customHeight="1" s="78">
      <c r="A834" s="6" t="n"/>
    </row>
    <row r="835" ht="15.75" customHeight="1" s="78">
      <c r="A835" s="6" t="n"/>
    </row>
    <row r="836" ht="15.75" customHeight="1" s="78">
      <c r="A836" s="6" t="n"/>
    </row>
    <row r="837" ht="15.75" customHeight="1" s="78">
      <c r="A837" s="6" t="n"/>
    </row>
    <row r="838" ht="15.75" customHeight="1" s="78">
      <c r="A838" s="6" t="n"/>
    </row>
    <row r="839" ht="15.75" customHeight="1" s="78">
      <c r="A839" s="6" t="n"/>
    </row>
    <row r="840" ht="15.75" customHeight="1" s="78">
      <c r="A840" s="6" t="n"/>
    </row>
    <row r="841" ht="15.75" customHeight="1" s="78">
      <c r="A841" s="6" t="n"/>
    </row>
    <row r="842" ht="15.75" customHeight="1" s="78">
      <c r="A842" s="6" t="n"/>
    </row>
    <row r="843" ht="15.75" customHeight="1" s="78">
      <c r="A843" s="6" t="n"/>
    </row>
    <row r="844" ht="15.75" customHeight="1" s="78">
      <c r="A844" s="6" t="n"/>
    </row>
    <row r="845" ht="15.75" customHeight="1" s="78">
      <c r="A845" s="6" t="n"/>
    </row>
    <row r="846" ht="15.75" customHeight="1" s="78">
      <c r="A846" s="6" t="n"/>
    </row>
    <row r="847" ht="15.75" customHeight="1" s="78">
      <c r="A847" s="6" t="n"/>
    </row>
    <row r="848" ht="15.75" customHeight="1" s="78">
      <c r="A848" s="6" t="n"/>
    </row>
    <row r="849" ht="15.75" customHeight="1" s="78">
      <c r="A849" s="6" t="n"/>
    </row>
    <row r="850" ht="15.75" customHeight="1" s="78">
      <c r="A850" s="6" t="n"/>
    </row>
    <row r="851" ht="15.75" customHeight="1" s="78">
      <c r="A851" s="6" t="n"/>
    </row>
    <row r="852" ht="15.75" customHeight="1" s="78">
      <c r="A852" s="6" t="n"/>
    </row>
    <row r="853" ht="15.75" customHeight="1" s="78">
      <c r="A853" s="6" t="n"/>
    </row>
    <row r="854" ht="15.75" customHeight="1" s="78">
      <c r="A854" s="6" t="n"/>
    </row>
    <row r="855" ht="15.75" customHeight="1" s="78">
      <c r="A855" s="6" t="n"/>
    </row>
    <row r="856" ht="15.75" customHeight="1" s="78">
      <c r="A856" s="6" t="n"/>
    </row>
    <row r="857" ht="15.75" customHeight="1" s="78">
      <c r="A857" s="6" t="n"/>
    </row>
    <row r="858" ht="15.75" customHeight="1" s="78">
      <c r="A858" s="6" t="n"/>
    </row>
    <row r="859" ht="15.75" customHeight="1" s="78">
      <c r="A859" s="6" t="n"/>
    </row>
    <row r="860" ht="15.75" customHeight="1" s="78">
      <c r="A860" s="6" t="n"/>
    </row>
    <row r="861" ht="15.75" customHeight="1" s="78">
      <c r="A861" s="6" t="n"/>
    </row>
    <row r="862" ht="15.75" customHeight="1" s="78">
      <c r="A862" s="6" t="n"/>
    </row>
    <row r="863" ht="15.75" customHeight="1" s="78">
      <c r="A863" s="6" t="n"/>
    </row>
    <row r="864" ht="15.75" customHeight="1" s="78">
      <c r="A864" s="6" t="n"/>
    </row>
    <row r="865" ht="15.75" customHeight="1" s="78">
      <c r="A865" s="6" t="n"/>
    </row>
    <row r="866" ht="15.75" customHeight="1" s="78">
      <c r="A866" s="6" t="n"/>
    </row>
    <row r="867" ht="15.75" customHeight="1" s="78">
      <c r="A867" s="6" t="n"/>
    </row>
    <row r="868" ht="15.75" customHeight="1" s="78">
      <c r="A868" s="6" t="n"/>
    </row>
    <row r="869" ht="15.75" customHeight="1" s="78">
      <c r="A869" s="6" t="n"/>
    </row>
    <row r="870" ht="15.75" customHeight="1" s="78">
      <c r="A870" s="6" t="n"/>
    </row>
    <row r="871" ht="15.75" customHeight="1" s="78">
      <c r="A871" s="6" t="n"/>
    </row>
    <row r="872" ht="15.75" customHeight="1" s="78">
      <c r="A872" s="6" t="n"/>
    </row>
    <row r="873" ht="15.75" customHeight="1" s="78">
      <c r="A873" s="6" t="n"/>
    </row>
    <row r="874" ht="15.75" customHeight="1" s="78">
      <c r="A874" s="6" t="n"/>
    </row>
    <row r="875" ht="15.75" customHeight="1" s="78">
      <c r="A875" s="6" t="n"/>
    </row>
    <row r="876" ht="15.75" customHeight="1" s="78">
      <c r="A876" s="6" t="n"/>
    </row>
    <row r="877" ht="15.75" customHeight="1" s="78">
      <c r="A877" s="6" t="n"/>
    </row>
    <row r="878" ht="15.75" customHeight="1" s="78">
      <c r="A878" s="6" t="n"/>
    </row>
    <row r="879" ht="15.75" customHeight="1" s="78">
      <c r="A879" s="6" t="n"/>
    </row>
    <row r="880" ht="15.75" customHeight="1" s="78">
      <c r="A880" s="6" t="n"/>
    </row>
    <row r="881" ht="15.75" customHeight="1" s="78">
      <c r="A881" s="6" t="n"/>
    </row>
    <row r="882" ht="15.75" customHeight="1" s="78">
      <c r="A882" s="6" t="n"/>
    </row>
    <row r="883" ht="15.75" customHeight="1" s="78">
      <c r="A883" s="6" t="n"/>
    </row>
    <row r="884" ht="15.75" customHeight="1" s="78">
      <c r="A884" s="6" t="n"/>
    </row>
    <row r="885" ht="15.75" customHeight="1" s="78">
      <c r="A885" s="6" t="n"/>
    </row>
    <row r="886" ht="15.75" customHeight="1" s="78">
      <c r="A886" s="6" t="n"/>
    </row>
    <row r="887" ht="15.75" customHeight="1" s="78">
      <c r="A887" s="6" t="n"/>
    </row>
    <row r="888" ht="15.75" customHeight="1" s="78">
      <c r="A888" s="6" t="n"/>
    </row>
    <row r="889" ht="15.75" customHeight="1" s="78">
      <c r="A889" s="6" t="n"/>
    </row>
    <row r="890" ht="15.75" customHeight="1" s="78">
      <c r="A890" s="6" t="n"/>
    </row>
    <row r="891" ht="15.75" customHeight="1" s="78">
      <c r="A891" s="6" t="n"/>
    </row>
    <row r="892" ht="15.75" customHeight="1" s="78">
      <c r="A892" s="6" t="n"/>
    </row>
    <row r="893" ht="15.75" customHeight="1" s="78">
      <c r="A893" s="6" t="n"/>
    </row>
    <row r="894" ht="15.75" customHeight="1" s="78">
      <c r="A894" s="6" t="n"/>
    </row>
    <row r="895" ht="15.75" customHeight="1" s="78">
      <c r="A895" s="6" t="n"/>
    </row>
    <row r="896" ht="15.75" customHeight="1" s="78">
      <c r="A896" s="6" t="n"/>
    </row>
    <row r="897" ht="15.75" customHeight="1" s="78">
      <c r="A897" s="6" t="n"/>
    </row>
    <row r="898" ht="15.75" customHeight="1" s="78">
      <c r="A898" s="6" t="n"/>
    </row>
    <row r="899" ht="15.75" customHeight="1" s="78">
      <c r="A899" s="6" t="n"/>
    </row>
    <row r="900" ht="15.75" customHeight="1" s="78">
      <c r="A900" s="6" t="n"/>
    </row>
    <row r="901" ht="15.75" customHeight="1" s="78">
      <c r="A901" s="6" t="n"/>
    </row>
    <row r="902" ht="15.75" customHeight="1" s="78">
      <c r="A902" s="6" t="n"/>
    </row>
    <row r="903" ht="15.75" customHeight="1" s="78">
      <c r="A903" s="6" t="n"/>
    </row>
    <row r="904" ht="15.75" customHeight="1" s="78">
      <c r="A904" s="6" t="n"/>
    </row>
    <row r="905" ht="15.75" customHeight="1" s="78">
      <c r="A905" s="6" t="n"/>
    </row>
    <row r="906" ht="15.75" customHeight="1" s="78">
      <c r="A906" s="6" t="n"/>
    </row>
    <row r="907" ht="15.75" customHeight="1" s="78">
      <c r="A907" s="6" t="n"/>
    </row>
    <row r="908" ht="15.75" customHeight="1" s="78">
      <c r="A908" s="6" t="n"/>
    </row>
    <row r="909" ht="15.75" customHeight="1" s="78">
      <c r="A909" s="6" t="n"/>
    </row>
    <row r="910" ht="15.75" customHeight="1" s="78">
      <c r="A910" s="6" t="n"/>
    </row>
    <row r="911" ht="15.75" customHeight="1" s="78">
      <c r="A911" s="6" t="n"/>
    </row>
    <row r="912" ht="15.75" customHeight="1" s="78">
      <c r="A912" s="6" t="n"/>
    </row>
    <row r="913" ht="15.75" customHeight="1" s="78">
      <c r="A913" s="6" t="n"/>
    </row>
    <row r="914" ht="15.75" customHeight="1" s="78">
      <c r="A914" s="6" t="n"/>
    </row>
    <row r="915" ht="15.75" customHeight="1" s="78">
      <c r="A915" s="6" t="n"/>
    </row>
    <row r="916" ht="15.75" customHeight="1" s="78">
      <c r="A916" s="6" t="n"/>
    </row>
    <row r="917" ht="15.75" customHeight="1" s="78">
      <c r="A917" s="6" t="n"/>
    </row>
    <row r="918" ht="15.75" customHeight="1" s="78">
      <c r="A918" s="6" t="n"/>
    </row>
    <row r="919" ht="15.75" customHeight="1" s="78">
      <c r="A919" s="6" t="n"/>
    </row>
    <row r="920" ht="15.75" customHeight="1" s="78">
      <c r="A920" s="6" t="n"/>
    </row>
    <row r="921" ht="15.75" customHeight="1" s="78">
      <c r="A921" s="6" t="n"/>
    </row>
    <row r="922" ht="15.75" customHeight="1" s="78">
      <c r="A922" s="6" t="n"/>
    </row>
    <row r="923" ht="15.75" customHeight="1" s="78">
      <c r="A923" s="6" t="n"/>
    </row>
    <row r="924" ht="15.75" customHeight="1" s="78">
      <c r="A924" s="6" t="n"/>
    </row>
    <row r="925" ht="15.75" customHeight="1" s="78">
      <c r="A925" s="6" t="n"/>
    </row>
    <row r="926" ht="15.75" customHeight="1" s="78">
      <c r="A926" s="6" t="n"/>
    </row>
    <row r="927" ht="15.75" customHeight="1" s="78">
      <c r="A927" s="6" t="n"/>
    </row>
    <row r="928" ht="15.75" customHeight="1" s="78">
      <c r="A928" s="6" t="n"/>
    </row>
    <row r="929" ht="15.75" customHeight="1" s="78">
      <c r="A929" s="6" t="n"/>
    </row>
    <row r="930" ht="15.75" customHeight="1" s="78">
      <c r="A930" s="6" t="n"/>
    </row>
    <row r="931" ht="15.75" customHeight="1" s="78">
      <c r="A931" s="6" t="n"/>
    </row>
    <row r="932" ht="15.75" customHeight="1" s="78">
      <c r="A932" s="6" t="n"/>
    </row>
    <row r="933" ht="15.75" customHeight="1" s="78">
      <c r="A933" s="6" t="n"/>
    </row>
    <row r="934" ht="15.75" customHeight="1" s="78">
      <c r="A934" s="6" t="n"/>
    </row>
    <row r="935" ht="15.75" customHeight="1" s="78">
      <c r="A935" s="6" t="n"/>
    </row>
    <row r="936" ht="15.75" customHeight="1" s="78">
      <c r="A936" s="6" t="n"/>
    </row>
    <row r="937" ht="15.75" customHeight="1" s="78">
      <c r="A937" s="6" t="n"/>
    </row>
    <row r="938" ht="15.75" customHeight="1" s="78">
      <c r="A938" s="6" t="n"/>
    </row>
    <row r="939" ht="15.75" customHeight="1" s="78">
      <c r="A939" s="6" t="n"/>
    </row>
    <row r="940" ht="15.75" customHeight="1" s="78">
      <c r="A940" s="6" t="n"/>
    </row>
    <row r="941" ht="15.75" customHeight="1" s="78">
      <c r="A941" s="6" t="n"/>
    </row>
    <row r="942" ht="15.75" customHeight="1" s="78">
      <c r="A942" s="6" t="n"/>
    </row>
    <row r="943" ht="15.75" customHeight="1" s="78">
      <c r="A943" s="6" t="n"/>
    </row>
    <row r="944" ht="15.75" customHeight="1" s="78">
      <c r="A944" s="6" t="n"/>
    </row>
    <row r="945" ht="15.75" customHeight="1" s="78">
      <c r="A945" s="6" t="n"/>
    </row>
    <row r="946" ht="15.75" customHeight="1" s="78">
      <c r="A946" s="6" t="n"/>
    </row>
    <row r="947" ht="15.75" customHeight="1" s="78">
      <c r="A947" s="6" t="n"/>
    </row>
    <row r="948" ht="15.75" customHeight="1" s="78">
      <c r="A948" s="6" t="n"/>
    </row>
    <row r="949" ht="15.75" customHeight="1" s="78">
      <c r="A949" s="6" t="n"/>
    </row>
    <row r="950" ht="15.75" customHeight="1" s="78">
      <c r="A950" s="6" t="n"/>
    </row>
    <row r="951" ht="15.75" customHeight="1" s="78">
      <c r="A951" s="6" t="n"/>
    </row>
    <row r="952" ht="15.75" customHeight="1" s="78">
      <c r="A952" s="6" t="n"/>
    </row>
    <row r="953" ht="15.75" customHeight="1" s="78">
      <c r="A953" s="6" t="n"/>
    </row>
    <row r="954" ht="15.75" customHeight="1" s="78">
      <c r="A954" s="6" t="n"/>
    </row>
    <row r="955" ht="15.75" customHeight="1" s="78">
      <c r="A955" s="6" t="n"/>
    </row>
    <row r="956" ht="15.75" customHeight="1" s="78">
      <c r="A956" s="6" t="n"/>
    </row>
    <row r="957" ht="15.75" customHeight="1" s="78">
      <c r="A957" s="6" t="n"/>
    </row>
    <row r="958" ht="15.75" customHeight="1" s="78">
      <c r="A958" s="6" t="n"/>
    </row>
    <row r="959" ht="15.75" customHeight="1" s="78">
      <c r="A959" s="6" t="n"/>
    </row>
    <row r="960" ht="15.75" customHeight="1" s="78">
      <c r="A960" s="6" t="n"/>
    </row>
    <row r="961" ht="15.75" customHeight="1" s="78">
      <c r="A961" s="6" t="n"/>
    </row>
    <row r="962" ht="15.75" customHeight="1" s="78">
      <c r="A962" s="6" t="n"/>
    </row>
    <row r="963" ht="15.75" customHeight="1" s="78">
      <c r="A963" s="6" t="n"/>
    </row>
    <row r="964" ht="15.75" customHeight="1" s="78">
      <c r="A964" s="6" t="n"/>
    </row>
    <row r="965" ht="15.75" customHeight="1" s="78">
      <c r="A965" s="6" t="n"/>
    </row>
    <row r="966" ht="15.75" customHeight="1" s="78">
      <c r="A966" s="6" t="n"/>
    </row>
    <row r="967" ht="15.75" customHeight="1" s="78">
      <c r="A967" s="6" t="n"/>
    </row>
    <row r="968" ht="15.75" customHeight="1" s="78">
      <c r="A968" s="6" t="n"/>
    </row>
    <row r="969" ht="15.75" customHeight="1" s="78">
      <c r="A969" s="6" t="n"/>
    </row>
    <row r="970" ht="15.75" customHeight="1" s="78">
      <c r="A970" s="6" t="n"/>
    </row>
    <row r="971" ht="15.75" customHeight="1" s="78">
      <c r="A971" s="6" t="n"/>
    </row>
    <row r="972" ht="15.75" customHeight="1" s="78">
      <c r="A972" s="6" t="n"/>
    </row>
    <row r="973" ht="15.75" customHeight="1" s="78">
      <c r="A973" s="6" t="n"/>
    </row>
    <row r="974" ht="15.75" customHeight="1" s="78">
      <c r="A974" s="6" t="n"/>
    </row>
    <row r="975" ht="15.75" customHeight="1" s="78">
      <c r="A975" s="6" t="n"/>
    </row>
    <row r="976" ht="15.75" customHeight="1" s="78">
      <c r="A976" s="6" t="n"/>
    </row>
    <row r="977" ht="15.75" customHeight="1" s="78">
      <c r="A977" s="6" t="n"/>
    </row>
    <row r="978" ht="15.75" customHeight="1" s="78">
      <c r="A978" s="6" t="n"/>
    </row>
    <row r="979" ht="15.75" customHeight="1" s="78">
      <c r="A979" s="6" t="n"/>
    </row>
    <row r="980" ht="15.75" customHeight="1" s="78">
      <c r="A980" s="6" t="n"/>
    </row>
    <row r="981" ht="15.75" customHeight="1" s="78">
      <c r="A981" s="6" t="n"/>
    </row>
    <row r="982" ht="15.75" customHeight="1" s="78">
      <c r="A982" s="6" t="n"/>
    </row>
    <row r="983" ht="15.75" customHeight="1" s="78">
      <c r="A983" s="6" t="n"/>
    </row>
    <row r="984" ht="15.75" customHeight="1" s="78">
      <c r="A984" s="6" t="n"/>
    </row>
    <row r="985" ht="15.75" customHeight="1" s="78">
      <c r="A985" s="6" t="n"/>
    </row>
    <row r="986" ht="15.75" customHeight="1" s="78">
      <c r="A986" s="6" t="n"/>
    </row>
    <row r="987" ht="15.75" customHeight="1" s="78">
      <c r="A987" s="6" t="n"/>
    </row>
    <row r="988" ht="15.75" customHeight="1" s="78">
      <c r="A988" s="6" t="n"/>
    </row>
    <row r="989" ht="15.75" customHeight="1" s="78">
      <c r="A989" s="6" t="n"/>
    </row>
    <row r="990" ht="15.75" customHeight="1" s="78">
      <c r="A990" s="6" t="n"/>
    </row>
    <row r="991" ht="15.75" customHeight="1" s="78">
      <c r="A991" s="6" t="n"/>
    </row>
    <row r="992" ht="15.75" customHeight="1" s="78">
      <c r="A992" s="6" t="n"/>
    </row>
    <row r="993" ht="15.75" customHeight="1" s="78">
      <c r="A993" s="6" t="n"/>
    </row>
    <row r="994" ht="15.75" customHeight="1" s="78">
      <c r="A994" s="6" t="n"/>
    </row>
    <row r="995" ht="15.75" customHeight="1" s="78">
      <c r="A995" s="6" t="n"/>
    </row>
    <row r="996" ht="15.75" customHeight="1" s="78">
      <c r="A996" s="6" t="n"/>
    </row>
    <row r="997" ht="15.75" customHeight="1" s="78">
      <c r="A997" s="6" t="n"/>
    </row>
    <row r="998" ht="15.75" customHeight="1" s="78">
      <c r="A998" s="6" t="n"/>
    </row>
    <row r="999" ht="15.75" customHeight="1" s="78">
      <c r="A999" s="6" t="n"/>
    </row>
    <row r="1000" ht="15.75" customHeight="1" s="78">
      <c r="A1000" s="6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78" min="1" max="1"/>
    <col width="7.63" customWidth="1" style="78" min="2" max="33"/>
  </cols>
  <sheetData>
    <row r="1">
      <c r="A1" s="73" t="inlineStr">
        <is>
          <t>Exported Electricity (MW*hour)</t>
        </is>
      </c>
      <c r="B1" s="2" t="n">
        <v>2019</v>
      </c>
      <c r="C1" s="2" t="n">
        <v>2020</v>
      </c>
      <c r="D1" s="2" t="n">
        <v>2021</v>
      </c>
      <c r="E1" s="2" t="n">
        <v>2022</v>
      </c>
      <c r="F1" s="2" t="n">
        <v>2023</v>
      </c>
      <c r="G1" s="2" t="n">
        <v>2024</v>
      </c>
      <c r="H1" s="2" t="n">
        <v>2025</v>
      </c>
      <c r="I1" s="2" t="n">
        <v>2026</v>
      </c>
      <c r="J1" s="2" t="n">
        <v>2027</v>
      </c>
      <c r="K1" s="2" t="n">
        <v>2028</v>
      </c>
      <c r="L1" s="2" t="n">
        <v>2029</v>
      </c>
      <c r="M1" s="2" t="n">
        <v>2030</v>
      </c>
      <c r="N1" s="2" t="n">
        <v>2031</v>
      </c>
      <c r="O1" s="2" t="n">
        <v>2032</v>
      </c>
      <c r="P1" s="2" t="n">
        <v>2033</v>
      </c>
      <c r="Q1" s="2" t="n">
        <v>2034</v>
      </c>
      <c r="R1" s="2" t="n">
        <v>2035</v>
      </c>
      <c r="S1" s="2" t="n">
        <v>2036</v>
      </c>
      <c r="T1" s="2" t="n">
        <v>2037</v>
      </c>
      <c r="U1" s="2" t="n">
        <v>2038</v>
      </c>
      <c r="V1" s="2" t="n">
        <v>2039</v>
      </c>
      <c r="W1" s="2" t="n">
        <v>2040</v>
      </c>
      <c r="X1" s="2" t="n">
        <v>2041</v>
      </c>
      <c r="Y1" s="2" t="n">
        <v>2042</v>
      </c>
      <c r="Z1" s="2" t="n">
        <v>2043</v>
      </c>
      <c r="AA1" s="2" t="n">
        <v>2044</v>
      </c>
      <c r="AB1" s="2" t="n">
        <v>2045</v>
      </c>
      <c r="AC1" s="2" t="n">
        <v>2046</v>
      </c>
      <c r="AD1" s="2" t="n">
        <v>2047</v>
      </c>
      <c r="AE1" s="2" t="n">
        <v>2048</v>
      </c>
      <c r="AF1" s="2" t="n">
        <v>2049</v>
      </c>
      <c r="AG1" s="2" t="n">
        <v>2050</v>
      </c>
    </row>
    <row r="2">
      <c r="A2" s="2" t="inlineStr">
        <is>
          <t>Electricity Exports (MWh)</t>
        </is>
      </c>
      <c r="B2" s="2">
        <f>'EIA SEDS data'!AF7+'EIA SEDS data'!AF15</f>
        <v/>
      </c>
      <c r="C2" s="2">
        <f>'EIA SEDS data'!AG7+'EIA SEDS data'!AG15</f>
        <v/>
      </c>
      <c r="D2" s="2">
        <f>'EIA SEDS data'!AH7+'EIA SEDS data'!AH15</f>
        <v/>
      </c>
      <c r="E2" s="2">
        <f>'EIA SEDS data'!AI7+'EIA SEDS data'!AI15</f>
        <v/>
      </c>
      <c r="F2" s="2">
        <f>'EIA SEDS data'!AJ7+'EIA SEDS data'!AJ15</f>
        <v/>
      </c>
      <c r="G2" s="2">
        <f>'EIA SEDS data'!AK7+'EIA SEDS data'!AK15</f>
        <v/>
      </c>
      <c r="H2" s="2">
        <f>'EIA SEDS data'!AL7+'EIA SEDS data'!AL15</f>
        <v/>
      </c>
      <c r="I2" s="2">
        <f>'EIA SEDS data'!AM7+'EIA SEDS data'!AM15</f>
        <v/>
      </c>
      <c r="J2" s="2">
        <f>'EIA SEDS data'!AN7+'EIA SEDS data'!AN15</f>
        <v/>
      </c>
      <c r="K2" s="2">
        <f>'EIA SEDS data'!AO7+'EIA SEDS data'!AO15</f>
        <v/>
      </c>
      <c r="L2" s="2">
        <f>'EIA SEDS data'!AP7+'EIA SEDS data'!AP15</f>
        <v/>
      </c>
      <c r="M2" s="2">
        <f>'EIA SEDS data'!AQ7+'EIA SEDS data'!AQ15</f>
        <v/>
      </c>
      <c r="N2" s="74">
        <f>'EIA SEDS data'!AR7+'EIA SEDS data'!AR15</f>
        <v/>
      </c>
      <c r="O2" s="74">
        <f>'EIA SEDS data'!AS7+'EIA SEDS data'!AS15</f>
        <v/>
      </c>
      <c r="P2" s="74">
        <f>'EIA SEDS data'!AT7+'EIA SEDS data'!AT15</f>
        <v/>
      </c>
      <c r="Q2" s="74">
        <f>'EIA SEDS data'!AU7+'EIA SEDS data'!AU15</f>
        <v/>
      </c>
      <c r="R2" s="74">
        <f>'EIA SEDS data'!AV7+'EIA SEDS data'!AV15</f>
        <v/>
      </c>
      <c r="S2" s="74">
        <f>'EIA SEDS data'!AW7+'EIA SEDS data'!AW15</f>
        <v/>
      </c>
      <c r="T2" s="74">
        <f>'EIA SEDS data'!AX7+'EIA SEDS data'!AX15</f>
        <v/>
      </c>
      <c r="U2" s="74">
        <f>'EIA SEDS data'!AY7+'EIA SEDS data'!AY15</f>
        <v/>
      </c>
      <c r="V2" s="74">
        <f>'EIA SEDS data'!AZ7+'EIA SEDS data'!AZ15</f>
        <v/>
      </c>
      <c r="W2" s="74">
        <f>'EIA SEDS data'!BA7+'EIA SEDS data'!BA15</f>
        <v/>
      </c>
      <c r="X2" s="74">
        <f>'EIA SEDS data'!BB7+'EIA SEDS data'!BB15</f>
        <v/>
      </c>
      <c r="Y2" s="74">
        <f>'EIA SEDS data'!BC7+'EIA SEDS data'!BC15</f>
        <v/>
      </c>
      <c r="Z2" s="74">
        <f>'EIA SEDS data'!BD7+'EIA SEDS data'!BD15</f>
        <v/>
      </c>
      <c r="AA2" s="74">
        <f>'EIA SEDS data'!BE7+'EIA SEDS data'!BE15</f>
        <v/>
      </c>
      <c r="AB2" s="74">
        <f>'EIA SEDS data'!BF7+'EIA SEDS data'!BF15</f>
        <v/>
      </c>
      <c r="AC2" s="74">
        <f>'EIA SEDS data'!BG7+'EIA SEDS data'!BG15</f>
        <v/>
      </c>
      <c r="AD2" s="74">
        <f>'EIA SEDS data'!BH7+'EIA SEDS data'!BH15</f>
        <v/>
      </c>
      <c r="AE2" s="74">
        <f>'EIA SEDS data'!BI7+'EIA SEDS data'!BI15</f>
        <v/>
      </c>
      <c r="AF2" s="74">
        <f>'EIA SEDS data'!BJ7+'EIA SEDS data'!BJ15</f>
        <v/>
      </c>
      <c r="AG2" s="74">
        <f>'EIA SEDS data'!BK7+'EIA SEDS data'!BK15</f>
        <v/>
      </c>
    </row>
    <row r="21" ht="15.75" customHeight="1" s="78"/>
    <row r="22" ht="15.75" customHeight="1" s="78"/>
    <row r="23" ht="15.75" customHeight="1" s="78"/>
    <row r="24" ht="15.75" customHeight="1" s="78"/>
    <row r="25" ht="15.75" customHeight="1" s="78"/>
    <row r="26" ht="15.75" customHeight="1" s="78"/>
    <row r="27" ht="15.75" customHeight="1" s="78"/>
    <row r="28" ht="15.75" customHeight="1" s="78"/>
    <row r="29" ht="15.75" customHeight="1" s="78"/>
    <row r="30" ht="15.75" customHeight="1" s="78"/>
    <row r="31" ht="15.75" customHeight="1" s="78"/>
    <row r="32" ht="15.75" customHeight="1" s="78"/>
    <row r="33" ht="15.75" customHeight="1" s="78"/>
    <row r="34" ht="15.75" customHeight="1" s="78"/>
    <row r="35" ht="15.75" customHeight="1" s="78"/>
    <row r="36" ht="15.75" customHeight="1" s="78"/>
    <row r="37" ht="15.75" customHeight="1" s="78"/>
    <row r="38" ht="15.75" customHeight="1" s="78"/>
    <row r="39" ht="15.75" customHeight="1" s="78"/>
    <row r="40" ht="15.75" customHeight="1" s="78"/>
    <row r="41" ht="15.75" customHeight="1" s="78"/>
    <row r="42" ht="15.75" customHeight="1" s="78"/>
    <row r="43" ht="15.75" customHeight="1" s="78"/>
    <row r="44" ht="15.75" customHeight="1" s="78"/>
    <row r="45" ht="15.75" customHeight="1" s="78"/>
    <row r="46" ht="15.75" customHeight="1" s="78"/>
    <row r="47" ht="15.75" customHeight="1" s="78"/>
    <row r="48" ht="15.75" customHeight="1" s="78"/>
    <row r="49" ht="15.75" customHeight="1" s="78"/>
    <row r="50" ht="15.75" customHeight="1" s="78"/>
    <row r="51" ht="15.75" customHeight="1" s="78"/>
    <row r="52" ht="15.75" customHeight="1" s="78"/>
    <row r="53" ht="15.75" customHeight="1" s="78"/>
    <row r="54" ht="15.75" customHeight="1" s="78"/>
    <row r="55" ht="15.75" customHeight="1" s="78"/>
    <row r="56" ht="15.75" customHeight="1" s="78"/>
    <row r="57" ht="15.75" customHeight="1" s="78"/>
    <row r="58" ht="15.75" customHeight="1" s="78"/>
    <row r="59" ht="15.75" customHeight="1" s="78"/>
    <row r="60" ht="15.75" customHeight="1" s="78"/>
    <row r="61" ht="15.75" customHeight="1" s="78"/>
    <row r="62" ht="15.75" customHeight="1" s="78"/>
    <row r="63" ht="15.75" customHeight="1" s="78"/>
    <row r="64" ht="15.75" customHeight="1" s="78"/>
    <row r="65" ht="15.75" customHeight="1" s="78"/>
    <row r="66" ht="15.75" customHeight="1" s="78"/>
    <row r="67" ht="15.75" customHeight="1" s="78"/>
    <row r="68" ht="15.75" customHeight="1" s="78"/>
    <row r="69" ht="15.75" customHeight="1" s="78"/>
    <row r="70" ht="15.75" customHeight="1" s="78"/>
    <row r="71" ht="15.75" customHeight="1" s="78"/>
    <row r="72" ht="15.75" customHeight="1" s="78"/>
    <row r="73" ht="15.75" customHeight="1" s="78"/>
    <row r="74" ht="15.75" customHeight="1" s="78"/>
    <row r="75" ht="15.75" customHeight="1" s="78"/>
    <row r="76" ht="15.75" customHeight="1" s="78"/>
    <row r="77" ht="15.75" customHeight="1" s="78"/>
    <row r="78" ht="15.75" customHeight="1" s="78"/>
    <row r="79" ht="15.75" customHeight="1" s="78"/>
    <row r="80" ht="15.75" customHeight="1" s="78"/>
    <row r="81" ht="15.75" customHeight="1" s="78"/>
    <row r="82" ht="15.75" customHeight="1" s="78"/>
    <row r="83" ht="15.75" customHeight="1" s="78"/>
    <row r="84" ht="15.75" customHeight="1" s="78"/>
    <row r="85" ht="15.75" customHeight="1" s="78"/>
    <row r="86" ht="15.75" customHeight="1" s="78"/>
    <row r="87" ht="15.75" customHeight="1" s="78"/>
    <row r="88" ht="15.75" customHeight="1" s="78"/>
    <row r="89" ht="15.75" customHeight="1" s="78"/>
    <row r="90" ht="15.75" customHeight="1" s="78"/>
    <row r="91" ht="15.75" customHeight="1" s="78"/>
    <row r="92" ht="15.75" customHeight="1" s="78"/>
    <row r="93" ht="15.75" customHeight="1" s="78"/>
    <row r="94" ht="15.75" customHeight="1" s="78"/>
    <row r="95" ht="15.75" customHeight="1" s="78"/>
    <row r="96" ht="15.75" customHeight="1" s="78"/>
    <row r="97" ht="15.75" customHeight="1" s="78"/>
    <row r="98" ht="15.75" customHeight="1" s="78"/>
    <row r="99" ht="15.75" customHeight="1" s="78"/>
    <row r="100" ht="15.75" customHeight="1" s="78"/>
    <row r="101" ht="15.75" customHeight="1" s="78"/>
    <row r="102" ht="15.75" customHeight="1" s="78"/>
    <row r="103" ht="15.75" customHeight="1" s="78"/>
    <row r="104" ht="15.75" customHeight="1" s="78"/>
    <row r="105" ht="15.75" customHeight="1" s="78"/>
    <row r="106" ht="15.75" customHeight="1" s="78"/>
    <row r="107" ht="15.75" customHeight="1" s="78"/>
    <row r="108" ht="15.75" customHeight="1" s="78"/>
    <row r="109" ht="15.75" customHeight="1" s="78"/>
    <row r="110" ht="15.75" customHeight="1" s="78"/>
    <row r="111" ht="15.75" customHeight="1" s="78"/>
    <row r="112" ht="15.75" customHeight="1" s="78"/>
    <row r="113" ht="15.75" customHeight="1" s="78"/>
    <row r="114" ht="15.75" customHeight="1" s="78"/>
    <row r="115" ht="15.75" customHeight="1" s="78"/>
    <row r="116" ht="15.75" customHeight="1" s="78"/>
    <row r="117" ht="15.75" customHeight="1" s="78"/>
    <row r="118" ht="15.75" customHeight="1" s="78"/>
    <row r="119" ht="15.75" customHeight="1" s="78"/>
    <row r="120" ht="15.75" customHeight="1" s="78"/>
    <row r="121" ht="15.75" customHeight="1" s="78"/>
    <row r="122" ht="15.75" customHeight="1" s="78"/>
    <row r="123" ht="15.75" customHeight="1" s="78"/>
    <row r="124" ht="15.75" customHeight="1" s="78"/>
    <row r="125" ht="15.75" customHeight="1" s="78"/>
    <row r="126" ht="15.75" customHeight="1" s="78"/>
    <row r="127" ht="15.75" customHeight="1" s="78"/>
    <row r="128" ht="15.75" customHeight="1" s="78"/>
    <row r="129" ht="15.75" customHeight="1" s="78"/>
    <row r="130" ht="15.75" customHeight="1" s="78"/>
    <row r="131" ht="15.75" customHeight="1" s="78"/>
    <row r="132" ht="15.75" customHeight="1" s="78"/>
    <row r="133" ht="15.75" customHeight="1" s="78"/>
    <row r="134" ht="15.75" customHeight="1" s="78"/>
    <row r="135" ht="15.75" customHeight="1" s="78"/>
    <row r="136" ht="15.75" customHeight="1" s="78"/>
    <row r="137" ht="15.75" customHeight="1" s="78"/>
    <row r="138" ht="15.75" customHeight="1" s="78"/>
    <row r="139" ht="15.75" customHeight="1" s="78"/>
    <row r="140" ht="15.75" customHeight="1" s="78"/>
    <row r="141" ht="15.75" customHeight="1" s="78"/>
    <row r="142" ht="15.75" customHeight="1" s="78"/>
    <row r="143" ht="15.75" customHeight="1" s="78"/>
    <row r="144" ht="15.75" customHeight="1" s="78"/>
    <row r="145" ht="15.75" customHeight="1" s="78"/>
    <row r="146" ht="15.75" customHeight="1" s="78"/>
    <row r="147" ht="15.75" customHeight="1" s="78"/>
    <row r="148" ht="15.75" customHeight="1" s="78"/>
    <row r="149" ht="15.75" customHeight="1" s="78"/>
    <row r="150" ht="15.75" customHeight="1" s="78"/>
    <row r="151" ht="15.75" customHeight="1" s="78"/>
    <row r="152" ht="15.75" customHeight="1" s="78"/>
    <row r="153" ht="15.75" customHeight="1" s="78"/>
    <row r="154" ht="15.75" customHeight="1" s="78"/>
    <row r="155" ht="15.75" customHeight="1" s="78"/>
    <row r="156" ht="15.75" customHeight="1" s="78"/>
    <row r="157" ht="15.75" customHeight="1" s="78"/>
    <row r="158" ht="15.75" customHeight="1" s="78"/>
    <row r="159" ht="15.75" customHeight="1" s="78"/>
    <row r="160" ht="15.75" customHeight="1" s="78"/>
    <row r="161" ht="15.75" customHeight="1" s="78"/>
    <row r="162" ht="15.75" customHeight="1" s="78"/>
    <row r="163" ht="15.75" customHeight="1" s="78"/>
    <row r="164" ht="15.75" customHeight="1" s="78"/>
    <row r="165" ht="15.75" customHeight="1" s="78"/>
    <row r="166" ht="15.75" customHeight="1" s="78"/>
    <row r="167" ht="15.75" customHeight="1" s="78"/>
    <row r="168" ht="15.75" customHeight="1" s="78"/>
    <row r="169" ht="15.75" customHeight="1" s="78"/>
    <row r="170" ht="15.75" customHeight="1" s="78"/>
    <row r="171" ht="15.75" customHeight="1" s="78"/>
    <row r="172" ht="15.75" customHeight="1" s="78"/>
    <row r="173" ht="15.75" customHeight="1" s="78"/>
    <row r="174" ht="15.75" customHeight="1" s="78"/>
    <row r="175" ht="15.75" customHeight="1" s="78"/>
    <row r="176" ht="15.75" customHeight="1" s="78"/>
    <row r="177" ht="15.75" customHeight="1" s="78"/>
    <row r="178" ht="15.75" customHeight="1" s="78"/>
    <row r="179" ht="15.75" customHeight="1" s="78"/>
    <row r="180" ht="15.75" customHeight="1" s="78"/>
    <row r="181" ht="15.75" customHeight="1" s="78"/>
    <row r="182" ht="15.75" customHeight="1" s="78"/>
    <row r="183" ht="15.75" customHeight="1" s="78"/>
    <row r="184" ht="15.75" customHeight="1" s="78"/>
    <row r="185" ht="15.75" customHeight="1" s="78"/>
    <row r="186" ht="15.75" customHeight="1" s="78"/>
    <row r="187" ht="15.75" customHeight="1" s="78"/>
    <row r="188" ht="15.75" customHeight="1" s="78"/>
    <row r="189" ht="15.75" customHeight="1" s="78"/>
    <row r="190" ht="15.75" customHeight="1" s="78"/>
    <row r="191" ht="15.75" customHeight="1" s="78"/>
    <row r="192" ht="15.75" customHeight="1" s="78"/>
    <row r="193" ht="15.75" customHeight="1" s="78"/>
    <row r="194" ht="15.75" customHeight="1" s="78"/>
    <row r="195" ht="15.75" customHeight="1" s="78"/>
    <row r="196" ht="15.75" customHeight="1" s="78"/>
    <row r="197" ht="15.75" customHeight="1" s="78"/>
    <row r="198" ht="15.75" customHeight="1" s="78"/>
    <row r="199" ht="15.75" customHeight="1" s="78"/>
    <row r="200" ht="15.75" customHeight="1" s="78"/>
    <row r="201" ht="15.75" customHeight="1" s="78"/>
    <row r="202" ht="15.75" customHeight="1" s="78"/>
    <row r="203" ht="15.75" customHeight="1" s="78"/>
    <row r="204" ht="15.75" customHeight="1" s="78"/>
    <row r="205" ht="15.75" customHeight="1" s="78"/>
    <row r="206" ht="15.75" customHeight="1" s="78"/>
    <row r="207" ht="15.75" customHeight="1" s="78"/>
    <row r="208" ht="15.75" customHeight="1" s="78"/>
    <row r="209" ht="15.75" customHeight="1" s="78"/>
    <row r="210" ht="15.75" customHeight="1" s="78"/>
    <row r="211" ht="15.75" customHeight="1" s="78"/>
    <row r="212" ht="15.75" customHeight="1" s="78"/>
    <row r="213" ht="15.75" customHeight="1" s="78"/>
    <row r="214" ht="15.75" customHeight="1" s="78"/>
    <row r="215" ht="15.75" customHeight="1" s="78"/>
    <row r="216" ht="15.75" customHeight="1" s="78"/>
    <row r="217" ht="15.75" customHeight="1" s="78"/>
    <row r="218" ht="15.75" customHeight="1" s="78"/>
    <row r="219" ht="15.75" customHeight="1" s="78"/>
    <row r="220" ht="15.75" customHeight="1" s="78"/>
    <row r="221" ht="15.75" customHeight="1" s="78"/>
    <row r="222" ht="15.75" customHeight="1" s="78"/>
    <row r="223" ht="15.75" customHeight="1" s="78"/>
    <row r="224" ht="15.75" customHeight="1" s="78"/>
    <row r="225" ht="15.75" customHeight="1" s="78"/>
    <row r="226" ht="15.75" customHeight="1" s="78"/>
    <row r="227" ht="15.75" customHeight="1" s="78"/>
    <row r="228" ht="15.75" customHeight="1" s="78"/>
    <row r="229" ht="15.75" customHeight="1" s="78"/>
    <row r="230" ht="15.75" customHeight="1" s="78"/>
    <row r="231" ht="15.75" customHeight="1" s="78"/>
    <row r="232" ht="15.75" customHeight="1" s="78"/>
    <row r="233" ht="15.75" customHeight="1" s="78"/>
    <row r="234" ht="15.75" customHeight="1" s="78"/>
    <row r="235" ht="15.75" customHeight="1" s="78"/>
    <row r="236" ht="15.75" customHeight="1" s="78"/>
    <row r="237" ht="15.75" customHeight="1" s="78"/>
    <row r="238" ht="15.75" customHeight="1" s="78"/>
    <row r="239" ht="15.75" customHeight="1" s="78"/>
    <row r="240" ht="15.75" customHeight="1" s="78"/>
    <row r="241" ht="15.75" customHeight="1" s="78"/>
    <row r="242" ht="15.75" customHeight="1" s="78"/>
    <row r="243" ht="15.75" customHeight="1" s="78"/>
    <row r="244" ht="15.75" customHeight="1" s="78"/>
    <row r="245" ht="15.75" customHeight="1" s="78"/>
    <row r="246" ht="15.75" customHeight="1" s="78"/>
    <row r="247" ht="15.75" customHeight="1" s="78"/>
    <row r="248" ht="15.75" customHeight="1" s="78"/>
    <row r="249" ht="15.75" customHeight="1" s="78"/>
    <row r="250" ht="15.75" customHeight="1" s="78"/>
    <row r="251" ht="15.75" customHeight="1" s="78"/>
    <row r="252" ht="15.75" customHeight="1" s="78"/>
    <row r="253" ht="15.75" customHeight="1" s="78"/>
    <row r="254" ht="15.75" customHeight="1" s="78"/>
    <row r="255" ht="15.75" customHeight="1" s="78"/>
    <row r="256" ht="15.75" customHeight="1" s="78"/>
    <row r="257" ht="15.75" customHeight="1" s="78"/>
    <row r="258" ht="15.75" customHeight="1" s="78"/>
    <row r="259" ht="15.75" customHeight="1" s="78"/>
    <row r="260" ht="15.75" customHeight="1" s="78"/>
    <row r="261" ht="15.75" customHeight="1" s="78"/>
    <row r="262" ht="15.75" customHeight="1" s="78"/>
    <row r="263" ht="15.75" customHeight="1" s="78"/>
    <row r="264" ht="15.75" customHeight="1" s="78"/>
    <row r="265" ht="15.75" customHeight="1" s="78"/>
    <row r="266" ht="15.75" customHeight="1" s="78"/>
    <row r="267" ht="15.75" customHeight="1" s="78"/>
    <row r="268" ht="15.75" customHeight="1" s="78"/>
    <row r="269" ht="15.75" customHeight="1" s="78"/>
    <row r="270" ht="15.75" customHeight="1" s="78"/>
    <row r="271" ht="15.75" customHeight="1" s="78"/>
    <row r="272" ht="15.75" customHeight="1" s="78"/>
    <row r="273" ht="15.75" customHeight="1" s="78"/>
    <row r="274" ht="15.75" customHeight="1" s="78"/>
    <row r="275" ht="15.75" customHeight="1" s="78"/>
    <row r="276" ht="15.75" customHeight="1" s="78"/>
    <row r="277" ht="15.75" customHeight="1" s="78"/>
    <row r="278" ht="15.75" customHeight="1" s="78"/>
    <row r="279" ht="15.75" customHeight="1" s="78"/>
    <row r="280" ht="15.75" customHeight="1" s="78"/>
    <row r="281" ht="15.75" customHeight="1" s="78"/>
    <row r="282" ht="15.75" customHeight="1" s="78"/>
    <row r="283" ht="15.75" customHeight="1" s="78"/>
    <row r="284" ht="15.75" customHeight="1" s="78"/>
    <row r="285" ht="15.75" customHeight="1" s="78"/>
    <row r="286" ht="15.75" customHeight="1" s="78"/>
    <row r="287" ht="15.75" customHeight="1" s="78"/>
    <row r="288" ht="15.75" customHeight="1" s="78"/>
    <row r="289" ht="15.75" customHeight="1" s="78"/>
    <row r="290" ht="15.75" customHeight="1" s="78"/>
    <row r="291" ht="15.75" customHeight="1" s="78"/>
    <row r="292" ht="15.75" customHeight="1" s="78"/>
    <row r="293" ht="15.75" customHeight="1" s="78"/>
    <row r="294" ht="15.75" customHeight="1" s="78"/>
    <row r="295" ht="15.75" customHeight="1" s="78"/>
    <row r="296" ht="15.75" customHeight="1" s="78"/>
    <row r="297" ht="15.75" customHeight="1" s="78"/>
    <row r="298" ht="15.75" customHeight="1" s="78"/>
    <row r="299" ht="15.75" customHeight="1" s="78"/>
    <row r="300" ht="15.75" customHeight="1" s="78"/>
    <row r="301" ht="15.75" customHeight="1" s="78"/>
    <row r="302" ht="15.75" customHeight="1" s="78"/>
    <row r="303" ht="15.75" customHeight="1" s="78"/>
    <row r="304" ht="15.75" customHeight="1" s="78"/>
    <row r="305" ht="15.75" customHeight="1" s="78"/>
    <row r="306" ht="15.75" customHeight="1" s="78"/>
    <row r="307" ht="15.75" customHeight="1" s="78"/>
    <row r="308" ht="15.75" customHeight="1" s="78"/>
    <row r="309" ht="15.75" customHeight="1" s="78"/>
    <row r="310" ht="15.75" customHeight="1" s="78"/>
    <row r="311" ht="15.75" customHeight="1" s="78"/>
    <row r="312" ht="15.75" customHeight="1" s="78"/>
    <row r="313" ht="15.75" customHeight="1" s="78"/>
    <row r="314" ht="15.75" customHeight="1" s="78"/>
    <row r="315" ht="15.75" customHeight="1" s="78"/>
    <row r="316" ht="15.75" customHeight="1" s="78"/>
    <row r="317" ht="15.75" customHeight="1" s="78"/>
    <row r="318" ht="15.75" customHeight="1" s="78"/>
    <row r="319" ht="15.75" customHeight="1" s="78"/>
    <row r="320" ht="15.75" customHeight="1" s="78"/>
    <row r="321" ht="15.75" customHeight="1" s="78"/>
    <row r="322" ht="15.75" customHeight="1" s="78"/>
    <row r="323" ht="15.75" customHeight="1" s="78"/>
    <row r="324" ht="15.75" customHeight="1" s="78"/>
    <row r="325" ht="15.75" customHeight="1" s="78"/>
    <row r="326" ht="15.75" customHeight="1" s="78"/>
    <row r="327" ht="15.75" customHeight="1" s="78"/>
    <row r="328" ht="15.75" customHeight="1" s="78"/>
    <row r="329" ht="15.75" customHeight="1" s="78"/>
    <row r="330" ht="15.75" customHeight="1" s="78"/>
    <row r="331" ht="15.75" customHeight="1" s="78"/>
    <row r="332" ht="15.75" customHeight="1" s="78"/>
    <row r="333" ht="15.75" customHeight="1" s="78"/>
    <row r="334" ht="15.75" customHeight="1" s="78"/>
    <row r="335" ht="15.75" customHeight="1" s="78"/>
    <row r="336" ht="15.75" customHeight="1" s="78"/>
    <row r="337" ht="15.75" customHeight="1" s="78"/>
    <row r="338" ht="15.75" customHeight="1" s="78"/>
    <row r="339" ht="15.75" customHeight="1" s="78"/>
    <row r="340" ht="15.75" customHeight="1" s="78"/>
    <row r="341" ht="15.75" customHeight="1" s="78"/>
    <row r="342" ht="15.75" customHeight="1" s="78"/>
    <row r="343" ht="15.75" customHeight="1" s="78"/>
    <row r="344" ht="15.75" customHeight="1" s="78"/>
    <row r="345" ht="15.75" customHeight="1" s="78"/>
    <row r="346" ht="15.75" customHeight="1" s="78"/>
    <row r="347" ht="15.75" customHeight="1" s="78"/>
    <row r="348" ht="15.75" customHeight="1" s="78"/>
    <row r="349" ht="15.75" customHeight="1" s="78"/>
    <row r="350" ht="15.75" customHeight="1" s="78"/>
    <row r="351" ht="15.75" customHeight="1" s="78"/>
    <row r="352" ht="15.75" customHeight="1" s="78"/>
    <row r="353" ht="15.75" customHeight="1" s="78"/>
    <row r="354" ht="15.75" customHeight="1" s="78"/>
    <row r="355" ht="15.75" customHeight="1" s="78"/>
    <row r="356" ht="15.75" customHeight="1" s="78"/>
    <row r="357" ht="15.75" customHeight="1" s="78"/>
    <row r="358" ht="15.75" customHeight="1" s="78"/>
    <row r="359" ht="15.75" customHeight="1" s="78"/>
    <row r="360" ht="15.75" customHeight="1" s="78"/>
    <row r="361" ht="15.75" customHeight="1" s="78"/>
    <row r="362" ht="15.75" customHeight="1" s="78"/>
    <row r="363" ht="15.75" customHeight="1" s="78"/>
    <row r="364" ht="15.75" customHeight="1" s="78"/>
    <row r="365" ht="15.75" customHeight="1" s="78"/>
    <row r="366" ht="15.75" customHeight="1" s="78"/>
    <row r="367" ht="15.75" customHeight="1" s="78"/>
    <row r="368" ht="15.75" customHeight="1" s="78"/>
    <row r="369" ht="15.75" customHeight="1" s="78"/>
    <row r="370" ht="15.75" customHeight="1" s="78"/>
    <row r="371" ht="15.75" customHeight="1" s="78"/>
    <row r="372" ht="15.75" customHeight="1" s="78"/>
    <row r="373" ht="15.75" customHeight="1" s="78"/>
    <row r="374" ht="15.75" customHeight="1" s="78"/>
    <row r="375" ht="15.75" customHeight="1" s="78"/>
    <row r="376" ht="15.75" customHeight="1" s="78"/>
    <row r="377" ht="15.75" customHeight="1" s="78"/>
    <row r="378" ht="15.75" customHeight="1" s="78"/>
    <row r="379" ht="15.75" customHeight="1" s="78"/>
    <row r="380" ht="15.75" customHeight="1" s="78"/>
    <row r="381" ht="15.75" customHeight="1" s="78"/>
    <row r="382" ht="15.75" customHeight="1" s="78"/>
    <row r="383" ht="15.75" customHeight="1" s="78"/>
    <row r="384" ht="15.75" customHeight="1" s="78"/>
    <row r="385" ht="15.75" customHeight="1" s="78"/>
    <row r="386" ht="15.75" customHeight="1" s="78"/>
    <row r="387" ht="15.75" customHeight="1" s="78"/>
    <row r="388" ht="15.75" customHeight="1" s="78"/>
    <row r="389" ht="15.75" customHeight="1" s="78"/>
    <row r="390" ht="15.75" customHeight="1" s="78"/>
    <row r="391" ht="15.75" customHeight="1" s="78"/>
    <row r="392" ht="15.75" customHeight="1" s="78"/>
    <row r="393" ht="15.75" customHeight="1" s="78"/>
    <row r="394" ht="15.75" customHeight="1" s="78"/>
    <row r="395" ht="15.75" customHeight="1" s="78"/>
    <row r="396" ht="15.75" customHeight="1" s="78"/>
    <row r="397" ht="15.75" customHeight="1" s="78"/>
    <row r="398" ht="15.75" customHeight="1" s="78"/>
    <row r="399" ht="15.75" customHeight="1" s="78"/>
    <row r="400" ht="15.75" customHeight="1" s="78"/>
    <row r="401" ht="15.75" customHeight="1" s="78"/>
    <row r="402" ht="15.75" customHeight="1" s="78"/>
    <row r="403" ht="15.75" customHeight="1" s="78"/>
    <row r="404" ht="15.75" customHeight="1" s="78"/>
    <row r="405" ht="15.75" customHeight="1" s="78"/>
    <row r="406" ht="15.75" customHeight="1" s="78"/>
    <row r="407" ht="15.75" customHeight="1" s="78"/>
    <row r="408" ht="15.75" customHeight="1" s="78"/>
    <row r="409" ht="15.75" customHeight="1" s="78"/>
    <row r="410" ht="15.75" customHeight="1" s="78"/>
    <row r="411" ht="15.75" customHeight="1" s="78"/>
    <row r="412" ht="15.75" customHeight="1" s="78"/>
    <row r="413" ht="15.75" customHeight="1" s="78"/>
    <row r="414" ht="15.75" customHeight="1" s="78"/>
    <row r="415" ht="15.75" customHeight="1" s="78"/>
    <row r="416" ht="15.75" customHeight="1" s="78"/>
    <row r="417" ht="15.75" customHeight="1" s="78"/>
    <row r="418" ht="15.75" customHeight="1" s="78"/>
    <row r="419" ht="15.75" customHeight="1" s="78"/>
    <row r="420" ht="15.75" customHeight="1" s="78"/>
    <row r="421" ht="15.75" customHeight="1" s="78"/>
    <row r="422" ht="15.75" customHeight="1" s="78"/>
    <row r="423" ht="15.75" customHeight="1" s="78"/>
    <row r="424" ht="15.75" customHeight="1" s="78"/>
    <row r="425" ht="15.75" customHeight="1" s="78"/>
    <row r="426" ht="15.75" customHeight="1" s="78"/>
    <row r="427" ht="15.75" customHeight="1" s="78"/>
    <row r="428" ht="15.75" customHeight="1" s="78"/>
    <row r="429" ht="15.75" customHeight="1" s="78"/>
    <row r="430" ht="15.75" customHeight="1" s="78"/>
    <row r="431" ht="15.75" customHeight="1" s="78"/>
    <row r="432" ht="15.75" customHeight="1" s="78"/>
    <row r="433" ht="15.75" customHeight="1" s="78"/>
    <row r="434" ht="15.75" customHeight="1" s="78"/>
    <row r="435" ht="15.75" customHeight="1" s="78"/>
    <row r="436" ht="15.75" customHeight="1" s="78"/>
    <row r="437" ht="15.75" customHeight="1" s="78"/>
    <row r="438" ht="15.75" customHeight="1" s="78"/>
    <row r="439" ht="15.75" customHeight="1" s="78"/>
    <row r="440" ht="15.75" customHeight="1" s="78"/>
    <row r="441" ht="15.75" customHeight="1" s="78"/>
    <row r="442" ht="15.75" customHeight="1" s="78"/>
    <row r="443" ht="15.75" customHeight="1" s="78"/>
    <row r="444" ht="15.75" customHeight="1" s="78"/>
    <row r="445" ht="15.75" customHeight="1" s="78"/>
    <row r="446" ht="15.75" customHeight="1" s="78"/>
    <row r="447" ht="15.75" customHeight="1" s="78"/>
    <row r="448" ht="15.75" customHeight="1" s="78"/>
    <row r="449" ht="15.75" customHeight="1" s="78"/>
    <row r="450" ht="15.75" customHeight="1" s="78"/>
    <row r="451" ht="15.75" customHeight="1" s="78"/>
    <row r="452" ht="15.75" customHeight="1" s="78"/>
    <row r="453" ht="15.75" customHeight="1" s="78"/>
    <row r="454" ht="15.75" customHeight="1" s="78"/>
    <row r="455" ht="15.75" customHeight="1" s="78"/>
    <row r="456" ht="15.75" customHeight="1" s="78"/>
    <row r="457" ht="15.75" customHeight="1" s="78"/>
    <row r="458" ht="15.75" customHeight="1" s="78"/>
    <row r="459" ht="15.75" customHeight="1" s="78"/>
    <row r="460" ht="15.75" customHeight="1" s="78"/>
    <row r="461" ht="15.75" customHeight="1" s="78"/>
    <row r="462" ht="15.75" customHeight="1" s="78"/>
    <row r="463" ht="15.75" customHeight="1" s="78"/>
    <row r="464" ht="15.75" customHeight="1" s="78"/>
    <row r="465" ht="15.75" customHeight="1" s="78"/>
    <row r="466" ht="15.75" customHeight="1" s="78"/>
    <row r="467" ht="15.75" customHeight="1" s="78"/>
    <row r="468" ht="15.75" customHeight="1" s="78"/>
    <row r="469" ht="15.75" customHeight="1" s="78"/>
    <row r="470" ht="15.75" customHeight="1" s="78"/>
    <row r="471" ht="15.75" customHeight="1" s="78"/>
    <row r="472" ht="15.75" customHeight="1" s="78"/>
    <row r="473" ht="15.75" customHeight="1" s="78"/>
    <row r="474" ht="15.75" customHeight="1" s="78"/>
    <row r="475" ht="15.75" customHeight="1" s="78"/>
    <row r="476" ht="15.75" customHeight="1" s="78"/>
    <row r="477" ht="15.75" customHeight="1" s="78"/>
    <row r="478" ht="15.75" customHeight="1" s="78"/>
    <row r="479" ht="15.75" customHeight="1" s="78"/>
    <row r="480" ht="15.75" customHeight="1" s="78"/>
    <row r="481" ht="15.75" customHeight="1" s="78"/>
    <row r="482" ht="15.75" customHeight="1" s="78"/>
    <row r="483" ht="15.75" customHeight="1" s="78"/>
    <row r="484" ht="15.75" customHeight="1" s="78"/>
    <row r="485" ht="15.75" customHeight="1" s="78"/>
    <row r="486" ht="15.75" customHeight="1" s="78"/>
    <row r="487" ht="15.75" customHeight="1" s="78"/>
    <row r="488" ht="15.75" customHeight="1" s="78"/>
    <row r="489" ht="15.75" customHeight="1" s="78"/>
    <row r="490" ht="15.75" customHeight="1" s="78"/>
    <row r="491" ht="15.75" customHeight="1" s="78"/>
    <row r="492" ht="15.75" customHeight="1" s="78"/>
    <row r="493" ht="15.75" customHeight="1" s="78"/>
    <row r="494" ht="15.75" customHeight="1" s="78"/>
    <row r="495" ht="15.75" customHeight="1" s="78"/>
    <row r="496" ht="15.75" customHeight="1" s="78"/>
    <row r="497" ht="15.75" customHeight="1" s="78"/>
    <row r="498" ht="15.75" customHeight="1" s="78"/>
    <row r="499" ht="15.75" customHeight="1" s="78"/>
    <row r="500" ht="15.75" customHeight="1" s="78"/>
    <row r="501" ht="15.75" customHeight="1" s="78"/>
    <row r="502" ht="15.75" customHeight="1" s="78"/>
    <row r="503" ht="15.75" customHeight="1" s="78"/>
    <row r="504" ht="15.75" customHeight="1" s="78"/>
    <row r="505" ht="15.75" customHeight="1" s="78"/>
    <row r="506" ht="15.75" customHeight="1" s="78"/>
    <row r="507" ht="15.75" customHeight="1" s="78"/>
    <row r="508" ht="15.75" customHeight="1" s="78"/>
    <row r="509" ht="15.75" customHeight="1" s="78"/>
    <row r="510" ht="15.75" customHeight="1" s="78"/>
    <row r="511" ht="15.75" customHeight="1" s="78"/>
    <row r="512" ht="15.75" customHeight="1" s="78"/>
    <row r="513" ht="15.75" customHeight="1" s="78"/>
    <row r="514" ht="15.75" customHeight="1" s="78"/>
    <row r="515" ht="15.75" customHeight="1" s="78"/>
    <row r="516" ht="15.75" customHeight="1" s="78"/>
    <row r="517" ht="15.75" customHeight="1" s="78"/>
    <row r="518" ht="15.75" customHeight="1" s="78"/>
    <row r="519" ht="15.75" customHeight="1" s="78"/>
    <row r="520" ht="15.75" customHeight="1" s="78"/>
    <row r="521" ht="15.75" customHeight="1" s="78"/>
    <row r="522" ht="15.75" customHeight="1" s="78"/>
    <row r="523" ht="15.75" customHeight="1" s="78"/>
    <row r="524" ht="15.75" customHeight="1" s="78"/>
    <row r="525" ht="15.75" customHeight="1" s="78"/>
    <row r="526" ht="15.75" customHeight="1" s="78"/>
    <row r="527" ht="15.75" customHeight="1" s="78"/>
    <row r="528" ht="15.75" customHeight="1" s="78"/>
    <row r="529" ht="15.75" customHeight="1" s="78"/>
    <row r="530" ht="15.75" customHeight="1" s="78"/>
    <row r="531" ht="15.75" customHeight="1" s="78"/>
    <row r="532" ht="15.75" customHeight="1" s="78"/>
    <row r="533" ht="15.75" customHeight="1" s="78"/>
    <row r="534" ht="15.75" customHeight="1" s="78"/>
    <row r="535" ht="15.75" customHeight="1" s="78"/>
    <row r="536" ht="15.75" customHeight="1" s="78"/>
    <row r="537" ht="15.75" customHeight="1" s="78"/>
    <row r="538" ht="15.75" customHeight="1" s="78"/>
    <row r="539" ht="15.75" customHeight="1" s="78"/>
    <row r="540" ht="15.75" customHeight="1" s="78"/>
    <row r="541" ht="15.75" customHeight="1" s="78"/>
    <row r="542" ht="15.75" customHeight="1" s="78"/>
    <row r="543" ht="15.75" customHeight="1" s="78"/>
    <row r="544" ht="15.75" customHeight="1" s="78"/>
    <row r="545" ht="15.75" customHeight="1" s="78"/>
    <row r="546" ht="15.75" customHeight="1" s="78"/>
    <row r="547" ht="15.75" customHeight="1" s="78"/>
    <row r="548" ht="15.75" customHeight="1" s="78"/>
    <row r="549" ht="15.75" customHeight="1" s="78"/>
    <row r="550" ht="15.75" customHeight="1" s="78"/>
    <row r="551" ht="15.75" customHeight="1" s="78"/>
    <row r="552" ht="15.75" customHeight="1" s="78"/>
    <row r="553" ht="15.75" customHeight="1" s="78"/>
    <row r="554" ht="15.75" customHeight="1" s="78"/>
    <row r="555" ht="15.75" customHeight="1" s="78"/>
    <row r="556" ht="15.75" customHeight="1" s="78"/>
    <row r="557" ht="15.75" customHeight="1" s="78"/>
    <row r="558" ht="15.75" customHeight="1" s="78"/>
    <row r="559" ht="15.75" customHeight="1" s="78"/>
    <row r="560" ht="15.75" customHeight="1" s="78"/>
    <row r="561" ht="15.75" customHeight="1" s="78"/>
    <row r="562" ht="15.75" customHeight="1" s="78"/>
    <row r="563" ht="15.75" customHeight="1" s="78"/>
    <row r="564" ht="15.75" customHeight="1" s="78"/>
    <row r="565" ht="15.75" customHeight="1" s="78"/>
    <row r="566" ht="15.75" customHeight="1" s="78"/>
    <row r="567" ht="15.75" customHeight="1" s="78"/>
    <row r="568" ht="15.75" customHeight="1" s="78"/>
    <row r="569" ht="15.75" customHeight="1" s="78"/>
    <row r="570" ht="15.75" customHeight="1" s="78"/>
    <row r="571" ht="15.75" customHeight="1" s="78"/>
    <row r="572" ht="15.75" customHeight="1" s="78"/>
    <row r="573" ht="15.75" customHeight="1" s="78"/>
    <row r="574" ht="15.75" customHeight="1" s="78"/>
    <row r="575" ht="15.75" customHeight="1" s="78"/>
    <row r="576" ht="15.75" customHeight="1" s="78"/>
    <row r="577" ht="15.75" customHeight="1" s="78"/>
    <row r="578" ht="15.75" customHeight="1" s="78"/>
    <row r="579" ht="15.75" customHeight="1" s="78"/>
    <row r="580" ht="15.75" customHeight="1" s="78"/>
    <row r="581" ht="15.75" customHeight="1" s="78"/>
    <row r="582" ht="15.75" customHeight="1" s="78"/>
    <row r="583" ht="15.75" customHeight="1" s="78"/>
    <row r="584" ht="15.75" customHeight="1" s="78"/>
    <row r="585" ht="15.75" customHeight="1" s="78"/>
    <row r="586" ht="15.75" customHeight="1" s="78"/>
    <row r="587" ht="15.75" customHeight="1" s="78"/>
    <row r="588" ht="15.75" customHeight="1" s="78"/>
    <row r="589" ht="15.75" customHeight="1" s="78"/>
    <row r="590" ht="15.75" customHeight="1" s="78"/>
    <row r="591" ht="15.75" customHeight="1" s="78"/>
    <row r="592" ht="15.75" customHeight="1" s="78"/>
    <row r="593" ht="15.75" customHeight="1" s="78"/>
    <row r="594" ht="15.75" customHeight="1" s="78"/>
    <row r="595" ht="15.75" customHeight="1" s="78"/>
    <row r="596" ht="15.75" customHeight="1" s="78"/>
    <row r="597" ht="15.75" customHeight="1" s="78"/>
    <row r="598" ht="15.75" customHeight="1" s="78"/>
    <row r="599" ht="15.75" customHeight="1" s="78"/>
    <row r="600" ht="15.75" customHeight="1" s="78"/>
    <row r="601" ht="15.75" customHeight="1" s="78"/>
    <row r="602" ht="15.75" customHeight="1" s="78"/>
    <row r="603" ht="15.75" customHeight="1" s="78"/>
    <row r="604" ht="15.75" customHeight="1" s="78"/>
    <row r="605" ht="15.75" customHeight="1" s="78"/>
    <row r="606" ht="15.75" customHeight="1" s="78"/>
    <row r="607" ht="15.75" customHeight="1" s="78"/>
    <row r="608" ht="15.75" customHeight="1" s="78"/>
    <row r="609" ht="15.75" customHeight="1" s="78"/>
    <row r="610" ht="15.75" customHeight="1" s="78"/>
    <row r="611" ht="15.75" customHeight="1" s="78"/>
    <row r="612" ht="15.75" customHeight="1" s="78"/>
    <row r="613" ht="15.75" customHeight="1" s="78"/>
    <row r="614" ht="15.75" customHeight="1" s="78"/>
    <row r="615" ht="15.75" customHeight="1" s="78"/>
    <row r="616" ht="15.75" customHeight="1" s="78"/>
    <row r="617" ht="15.75" customHeight="1" s="78"/>
    <row r="618" ht="15.75" customHeight="1" s="78"/>
    <row r="619" ht="15.75" customHeight="1" s="78"/>
    <row r="620" ht="15.75" customHeight="1" s="78"/>
    <row r="621" ht="15.75" customHeight="1" s="78"/>
    <row r="622" ht="15.75" customHeight="1" s="78"/>
    <row r="623" ht="15.75" customHeight="1" s="78"/>
    <row r="624" ht="15.75" customHeight="1" s="78"/>
    <row r="625" ht="15.75" customHeight="1" s="78"/>
    <row r="626" ht="15.75" customHeight="1" s="78"/>
    <row r="627" ht="15.75" customHeight="1" s="78"/>
    <row r="628" ht="15.75" customHeight="1" s="78"/>
    <row r="629" ht="15.75" customHeight="1" s="78"/>
    <row r="630" ht="15.75" customHeight="1" s="78"/>
    <row r="631" ht="15.75" customHeight="1" s="78"/>
    <row r="632" ht="15.75" customHeight="1" s="78"/>
    <row r="633" ht="15.75" customHeight="1" s="78"/>
    <row r="634" ht="15.75" customHeight="1" s="78"/>
    <row r="635" ht="15.75" customHeight="1" s="78"/>
    <row r="636" ht="15.75" customHeight="1" s="78"/>
    <row r="637" ht="15.75" customHeight="1" s="78"/>
    <row r="638" ht="15.75" customHeight="1" s="78"/>
    <row r="639" ht="15.75" customHeight="1" s="78"/>
    <row r="640" ht="15.75" customHeight="1" s="78"/>
    <row r="641" ht="15.75" customHeight="1" s="78"/>
    <row r="642" ht="15.75" customHeight="1" s="78"/>
    <row r="643" ht="15.75" customHeight="1" s="78"/>
    <row r="644" ht="15.75" customHeight="1" s="78"/>
    <row r="645" ht="15.75" customHeight="1" s="78"/>
    <row r="646" ht="15.75" customHeight="1" s="78"/>
    <row r="647" ht="15.75" customHeight="1" s="78"/>
    <row r="648" ht="15.75" customHeight="1" s="78"/>
    <row r="649" ht="15.75" customHeight="1" s="78"/>
    <row r="650" ht="15.75" customHeight="1" s="78"/>
    <row r="651" ht="15.75" customHeight="1" s="78"/>
    <row r="652" ht="15.75" customHeight="1" s="78"/>
    <row r="653" ht="15.75" customHeight="1" s="78"/>
    <row r="654" ht="15.75" customHeight="1" s="78"/>
    <row r="655" ht="15.75" customHeight="1" s="78"/>
    <row r="656" ht="15.75" customHeight="1" s="78"/>
    <row r="657" ht="15.75" customHeight="1" s="78"/>
    <row r="658" ht="15.75" customHeight="1" s="78"/>
    <row r="659" ht="15.75" customHeight="1" s="78"/>
    <row r="660" ht="15.75" customHeight="1" s="78"/>
    <row r="661" ht="15.75" customHeight="1" s="78"/>
    <row r="662" ht="15.75" customHeight="1" s="78"/>
    <row r="663" ht="15.75" customHeight="1" s="78"/>
    <row r="664" ht="15.75" customHeight="1" s="78"/>
    <row r="665" ht="15.75" customHeight="1" s="78"/>
    <row r="666" ht="15.75" customHeight="1" s="78"/>
    <row r="667" ht="15.75" customHeight="1" s="78"/>
    <row r="668" ht="15.75" customHeight="1" s="78"/>
    <row r="669" ht="15.75" customHeight="1" s="78"/>
    <row r="670" ht="15.75" customHeight="1" s="78"/>
    <row r="671" ht="15.75" customHeight="1" s="78"/>
    <row r="672" ht="15.75" customHeight="1" s="78"/>
    <row r="673" ht="15.75" customHeight="1" s="78"/>
    <row r="674" ht="15.75" customHeight="1" s="78"/>
    <row r="675" ht="15.75" customHeight="1" s="78"/>
    <row r="676" ht="15.75" customHeight="1" s="78"/>
    <row r="677" ht="15.75" customHeight="1" s="78"/>
    <row r="678" ht="15.75" customHeight="1" s="78"/>
    <row r="679" ht="15.75" customHeight="1" s="78"/>
    <row r="680" ht="15.75" customHeight="1" s="78"/>
    <row r="681" ht="15.75" customHeight="1" s="78"/>
    <row r="682" ht="15.75" customHeight="1" s="78"/>
    <row r="683" ht="15.75" customHeight="1" s="78"/>
    <row r="684" ht="15.75" customHeight="1" s="78"/>
    <row r="685" ht="15.75" customHeight="1" s="78"/>
    <row r="686" ht="15.75" customHeight="1" s="78"/>
    <row r="687" ht="15.75" customHeight="1" s="78"/>
    <row r="688" ht="15.75" customHeight="1" s="78"/>
    <row r="689" ht="15.75" customHeight="1" s="78"/>
    <row r="690" ht="15.75" customHeight="1" s="78"/>
    <row r="691" ht="15.75" customHeight="1" s="78"/>
    <row r="692" ht="15.75" customHeight="1" s="78"/>
    <row r="693" ht="15.75" customHeight="1" s="78"/>
    <row r="694" ht="15.75" customHeight="1" s="78"/>
    <row r="695" ht="15.75" customHeight="1" s="78"/>
    <row r="696" ht="15.75" customHeight="1" s="78"/>
    <row r="697" ht="15.75" customHeight="1" s="78"/>
    <row r="698" ht="15.75" customHeight="1" s="78"/>
    <row r="699" ht="15.75" customHeight="1" s="78"/>
    <row r="700" ht="15.75" customHeight="1" s="78"/>
    <row r="701" ht="15.75" customHeight="1" s="78"/>
    <row r="702" ht="15.75" customHeight="1" s="78"/>
    <row r="703" ht="15.75" customHeight="1" s="78"/>
    <row r="704" ht="15.75" customHeight="1" s="78"/>
    <row r="705" ht="15.75" customHeight="1" s="78"/>
    <row r="706" ht="15.75" customHeight="1" s="78"/>
    <row r="707" ht="15.75" customHeight="1" s="78"/>
    <row r="708" ht="15.75" customHeight="1" s="78"/>
    <row r="709" ht="15.75" customHeight="1" s="78"/>
    <row r="710" ht="15.75" customHeight="1" s="78"/>
    <row r="711" ht="15.75" customHeight="1" s="78"/>
    <row r="712" ht="15.75" customHeight="1" s="78"/>
    <row r="713" ht="15.75" customHeight="1" s="78"/>
    <row r="714" ht="15.75" customHeight="1" s="78"/>
    <row r="715" ht="15.75" customHeight="1" s="78"/>
    <row r="716" ht="15.75" customHeight="1" s="78"/>
    <row r="717" ht="15.75" customHeight="1" s="78"/>
    <row r="718" ht="15.75" customHeight="1" s="78"/>
    <row r="719" ht="15.75" customHeight="1" s="78"/>
    <row r="720" ht="15.75" customHeight="1" s="78"/>
    <row r="721" ht="15.75" customHeight="1" s="78"/>
    <row r="722" ht="15.75" customHeight="1" s="78"/>
    <row r="723" ht="15.75" customHeight="1" s="78"/>
    <row r="724" ht="15.75" customHeight="1" s="78"/>
    <row r="725" ht="15.75" customHeight="1" s="78"/>
    <row r="726" ht="15.75" customHeight="1" s="78"/>
    <row r="727" ht="15.75" customHeight="1" s="78"/>
    <row r="728" ht="15.75" customHeight="1" s="78"/>
    <row r="729" ht="15.75" customHeight="1" s="78"/>
    <row r="730" ht="15.75" customHeight="1" s="78"/>
    <row r="731" ht="15.75" customHeight="1" s="78"/>
    <row r="732" ht="15.75" customHeight="1" s="78"/>
    <row r="733" ht="15.75" customHeight="1" s="78"/>
    <row r="734" ht="15.75" customHeight="1" s="78"/>
    <row r="735" ht="15.75" customHeight="1" s="78"/>
    <row r="736" ht="15.75" customHeight="1" s="78"/>
    <row r="737" ht="15.75" customHeight="1" s="78"/>
    <row r="738" ht="15.75" customHeight="1" s="78"/>
    <row r="739" ht="15.75" customHeight="1" s="78"/>
    <row r="740" ht="15.75" customHeight="1" s="78"/>
    <row r="741" ht="15.75" customHeight="1" s="78"/>
    <row r="742" ht="15.75" customHeight="1" s="78"/>
    <row r="743" ht="15.75" customHeight="1" s="78"/>
    <row r="744" ht="15.75" customHeight="1" s="78"/>
    <row r="745" ht="15.75" customHeight="1" s="78"/>
    <row r="746" ht="15.75" customHeight="1" s="78"/>
    <row r="747" ht="15.75" customHeight="1" s="78"/>
    <row r="748" ht="15.75" customHeight="1" s="78"/>
    <row r="749" ht="15.75" customHeight="1" s="78"/>
    <row r="750" ht="15.75" customHeight="1" s="78"/>
    <row r="751" ht="15.75" customHeight="1" s="78"/>
    <row r="752" ht="15.75" customHeight="1" s="78"/>
    <row r="753" ht="15.75" customHeight="1" s="78"/>
    <row r="754" ht="15.75" customHeight="1" s="78"/>
    <row r="755" ht="15.75" customHeight="1" s="78"/>
    <row r="756" ht="15.75" customHeight="1" s="78"/>
    <row r="757" ht="15.75" customHeight="1" s="78"/>
    <row r="758" ht="15.75" customHeight="1" s="78"/>
    <row r="759" ht="15.75" customHeight="1" s="78"/>
    <row r="760" ht="15.75" customHeight="1" s="78"/>
    <row r="761" ht="15.75" customHeight="1" s="78"/>
    <row r="762" ht="15.75" customHeight="1" s="78"/>
    <row r="763" ht="15.75" customHeight="1" s="78"/>
    <row r="764" ht="15.75" customHeight="1" s="78"/>
    <row r="765" ht="15.75" customHeight="1" s="78"/>
    <row r="766" ht="15.75" customHeight="1" s="78"/>
    <row r="767" ht="15.75" customHeight="1" s="78"/>
    <row r="768" ht="15.75" customHeight="1" s="78"/>
    <row r="769" ht="15.75" customHeight="1" s="78"/>
    <row r="770" ht="15.75" customHeight="1" s="78"/>
    <row r="771" ht="15.75" customHeight="1" s="78"/>
    <row r="772" ht="15.75" customHeight="1" s="78"/>
    <row r="773" ht="15.75" customHeight="1" s="78"/>
    <row r="774" ht="15.75" customHeight="1" s="78"/>
    <row r="775" ht="15.75" customHeight="1" s="78"/>
    <row r="776" ht="15.75" customHeight="1" s="78"/>
    <row r="777" ht="15.75" customHeight="1" s="78"/>
    <row r="778" ht="15.75" customHeight="1" s="78"/>
    <row r="779" ht="15.75" customHeight="1" s="78"/>
    <row r="780" ht="15.75" customHeight="1" s="78"/>
    <row r="781" ht="15.75" customHeight="1" s="78"/>
    <row r="782" ht="15.75" customHeight="1" s="78"/>
    <row r="783" ht="15.75" customHeight="1" s="78"/>
    <row r="784" ht="15.75" customHeight="1" s="78"/>
    <row r="785" ht="15.75" customHeight="1" s="78"/>
    <row r="786" ht="15.75" customHeight="1" s="78"/>
    <row r="787" ht="15.75" customHeight="1" s="78"/>
    <row r="788" ht="15.75" customHeight="1" s="78"/>
    <row r="789" ht="15.75" customHeight="1" s="78"/>
    <row r="790" ht="15.75" customHeight="1" s="78"/>
    <row r="791" ht="15.75" customHeight="1" s="78"/>
    <row r="792" ht="15.75" customHeight="1" s="78"/>
    <row r="793" ht="15.75" customHeight="1" s="78"/>
    <row r="794" ht="15.75" customHeight="1" s="78"/>
    <row r="795" ht="15.75" customHeight="1" s="78"/>
    <row r="796" ht="15.75" customHeight="1" s="78"/>
    <row r="797" ht="15.75" customHeight="1" s="78"/>
    <row r="798" ht="15.75" customHeight="1" s="78"/>
    <row r="799" ht="15.75" customHeight="1" s="78"/>
    <row r="800" ht="15.75" customHeight="1" s="78"/>
    <row r="801" ht="15.75" customHeight="1" s="78"/>
    <row r="802" ht="15.75" customHeight="1" s="78"/>
    <row r="803" ht="15.75" customHeight="1" s="78"/>
    <row r="804" ht="15.75" customHeight="1" s="78"/>
    <row r="805" ht="15.75" customHeight="1" s="78"/>
    <row r="806" ht="15.75" customHeight="1" s="78"/>
    <row r="807" ht="15.75" customHeight="1" s="78"/>
    <row r="808" ht="15.75" customHeight="1" s="78"/>
    <row r="809" ht="15.75" customHeight="1" s="78"/>
    <row r="810" ht="15.75" customHeight="1" s="78"/>
    <row r="811" ht="15.75" customHeight="1" s="78"/>
    <row r="812" ht="15.75" customHeight="1" s="78"/>
    <row r="813" ht="15.75" customHeight="1" s="78"/>
    <row r="814" ht="15.75" customHeight="1" s="78"/>
    <row r="815" ht="15.75" customHeight="1" s="78"/>
    <row r="816" ht="15.75" customHeight="1" s="78"/>
    <row r="817" ht="15.75" customHeight="1" s="78"/>
    <row r="818" ht="15.75" customHeight="1" s="78"/>
    <row r="819" ht="15.75" customHeight="1" s="78"/>
    <row r="820" ht="15.75" customHeight="1" s="78"/>
    <row r="821" ht="15.75" customHeight="1" s="78"/>
    <row r="822" ht="15.75" customHeight="1" s="78"/>
    <row r="823" ht="15.75" customHeight="1" s="78"/>
    <row r="824" ht="15.75" customHeight="1" s="78"/>
    <row r="825" ht="15.75" customHeight="1" s="78"/>
    <row r="826" ht="15.75" customHeight="1" s="78"/>
    <row r="827" ht="15.75" customHeight="1" s="78"/>
    <row r="828" ht="15.75" customHeight="1" s="78"/>
    <row r="829" ht="15.75" customHeight="1" s="78"/>
    <row r="830" ht="15.75" customHeight="1" s="78"/>
    <row r="831" ht="15.75" customHeight="1" s="78"/>
    <row r="832" ht="15.75" customHeight="1" s="78"/>
    <row r="833" ht="15.75" customHeight="1" s="78"/>
    <row r="834" ht="15.75" customHeight="1" s="78"/>
    <row r="835" ht="15.75" customHeight="1" s="78"/>
    <row r="836" ht="15.75" customHeight="1" s="78"/>
    <row r="837" ht="15.75" customHeight="1" s="78"/>
    <row r="838" ht="15.75" customHeight="1" s="78"/>
    <row r="839" ht="15.75" customHeight="1" s="78"/>
    <row r="840" ht="15.75" customHeight="1" s="78"/>
    <row r="841" ht="15.75" customHeight="1" s="78"/>
    <row r="842" ht="15.75" customHeight="1" s="78"/>
    <row r="843" ht="15.75" customHeight="1" s="78"/>
    <row r="844" ht="15.75" customHeight="1" s="78"/>
    <row r="845" ht="15.75" customHeight="1" s="78"/>
    <row r="846" ht="15.75" customHeight="1" s="78"/>
    <row r="847" ht="15.75" customHeight="1" s="78"/>
    <row r="848" ht="15.75" customHeight="1" s="78"/>
    <row r="849" ht="15.75" customHeight="1" s="78"/>
    <row r="850" ht="15.75" customHeight="1" s="78"/>
    <row r="851" ht="15.75" customHeight="1" s="78"/>
    <row r="852" ht="15.75" customHeight="1" s="78"/>
    <row r="853" ht="15.75" customHeight="1" s="78"/>
    <row r="854" ht="15.75" customHeight="1" s="78"/>
    <row r="855" ht="15.75" customHeight="1" s="78"/>
    <row r="856" ht="15.75" customHeight="1" s="78"/>
    <row r="857" ht="15.75" customHeight="1" s="78"/>
    <row r="858" ht="15.75" customHeight="1" s="78"/>
    <row r="859" ht="15.75" customHeight="1" s="78"/>
    <row r="860" ht="15.75" customHeight="1" s="78"/>
    <row r="861" ht="15.75" customHeight="1" s="78"/>
    <row r="862" ht="15.75" customHeight="1" s="78"/>
    <row r="863" ht="15.75" customHeight="1" s="78"/>
    <row r="864" ht="15.75" customHeight="1" s="78"/>
    <row r="865" ht="15.75" customHeight="1" s="78"/>
    <row r="866" ht="15.75" customHeight="1" s="78"/>
    <row r="867" ht="15.75" customHeight="1" s="78"/>
    <row r="868" ht="15.75" customHeight="1" s="78"/>
    <row r="869" ht="15.75" customHeight="1" s="78"/>
    <row r="870" ht="15.75" customHeight="1" s="78"/>
    <row r="871" ht="15.75" customHeight="1" s="78"/>
    <row r="872" ht="15.75" customHeight="1" s="78"/>
    <row r="873" ht="15.75" customHeight="1" s="78"/>
    <row r="874" ht="15.75" customHeight="1" s="78"/>
    <row r="875" ht="15.75" customHeight="1" s="78"/>
    <row r="876" ht="15.75" customHeight="1" s="78"/>
    <row r="877" ht="15.75" customHeight="1" s="78"/>
    <row r="878" ht="15.75" customHeight="1" s="78"/>
    <row r="879" ht="15.75" customHeight="1" s="78"/>
    <row r="880" ht="15.75" customHeight="1" s="78"/>
    <row r="881" ht="15.75" customHeight="1" s="78"/>
    <row r="882" ht="15.75" customHeight="1" s="78"/>
    <row r="883" ht="15.75" customHeight="1" s="78"/>
    <row r="884" ht="15.75" customHeight="1" s="78"/>
    <row r="885" ht="15.75" customHeight="1" s="78"/>
    <row r="886" ht="15.75" customHeight="1" s="78"/>
    <row r="887" ht="15.75" customHeight="1" s="78"/>
    <row r="888" ht="15.75" customHeight="1" s="78"/>
    <row r="889" ht="15.75" customHeight="1" s="78"/>
    <row r="890" ht="15.75" customHeight="1" s="78"/>
    <row r="891" ht="15.75" customHeight="1" s="78"/>
    <row r="892" ht="15.75" customHeight="1" s="78"/>
    <row r="893" ht="15.75" customHeight="1" s="78"/>
    <row r="894" ht="15.75" customHeight="1" s="78"/>
    <row r="895" ht="15.75" customHeight="1" s="78"/>
    <row r="896" ht="15.75" customHeight="1" s="78"/>
    <row r="897" ht="15.75" customHeight="1" s="78"/>
    <row r="898" ht="15.75" customHeight="1" s="78"/>
    <row r="899" ht="15.75" customHeight="1" s="78"/>
    <row r="900" ht="15.75" customHeight="1" s="78"/>
    <row r="901" ht="15.75" customHeight="1" s="78"/>
    <row r="902" ht="15.75" customHeight="1" s="78"/>
    <row r="903" ht="15.75" customHeight="1" s="78"/>
    <row r="904" ht="15.75" customHeight="1" s="78"/>
    <row r="905" ht="15.75" customHeight="1" s="78"/>
    <row r="906" ht="15.75" customHeight="1" s="78"/>
    <row r="907" ht="15.75" customHeight="1" s="78"/>
    <row r="908" ht="15.75" customHeight="1" s="78"/>
    <row r="909" ht="15.75" customHeight="1" s="78"/>
    <row r="910" ht="15.75" customHeight="1" s="78"/>
    <row r="911" ht="15.75" customHeight="1" s="78"/>
    <row r="912" ht="15.75" customHeight="1" s="78"/>
    <row r="913" ht="15.75" customHeight="1" s="78"/>
    <row r="914" ht="15.75" customHeight="1" s="78"/>
    <row r="915" ht="15.75" customHeight="1" s="78"/>
    <row r="916" ht="15.75" customHeight="1" s="78"/>
    <row r="917" ht="15.75" customHeight="1" s="78"/>
    <row r="918" ht="15.75" customHeight="1" s="78"/>
    <row r="919" ht="15.75" customHeight="1" s="78"/>
    <row r="920" ht="15.75" customHeight="1" s="78"/>
    <row r="921" ht="15.75" customHeight="1" s="78"/>
    <row r="922" ht="15.75" customHeight="1" s="78"/>
    <row r="923" ht="15.75" customHeight="1" s="78"/>
    <row r="924" ht="15.75" customHeight="1" s="78"/>
    <row r="925" ht="15.75" customHeight="1" s="78"/>
    <row r="926" ht="15.75" customHeight="1" s="78"/>
    <row r="927" ht="15.75" customHeight="1" s="78"/>
    <row r="928" ht="15.75" customHeight="1" s="78"/>
    <row r="929" ht="15.75" customHeight="1" s="78"/>
    <row r="930" ht="15.75" customHeight="1" s="78"/>
    <row r="931" ht="15.75" customHeight="1" s="78"/>
    <row r="932" ht="15.75" customHeight="1" s="78"/>
    <row r="933" ht="15.75" customHeight="1" s="78"/>
    <row r="934" ht="15.75" customHeight="1" s="78"/>
    <row r="935" ht="15.75" customHeight="1" s="78"/>
    <row r="936" ht="15.75" customHeight="1" s="78"/>
    <row r="937" ht="15.75" customHeight="1" s="78"/>
    <row r="938" ht="15.75" customHeight="1" s="78"/>
    <row r="939" ht="15.75" customHeight="1" s="78"/>
    <row r="940" ht="15.75" customHeight="1" s="78"/>
    <row r="941" ht="15.75" customHeight="1" s="78"/>
    <row r="942" ht="15.75" customHeight="1" s="78"/>
    <row r="943" ht="15.75" customHeight="1" s="78"/>
    <row r="944" ht="15.75" customHeight="1" s="78"/>
    <row r="945" ht="15.75" customHeight="1" s="78"/>
    <row r="946" ht="15.75" customHeight="1" s="78"/>
    <row r="947" ht="15.75" customHeight="1" s="78"/>
    <row r="948" ht="15.75" customHeight="1" s="78"/>
    <row r="949" ht="15.75" customHeight="1" s="78"/>
    <row r="950" ht="15.75" customHeight="1" s="78"/>
    <row r="951" ht="15.75" customHeight="1" s="78"/>
    <row r="952" ht="15.75" customHeight="1" s="78"/>
    <row r="953" ht="15.75" customHeight="1" s="78"/>
    <row r="954" ht="15.75" customHeight="1" s="78"/>
    <row r="955" ht="15.75" customHeight="1" s="78"/>
    <row r="956" ht="15.75" customHeight="1" s="78"/>
    <row r="957" ht="15.75" customHeight="1" s="78"/>
    <row r="958" ht="15.75" customHeight="1" s="78"/>
    <row r="959" ht="15.75" customHeight="1" s="78"/>
    <row r="960" ht="15.75" customHeight="1" s="78"/>
    <row r="961" ht="15.75" customHeight="1" s="78"/>
    <row r="962" ht="15.75" customHeight="1" s="78"/>
    <row r="963" ht="15.75" customHeight="1" s="78"/>
    <row r="964" ht="15.75" customHeight="1" s="78"/>
    <row r="965" ht="15.75" customHeight="1" s="78"/>
    <row r="966" ht="15.75" customHeight="1" s="78"/>
    <row r="967" ht="15.75" customHeight="1" s="78"/>
    <row r="968" ht="15.75" customHeight="1" s="78"/>
    <row r="969" ht="15.75" customHeight="1" s="78"/>
    <row r="970" ht="15.75" customHeight="1" s="78"/>
    <row r="971" ht="15.75" customHeight="1" s="78"/>
    <row r="972" ht="15.75" customHeight="1" s="78"/>
    <row r="973" ht="15.75" customHeight="1" s="78"/>
    <row r="974" ht="15.75" customHeight="1" s="78"/>
    <row r="975" ht="15.75" customHeight="1" s="78"/>
    <row r="976" ht="15.75" customHeight="1" s="78"/>
    <row r="977" ht="15.75" customHeight="1" s="78"/>
    <row r="978" ht="15.75" customHeight="1" s="78"/>
    <row r="979" ht="15.75" customHeight="1" s="78"/>
    <row r="980" ht="15.75" customHeight="1" s="78"/>
    <row r="981" ht="15.75" customHeight="1" s="78"/>
    <row r="982" ht="15.75" customHeight="1" s="78"/>
    <row r="983" ht="15.75" customHeight="1" s="78"/>
    <row r="984" ht="15.75" customHeight="1" s="78"/>
    <row r="985" ht="15.75" customHeight="1" s="78"/>
    <row r="986" ht="15.75" customHeight="1" s="78"/>
    <row r="987" ht="15.75" customHeight="1" s="78"/>
    <row r="988" ht="15.75" customHeight="1" s="78"/>
    <row r="989" ht="15.75" customHeight="1" s="78"/>
    <row r="990" ht="15.75" customHeight="1" s="78"/>
    <row r="991" ht="15.75" customHeight="1" s="78"/>
    <row r="992" ht="15.75" customHeight="1" s="78"/>
    <row r="993" ht="15.75" customHeight="1" s="78"/>
    <row r="994" ht="15.75" customHeight="1" s="78"/>
    <row r="995" ht="15.75" customHeight="1" s="78"/>
    <row r="996" ht="15.75" customHeight="1" s="78"/>
    <row r="997" ht="15.75" customHeight="1" s="78"/>
    <row r="998" ht="15.75" customHeight="1" s="78"/>
    <row r="999" ht="15.75" customHeight="1" s="78"/>
    <row r="1000" ht="15.75" customHeight="1" s="78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2020-10-08T15:35:00Z</dcterms:modified>
</cp:coreProperties>
</file>