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79A49846-03C2-4D44-BCE8-202E8EA08346}" xr6:coauthVersionLast="45" xr6:coauthVersionMax="45" xr10:uidLastSave="{00000000-0000-0000-0000-000000000000}"/>
  <bookViews>
    <workbookView xWindow="10770" yWindow="420" windowWidth="16905" windowHeight="1689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<sst xmlns="http://schemas.openxmlformats.org/spreadsheetml/2006/main" count="9896" uniqueCount="1984">
  <si>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</si>
  <si>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</si>
  <si>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</si>
  <si>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</si>
  <si>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</si>
  <si>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</si>
  <si>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</si>
  <si>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</si>
  <si>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</si>
  <si>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</si>
  <si>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</si>
  <si>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</si>
  <si>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</si>
  <si>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</si>
  <si>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</si>
  <si>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</si>
  <si>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</si>
  <si>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</si>
  <si>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</si>
  <si>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</si>
  <si>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</si>
  <si>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</si>
  <si>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</si>
  <si>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</si>
  <si>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</si>
  <si>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</si>
  <si>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</si>
  <si>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</si>
  <si>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</si>
  <si>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</si>
  <si>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</si>
  <si>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</si>
  <si>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</si>
  <si>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</si>
  <si>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</si>
  <si>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</si>
  <si>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</si>
  <si>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</si>
  <si>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</si>
  <si>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</si>
  <si>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</si>
  <si>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</si>
  <si>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</si>
  <si>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</si>
  <si>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</si>
  <si>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</si>
  <si>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</si>
  <si>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</si>
  <si>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</si>
  <si>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</si>
  <si>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</si>
  <si>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</si>
  <si>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</si>
  <si>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</si>
  <si>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</si>
  <si>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</si>
  <si>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</si>
  <si>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</si>
  <si>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</si>
  <si>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</si>
  <si>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</si>
  <si>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</si>
  <si>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</si>
  <si>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</si>
  <si>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</si>
  <si>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</si>
  <si>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</si>
  <si>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</si>
  <si>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</si>
  <si>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</si>
  <si>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</si>
  <si>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</si>
  <si>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</si>
  <si>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</si>
  <si>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</si>
  <si>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</si>
  <si>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</si>
  <si>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</si>
  <si>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</si>
  <si>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</si>
  <si>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</si>
  <si>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</si>
  <si>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</si>
  <si>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</si>
  <si>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</si>
  <si>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</si>
  <si>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</si>
  <si>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</si>
  <si>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</si>
  <si>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</si>
  <si>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</si>
  <si>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</si>
  <si>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</si>
  <si>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</si>
  <si>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</si>
  <si>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</si>
  <si>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</si>
  <si>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</si>
  <si>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</si>
  <si>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</si>
  <si>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</si>
  <si>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</si>
  <si>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</si>
  <si>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</si>
  <si>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</si>
  <si>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</si>
  <si>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</si>
  <si>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</si>
  <si>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</si>
  <si>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</si>
  <si>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</si>
  <si>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</si>
  <si>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</si>
  <si>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</si>
  <si>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</si>
  <si>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</si>
  <si>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</si>
  <si>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</si>
  <si>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</si>
  <si>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</si>
  <si>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</si>
  <si>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</si>
  <si>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</si>
  <si>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</si>
  <si>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</si>
  <si>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</si>
  <si>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</si>
  <si>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</si>
  <si>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</si>
  <si>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</si>
  <si>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</si>
  <si>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</si>
  <si>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</si>
  <si>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</si>
  <si>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</si>
  <si>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</si>
  <si>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</si>
  <si>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</si>
  <si>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</si>
  <si>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</si>
  <si>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</si>
  <si>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</si>
  <si>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</si>
  <si>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</si>
  <si>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</si>
  <si>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</si>
  <si>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</si>
  <si>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</si>
  <si>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</si>
  <si>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</si>
  <si>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</si>
  <si>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</si>
  <si>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</si>
  <si>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</si>
  <si>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</si>
  <si>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</si>
  <si>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</si>
  <si>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</si>
  <si>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</si>
  <si>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</si>
  <si>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</si>
  <si>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</si>
  <si>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</si>
  <si>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</si>
  <si>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</si>
  <si>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</si>
  <si>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</si>
  <si>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</si>
  <si>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</si>
  <si>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</si>
  <si>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</si>
  <si>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</si>
  <si>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</si>
  <si>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</si>
  <si>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</si>
  <si>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</si>
  <si>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</si>
  <si>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</si>
  <si>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</si>
  <si>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</si>
  <si>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</si>
  <si>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</si>
  <si>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</si>
  <si>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</si>
  <si>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</si>
  <si>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</si>
  <si>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</si>
  <si>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</si>
  <si>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</si>
  <si>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</si>
  <si>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</si>
  <si>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</si>
  <si>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</si>
  <si>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</si>
  <si>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</si>
  <si>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</si>
  <si>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</si>
  <si>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</si>
  <si>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</si>
  <si>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</si>
  <si>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</si>
  <si>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</si>
  <si>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</si>
  <si>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</si>
  <si>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</si>
  <si>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</si>
  <si>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</si>
  <si>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</si>
  <si>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</si>
  <si>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</si>
  <si>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</si>
  <si>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</si>
  <si>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</si>
  <si>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</si>
  <si>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</si>
  <si>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</si>
  <si>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</si>
  <si>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</si>
  <si>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</si>
  <si>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</si>
  <si>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</si>
  <si>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</si>
  <si>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</si>
  <si>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</si>
  <si>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</si>
  <si>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</si>
  <si>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</si>
  <si>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</si>
  <si>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</si>
  <si>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</si>
  <si>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</si>
  <si>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</si>
  <si>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</si>
  <si>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</si>
  <si>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</si>
  <si>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</si>
  <si>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</si>
  <si>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</si>
  <si>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</si>
  <si>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</si>
  <si>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</si>
  <si>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</si>
  <si>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</si>
  <si>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</si>
  <si>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</si>
  <si>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</si>
  <si>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</si>
  <si>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</si>
  <si>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</si>
  <si>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</si>
  <si>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</si>
  <si>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</si>
  <si>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</si>
  <si>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</si>
  <si>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</si>
  <si>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</si>
  <si>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</si>
  <si>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</si>
  <si>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</si>
  <si>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</si>
  <si>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</si>
  <si>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</si>
  <si>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</si>
  <si>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</si>
  <si>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</si>
  <si>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</si>
  <si>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</si>
  <si>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</si>
  <si>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</si>
  <si>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</si>
  <si>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</si>
  <si>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</si>
  <si>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</si>
  <si>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</si>
  <si>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</si>
  <si>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</si>
  <si>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</si>
  <si>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</si>
  <si>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</si>
  <si>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</si>
  <si>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</si>
  <si>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</si>
  <si>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</si>
  <si>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</si>
  <si>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</si>
  <si>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</si>
  <si>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</si>
  <si>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</si>
  <si>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</si>
  <si>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</si>
  <si>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</si>
  <si>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</si>
  <si>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</si>
  <si>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</si>
  <si>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</si>
  <si>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</si>
  <si>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</si>
  <si>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</si>
  <si>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</si>
  <si>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</si>
  <si>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</si>
  <si>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</si>
  <si>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</si>
  <si>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</si>
  <si>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</si>
  <si>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</si>
  <si>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</si>
  <si>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</si>
  <si>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</si>
  <si>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</si>
  <si>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</si>
  <si>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</si>
  <si>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</si>
  <si>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</si>
  <si>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</si>
  <si>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</si>
  <si>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</si>
  <si>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</si>
  <si>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</si>
  <si>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</si>
  <si>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</si>
  <si>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</si>
  <si>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</si>
  <si>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</si>
  <si>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</si>
  <si>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</si>
  <si>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</si>
  <si>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</si>
  <si>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</si>
  <si>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</si>
  <si>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</si>
  <si>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</si>
  <si>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</si>
  <si>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</si>
  <si>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</si>
  <si>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</si>
  <si>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</si>
  <si>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</si>
  <si>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</si>
  <si>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</si>
  <si>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</si>
  <si>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</si>
  <si>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</si>
  <si>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</si>
  <si>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</si>
  <si>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</si>
  <si>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</si>
  <si>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</si>
  <si>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</si>
  <si>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</si>
  <si>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</si>
  <si>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</si>
  <si>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</si>
  <si>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</si>
  <si>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</si>
  <si>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</si>
  <si>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</si>
  <si>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</si>
  <si>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</si>
  <si>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</si>
  <si>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</si>
  <si>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</si>
  <si>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</si>
  <si>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</si>
  <si>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</si>
  <si>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</si>
  <si>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</si>
  <si>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</si>
  <si>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</si>
  <si>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</si>
  <si>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</si>
  <si>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</si>
  <si>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</si>
  <si>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</si>
  <si>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</si>
  <si>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</si>
  <si>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</si>
  <si>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</si>
  <si>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</si>
  <si>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</si>
  <si>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</si>
  <si>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</si>
  <si>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</si>
  <si>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</si>
  <si>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</si>
  <si>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</si>
  <si>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</si>
  <si>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</si>
  <si>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</si>
  <si>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</si>
  <si>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</si>
  <si>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</si>
  <si>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</si>
  <si>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</si>
  <si>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</si>
  <si>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</si>
  <si>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</si>
  <si>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</si>
  <si>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</si>
  <si>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</si>
  <si>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</si>
  <si>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</si>
  <si>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</si>
  <si>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</si>
  <si>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</si>
  <si>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</si>
  <si>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</si>
  <si>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</si>
  <si>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</si>
  <si>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</si>
  <si>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</si>
  <si>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</si>
  <si>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</si>
  <si>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</si>
  <si>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</si>
  <si>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</si>
  <si>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</si>
  <si>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</si>
  <si>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</si>
  <si>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</si>
  <si>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</si>
  <si>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</si>
  <si>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</si>
  <si>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</si>
  <si>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</si>
  <si>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</si>
  <si>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</si>
  <si>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</si>
  <si>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</si>
  <si>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</si>
  <si>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</si>
  <si>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</si>
  <si>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</si>
  <si>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</si>
  <si>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</si>
  <si>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</si>
  <si>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</si>
  <si>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</si>
  <si>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</si>
  <si>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</si>
  <si>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</si>
  <si>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</si>
  <si>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</si>
  <si>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</si>
  <si>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</si>
  <si>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</si>
  <si>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</si>
  <si>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</si>
  <si>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</si>
  <si>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</si>
  <si>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</si>
  <si>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</si>
  <si>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</si>
  <si>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</si>
  <si>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</si>
  <si>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</si>
  <si>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</si>
  <si>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</si>
  <si>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</si>
  <si>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</si>
  <si>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</si>
  <si>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</si>
  <si>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</si>
  <si>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</si>
  <si>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</si>
  <si>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</si>
  <si>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</si>
  <si>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</si>
  <si>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</si>
  <si>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</si>
  <si>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</si>
  <si>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</si>
  <si>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</si>
  <si>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</si>
  <si>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</si>
  <si>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</si>
  <si>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</si>
  <si>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</si>
  <si>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</si>
  <si>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</si>
  <si>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</si>
  <si>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</si>
  <si>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</si>
  <si>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</si>
  <si>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</si>
  <si>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</si>
  <si>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</si>
  <si>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</si>
  <si>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</si>
  <si>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</si>
  <si>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</si>
  <si>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</si>
  <si>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</si>
  <si>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</si>
  <si>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</si>
  <si>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</si>
  <si>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</si>
  <si>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</si>
  <si>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</si>
  <si>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</si>
  <si>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</si>
  <si>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</si>
  <si>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</si>
  <si>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</si>
  <si>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</si>
  <si>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</si>
  <si>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</si>
  <si>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</si>
  <si>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</si>
  <si>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</si>
  <si>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</si>
  <si>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</si>
  <si>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</si>
  <si>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</si>
  <si>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</si>
  <si>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</si>
  <si>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</si>
  <si>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</si>
  <si>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</si>
  <si>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</si>
  <si>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</si>
  <si>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</si>
  <si>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</si>
  <si>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</si>
  <si>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</si>
  <si>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</si>
  <si>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</si>
  <si>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</si>
  <si>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</si>
  <si>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</si>
  <si>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</si>
  <si>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</si>
  <si>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</si>
  <si>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</si>
  <si>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</si>
  <si>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</si>
  <si>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</si>
  <si>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</si>
  <si>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</si>
  <si>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</si>
  <si>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</si>
  <si>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</si>
  <si>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</si>
  <si>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</si>
  <si>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</si>
  <si>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</si>
  <si>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</si>
  <si>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</si>
  <si>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</si>
  <si>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</si>
  <si>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</si>
  <si>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</si>
  <si>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</si>
  <si>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</si>
  <si>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</si>
  <si>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</si>
  <si>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</si>
  <si>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</si>
  <si>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</si>
  <si>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</si>
  <si>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</si>
  <si>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</si>
  <si>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</si>
  <si>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</si>
  <si>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</si>
  <si>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</si>
  <si>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</si>
  <si>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</si>
  <si>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</si>
  <si>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</si>
  <si>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</si>
  <si>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</si>
  <si>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</si>
  <si>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</si>
  <si>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</si>
  <si>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</si>
  <si>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</si>
  <si>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</si>
  <si>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</si>
  <si>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</si>
  <si>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</si>
  <si>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</si>
  <si>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</si>
  <si>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</si>
  <si>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</si>
  <si>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</si>
  <si>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</si>
  <si>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</si>
  <si>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</si>
  <si>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</si>
  <si>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</si>
  <si>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</si>
  <si>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</si>
  <si>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</si>
  <si>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</si>
  <si>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</si>
  <si>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</si>
  <si>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</si>
  <si>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</si>
  <si>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</si>
  <si>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</si>
  <si>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</si>
  <si>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</si>
  <si>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</si>
  <si>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</si>
  <si>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</si>
  <si>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</si>
  <si>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</si>
  <si>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</si>
  <si>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</si>
  <si>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</si>
  <si>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</si>
  <si>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</si>
  <si>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</si>
  <si>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</si>
  <si>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</si>
  <si>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</si>
  <si>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</si>
  <si>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</si>
  <si>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</si>
  <si>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</si>
  <si>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</si>
  <si>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</si>
  <si>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</si>
  <si>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</si>
  <si>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</si>
  <si>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</si>
  <si>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</si>
  <si>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</si>
  <si>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</si>
  <si>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</si>
  <si>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</si>
  <si>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</si>
  <si>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</si>
  <si>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</si>
  <si>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</si>
  <si>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</si>
  <si>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</si>
  <si>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</si>
  <si>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</si>
  <si>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</si>
  <si>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</si>
  <si>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</si>
  <si>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</si>
  <si>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</si>
  <si>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</si>
  <si>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</si>
  <si>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</si>
  <si>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</si>
  <si>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</si>
  <si>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</si>
  <si>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</si>
  <si>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</si>
  <si>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</si>
  <si>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</si>
  <si>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</si>
  <si>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</si>
  <si>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</si>
  <si>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</si>
  <si>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</si>
  <si>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</si>
  <si>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</si>
  <si>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</si>
  <si>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</si>
  <si>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</si>
  <si>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</si>
  <si>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</si>
  <si>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</si>
  <si>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</si>
  <si>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</si>
  <si>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</si>
  <si>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</si>
  <si>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</si>
  <si>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</si>
  <si>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</si>
  <si>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</si>
  <si>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</si>
  <si>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</si>
  <si>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</si>
  <si>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</si>
  <si>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</si>
  <si>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</si>
  <si>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</si>
  <si>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</si>
  <si>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</si>
  <si>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</si>
  <si>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</si>
  <si>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</si>
  <si>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</si>
  <si>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</si>
  <si>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</si>
  <si>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</si>
  <si>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</si>
  <si>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</si>
  <si>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</si>
  <si>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</si>
  <si>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</si>
  <si>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</si>
  <si>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</si>
  <si>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</si>
  <si>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</si>
  <si>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</si>
  <si>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</si>
  <si>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</si>
  <si>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</si>
  <si>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</si>
  <si>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</si>
  <si>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</si>
  <si>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</si>
  <si>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</si>
  <si>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</si>
  <si>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</si>
  <si>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</si>
  <si>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</si>
  <si>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</si>
  <si>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</si>
  <si>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</si>
  <si>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</si>
  <si>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</si>
  <si>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</si>
  <si>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</si>
  <si>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</si>
  <si>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</si>
  <si>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</si>
  <si>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</si>
  <si>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</si>
  <si>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</si>
  <si>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</si>
  <si>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</si>
  <si>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</si>
  <si>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</si>
  <si>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</si>
  <si>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</si>
  <si>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</si>
  <si>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</si>
  <si>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</si>
  <si>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</si>
  <si>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</si>
  <si>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</si>
  <si>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</si>
  <si>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</si>
  <si>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</si>
  <si>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</si>
  <si>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</si>
  <si>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</si>
  <si>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</si>
  <si>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</si>
  <si>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</si>
  <si>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</si>
  <si>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</si>
  <si>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</si>
  <si>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</si>
  <si>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</si>
  <si>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</si>
  <si>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</si>
  <si>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</si>
  <si>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</si>
  <si>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</si>
  <si>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</si>
  <si>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</si>
  <si>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</si>
  <si>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</si>
  <si>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</si>
  <si>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</si>
  <si>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</si>
  <si>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</si>
  <si>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</si>
  <si>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</si>
  <si>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</si>
  <si>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</si>
  <si>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</si>
  <si>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</si>
  <si>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</si>
  <si>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</si>
  <si>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</si>
  <si>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</si>
  <si>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</si>
  <si>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</si>
  <si>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</si>
  <si>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</si>
  <si>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</si>
  <si>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</si>
  <si>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</si>
  <si>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</si>
  <si>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</si>
  <si>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</si>
  <si>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</si>
  <si>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</si>
  <si>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</si>
  <si>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</si>
  <si>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</si>
  <si>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</si>
  <si>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</si>
  <si>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</si>
  <si>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</si>
  <si>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</si>
  <si>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</si>
  <si>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</si>
  <si>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</si>
  <si>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</si>
  <si>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</si>
  <si>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</si>
  <si>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</si>
  <si>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</si>
  <si>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</si>
  <si>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</si>
  <si>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</si>
  <si>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</si>
  <si>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</si>
  <si>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</si>
  <si>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</si>
  <si>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</si>
  <si>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</si>
  <si>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</si>
  <si>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</si>
  <si>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</si>
  <si>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</si>
  <si>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</si>
  <si>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</si>
  <si>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</si>
  <si>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</si>
  <si>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</si>
  <si>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</si>
  <si>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</si>
  <si>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</si>
  <si>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</si>
  <si>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</si>
  <si>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</si>
  <si>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</si>
  <si>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</si>
  <si>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</si>
  <si>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</si>
  <si>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</si>
  <si>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</si>
  <si>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</si>
  <si>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</si>
  <si>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</si>
  <si>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</si>
  <si>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</si>
  <si>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</si>
  <si>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</si>
  <si>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</si>
  <si>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</si>
  <si>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</si>
  <si>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</si>
  <si>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</si>
  <si>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</si>
  <si>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</si>
  <si>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</si>
  <si>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</si>
  <si>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</si>
  <si>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</si>
  <si>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</si>
  <si>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</si>
  <si>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</si>
  <si>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</si>
  <si>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</si>
  <si>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</si>
  <si>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</si>
  <si>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</si>
  <si>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</si>
  <si>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</si>
  <si>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</si>
  <si>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</si>
  <si>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</si>
  <si>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</si>
  <si>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</si>
  <si>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</si>
  <si>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</si>
  <si>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</si>
  <si>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</si>
  <si>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</si>
  <si>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</si>
  <si>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</si>
  <si>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</si>
  <si>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</si>
  <si>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</si>
  <si>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</si>
  <si>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</si>
  <si>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</si>
  <si>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</si>
  <si>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</si>
  <si>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</si>
  <si>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</si>
  <si>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</si>
  <si>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</si>
  <si>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</si>
  <si>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</si>
  <si>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</si>
  <si>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</si>
  <si>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</si>
  <si>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</si>
  <si>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</si>
  <si>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</si>
  <si>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</si>
  <si>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</si>
  <si>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</si>
  <si>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</si>
  <si>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</si>
  <si>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</si>
  <si>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</si>
  <si>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</si>
  <si>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</si>
  <si>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</si>
  <si>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</si>
  <si>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</si>
  <si>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</si>
  <si>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</si>
  <si>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</si>
  <si>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</si>
  <si>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</si>
  <si>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</si>
  <si>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</si>
  <si>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</si>
  <si>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</si>
  <si>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</si>
  <si>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</si>
  <si>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</si>
  <si>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</si>
  <si>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</si>
  <si>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</si>
  <si>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</si>
  <si>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</si>
  <si>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</si>
  <si>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</si>
  <si>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</si>
  <si>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</si>
  <si>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</si>
  <si>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</si>
  <si>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</si>
  <si>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</si>
  <si>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</si>
  <si>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</si>
  <si>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</si>
  <si>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</si>
  <si>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</si>
  <si>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</si>
  <si>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</si>
  <si>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</si>
  <si>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</si>
  <si>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</si>
  <si>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</si>
  <si>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</si>
  <si>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</si>
  <si>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</si>
  <si>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</si>
  <si>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</si>
  <si>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</si>
  <si>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</si>
  <si>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</si>
  <si>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</si>
  <si>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</si>
  <si>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</si>
  <si>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</si>
  <si>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</si>
  <si>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</si>
  <si>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</si>
  <si>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</si>
  <si>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</si>
  <si>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</si>
  <si>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</si>
  <si>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</si>
  <si>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</si>
  <si>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</si>
  <si>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</si>
  <si>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</si>
  <si>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</si>
  <si>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</si>
  <si>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</si>
  <si>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</si>
  <si>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</si>
  <si>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</si>
  <si>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</si>
  <si>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</si>
  <si>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</si>
  <si>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</si>
  <si>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</si>
  <si>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</si>
  <si>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</si>
  <si>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</si>
  <si>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</si>
  <si>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</si>
  <si>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</si>
  <si>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</si>
  <si>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</si>
  <si>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</si>
  <si>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</si>
  <si>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</si>
  <si>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</si>
  <si>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</si>
  <si>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</si>
  <si>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</si>
  <si>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</si>
  <si>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</si>
  <si>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</si>
  <si>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</si>
  <si>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</si>
  <si>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</si>
  <si>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</si>
  <si>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</si>
  <si>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</si>
  <si>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</si>
  <si>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</si>
  <si>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</si>
  <si>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</si>
  <si>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</si>
  <si>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</si>
  <si>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</si>
  <si>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</si>
  <si>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</si>
  <si>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</si>
  <si>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</si>
  <si>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</si>
  <si>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</si>
  <si>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</si>
  <si>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</si>
  <si>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</si>
  <si>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</si>
  <si>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</si>
  <si>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</si>
  <si>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</si>
  <si>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</si>
  <si>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</si>
  <si>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</si>
  <si>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</si>
  <si>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</si>
  <si>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</si>
  <si>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</si>
  <si>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</si>
  <si>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</si>
  <si>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</si>
  <si>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</si>
  <si>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</si>
  <si>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</si>
  <si>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</si>
  <si>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</si>
  <si>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</si>
  <si>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</si>
  <si>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</si>
  <si>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</si>
  <si>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</si>
  <si>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</si>
  <si>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</si>
  <si>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</si>
  <si>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</si>
  <si>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</si>
  <si>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</si>
  <si>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</si>
  <si>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</si>
  <si>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</si>
  <si>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</si>
  <si>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</si>
  <si>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</si>
  <si>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</si>
  <si>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</si>
  <si>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</si>
  <si>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</si>
  <si>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</si>
  <si>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</si>
  <si>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</si>
  <si>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</si>
  <si>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</si>
  <si>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</si>
  <si>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</si>
  <si>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</si>
  <si>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</si>
  <si>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</si>
  <si>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</si>
  <si>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</si>
  <si>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</si>
  <si>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</si>
  <si>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</si>
  <si>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</si>
  <si>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</si>
  <si>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</si>
  <si>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</si>
  <si>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</si>
  <si>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</si>
  <si>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</si>
  <si>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</si>
  <si>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</si>
  <si>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</si>
  <si>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</si>
  <si>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</si>
  <si>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</si>
  <si>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</si>
  <si>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</si>
  <si>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</si>
  <si>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</si>
  <si>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</si>
  <si>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</si>
  <si>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</si>
  <si>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</si>
  <si>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</si>
  <si>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</si>
  <si>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</si>
  <si>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</si>
  <si>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</si>
  <si>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</si>
  <si>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</si>
  <si>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</si>
  <si>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</si>
  <si>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</si>
  <si>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</si>
  <si>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</si>
  <si>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</si>
  <si>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</si>
  <si>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</si>
  <si>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</si>
  <si>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</si>
  <si>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</si>
  <si>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</si>
  <si>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</si>
  <si>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</si>
  <si>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</si>
  <si>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</si>
  <si>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</si>
  <si>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</si>
  <si>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</si>
  <si>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</si>
  <si>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</si>
  <si>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</si>
  <si>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</si>
  <si>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</si>
  <si>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</si>
  <si>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</si>
  <si>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</si>
  <si>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</si>
  <si>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</si>
  <si>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</si>
  <si>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</si>
  <si>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</si>
  <si>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</si>
  <si>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</si>
  <si>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</si>
  <si>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</si>
  <si>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</si>
  <si>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</si>
  <si>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</si>
  <si>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</si>
  <si>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</si>
  <si>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</si>
  <si>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</si>
  <si>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</si>
  <si>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</si>
  <si>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</si>
  <si>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</si>
  <si>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</si>
  <si>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</si>
  <si>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</si>
  <si>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</si>
  <si>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</si>
  <si>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</si>
  <si>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</si>
  <si>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</si>
  <si>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</si>
  <si>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</si>
  <si>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</si>
  <si>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</si>
  <si>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</si>
  <si>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</si>
  <si>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</si>
  <si>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</si>
  <si>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</si>
  <si>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</si>
  <si>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</si>
  <si>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</si>
  <si>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</si>
  <si>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</si>
  <si>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</si>
  <si>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</si>
  <si>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</si>
  <si>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</si>
  <si>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</si>
  <si>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</si>
  <si>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</si>
  <si>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</si>
  <si>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</si>
  <si>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</si>
  <si>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</si>
  <si>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</si>
  <si>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</si>
  <si>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</si>
  <si>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</si>
  <si>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</si>
  <si>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</si>
  <si>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</si>
  <si>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</si>
  <si>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</si>
  <si>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</si>
  <si>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</si>
  <si>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</si>
  <si>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</si>
  <si>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</si>
  <si>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</si>
  <si>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</si>
  <si>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</si>
  <si>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</si>
  <si>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</si>
  <si>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</si>
  <si>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</si>
  <si>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</si>
  <si>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</si>
  <si>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</si>
  <si>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</si>
  <si>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</si>
  <si>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</si>
  <si>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</si>
  <si>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</si>
  <si>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</si>
  <si>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</si>
  <si>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</si>
  <si>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</si>
  <si>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</si>
  <si>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</si>
  <si>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</si>
  <si>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</si>
  <si>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</si>
  <si>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</si>
  <si>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</si>
  <si>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</si>
  <si>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</si>
  <si>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</si>
  <si>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</si>
  <si>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</si>
  <si>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</si>
  <si>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</si>
  <si>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</si>
  <si>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</si>
  <si>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</si>
  <si>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</si>
  <si>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</si>
  <si>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</si>
  <si>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</si>
  <si>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</si>
  <si>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</si>
  <si>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</si>
  <si>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</si>
  <si>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</si>
  <si>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</si>
  <si>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</si>
  <si>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</si>
  <si>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</si>
  <si>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</si>
  <si>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</si>
  <si>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</si>
  <si>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</si>
  <si>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</si>
  <si>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</si>
  <si>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</si>
  <si>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</si>
  <si>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</si>
  <si>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</si>
  <si>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</si>
  <si>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</si>
  <si>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</si>
  <si>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</si>
  <si>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</si>
  <si>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</si>
  <si>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</si>
  <si>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</si>
  <si>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</si>
  <si>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</si>
  <si>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</si>
  <si>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</si>
  <si>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</si>
  <si>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</si>
  <si>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</si>
  <si>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</si>
  <si>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</si>
  <si>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</si>
  <si>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</si>
  <si>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</si>
  <si>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</si>
  <si>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</si>
  <si>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</si>
  <si>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</si>
  <si>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</si>
  <si>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</si>
  <si>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</si>
  <si>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</si>
  <si>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</si>
  <si>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</si>
  <si>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</si>
  <si>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</si>
  <si>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</si>
  <si>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</si>
  <si>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</si>
  <si>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</si>
  <si>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</si>
  <si>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</si>
  <si>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</si>
  <si>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</si>
  <si>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</si>
  <si>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</si>
  <si>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</si>
  <si>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</si>
  <si>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</si>
  <si>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</si>
  <si>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</si>
  <si>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</si>
  <si>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</si>
  <si>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</si>
  <si>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</si>
  <si>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</si>
  <si>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</si>
  <si>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</si>
  <si>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</si>
  <si>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</si>
  <si>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</si>
  <si>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</si>
  <si>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</si>
  <si>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</si>
  <si>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</si>
  <si>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</si>
  <si>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</si>
  <si>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</si>
  <si>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</si>
  <si>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</si>
  <si>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</si>
  <si>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</si>
  <si>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</si>
  <si>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</si>
  <si>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</si>
  <si>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</si>
  <si>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</si>
  <si>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</si>
  <si>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</si>
  <si>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</si>
  <si>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</si>
  <si>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</si>
  <si>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</si>
  <si>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</si>
  <si>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</si>
  <si>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</si>
  <si>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</si>
  <si>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</si>
  <si>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</si>
  <si>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</si>
  <si>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</si>
  <si>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</si>
  <si>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</si>
  <si>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</si>
  <si>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</si>
  <si>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</si>
  <si>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</si>
  <si>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</si>
  <si>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</si>
  <si>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</si>
  <si>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</si>
  <si>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</si>
  <si>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</si>
  <si>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</si>
  <si>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</si>
  <si>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</si>
  <si>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</si>
  <si>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</si>
  <si>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</si>
  <si>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</si>
  <si>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</si>
  <si>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</si>
  <si>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</si>
  <si>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</si>
  <si>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</si>
  <si>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</si>
  <si>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</si>
  <si>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</si>
  <si>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</si>
  <si>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</si>
  <si>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</si>
  <si>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</si>
  <si>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</si>
  <si>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</si>
  <si>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</si>
  <si>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</si>
  <si>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</si>
  <si>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</si>
  <si>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</si>
  <si>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</si>
  <si>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</si>
  <si>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</si>
  <si>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</si>
  <si>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</si>
  <si>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</si>
  <si>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</si>
  <si>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</si>
  <si>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</si>
  <si>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</si>
  <si>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</si>
  <si>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</si>
  <si>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</si>
  <si>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</si>
  <si>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</si>
  <si>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</si>
  <si>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</si>
  <si>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</si>
  <si>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</si>
  <si>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</si>
  <si>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</si>
  <si>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</si>
  <si>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</si>
  <si>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</si>
  <si>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</si>
  <si>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</si>
  <si>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</si>
  <si>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</si>
  <si>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</si>
  <si>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</si>
  <si>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</si>
  <si>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</si>
  <si>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</si>
  <si>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</si>
  <si>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</si>
  <si>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</si>
  <si>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</si>
  <si>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</si>
  <si>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</si>
  <si>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</si>
  <si>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</si>
  <si>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</si>
  <si>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</si>
  <si>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</si>
  <si>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</si>
  <si>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</si>
  <si>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</si>
  <si>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</si>
  <si>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</si>
  <si>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</si>
  <si>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</si>
  <si>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</si>
  <si>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</si>
  <si>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</si>
  <si>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</si>
  <si>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</si>
  <si>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</si>
  <si>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</si>
  <si>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</si>
  <si>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</si>
  <si>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</si>
  <si>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</si>
  <si>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</si>
  <si>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</si>
  <si>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</si>
  <si>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</si>
  <si>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</si>
  <si>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</si>
  <si>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</si>
  <si>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</si>
  <si>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</si>
  <si>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</si>
  <si>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</si>
  <si>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</si>
  <si>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</si>
  <si>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</si>
  <si>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</si>
  <si>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</si>
  <si>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</si>
  <si>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</si>
  <si>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</si>
  <si>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</si>
  <si>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</si>
  <si>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</si>
  <si>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</si>
  <si>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</si>
  <si>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</si>
  <si>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</si>
  <si>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</si>
  <si>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</si>
  <si>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</si>
  <si>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</si>
  <si>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</si>
  <si>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</si>
  <si>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</si>
  <si>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</si>
  <si>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</si>
  <si>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</si>
  <si>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</si>
  <si>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</si>
  <si>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</si>
  <si>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</si>
  <si>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</si>
  <si>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</si>
  <si>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</si>
  <si>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</si>
  <si>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</si>
  <si>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</si>
  <si>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</si>
  <si>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</si>
  <si>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</si>
  <si>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</si>
  <si>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</si>
  <si>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</si>
  <si>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</si>
  <si>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</si>
  <si>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</si>
  <si>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</si>
  <si>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</si>
  <si>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</si>
  <si>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</si>
  <si>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</si>
  <si>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</si>
  <si>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</si>
  <si>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</si>
  <si>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</si>
  <si>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</si>
  <si>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</si>
  <si>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</si>
  <si>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</si>
  <si>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</si>
  <si>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</si>
  <si>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</si>
  <si>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</si>
  <si>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</si>
  <si>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</si>
  <si>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</si>
  <si>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</si>
  <si>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</si>
  <si>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</si>
  <si>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</si>
  <si>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</si>
  <si>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</si>
  <si>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</si>
  <si>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</si>
  <si>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</si>
  <si>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</si>
  <si>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</si>
  <si>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</si>
  <si>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</si>
  <si>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</si>
  <si>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</si>
  <si>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</si>
  <si>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</si>
  <si>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</si>
  <si>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</si>
  <si>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</si>
  <si>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</si>
  <si>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</si>
  <si>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</si>
  <si>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</si>
  <si>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</si>
  <si>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</si>
  <si>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</si>
  <si>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</si>
  <si>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</si>
  <si>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</si>
  <si>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</si>
  <si>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</si>
  <si>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</si>
  <si>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</si>
  <si>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</si>
  <si>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</si>
  <si>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</si>
  <si>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</si>
  <si>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</si>
  <si>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</si>
  <si>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</si>
  <si>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</si>
  <si>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</si>
  <si>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</si>
  <si>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</si>
  <si>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</si>
  <si>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</si>
  <si>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</si>
  <si>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</si>
  <si>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</si>
  <si>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</si>
  <si>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</si>
  <si>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</si>
  <si>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</si>
  <si>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</si>
  <si>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</si>
  <si>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</si>
  <si>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</si>
  <si>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</si>
  <si>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</si>
  <si>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</si>
  <si>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</si>
  <si>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</si>
  <si>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</si>
  <si>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</si>
  <si>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</si>
  <si>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</si>
  <si>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</si>
  <si>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</si>
  <si>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</si>
  <si>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</si>
  <si>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</si>
  <si>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</si>
  <si>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</si>
  <si>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</si>
  <si>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</si>
  <si>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</si>
  <si>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</si>
  <si>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</si>
  <si>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</si>
  <si>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</si>
  <si>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</si>
  <si>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</si>
  <si>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</si>
  <si>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</si>
  <si>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</si>
  <si>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</si>
  <si>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</si>
  <si>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</si>
  <si>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</si>
  <si>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</si>
  <si>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</si>
  <si>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</si>
  <si>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</si>
  <si>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</si>
  <si>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</si>
  <si>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</si>
  <si>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</si>
  <si>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</si>
  <si>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</si>
  <si>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</si>
  <si>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</si>
  <si>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</si>
  <si>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</si>
  <si>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</si>
  <si>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</si>
  <si>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</si>
  <si>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</si>
  <si>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</si>
  <si>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</si>
  <si>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</si>
  <si>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</si>
  <si>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</si>
  <si>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</si>
  <si>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</si>
  <si>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</si>
  <si>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</si>
  <si>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</si>
  <si>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</si>
  <si>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</si>
  <si>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</si>
  <si>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</si>
  <si>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</si>
  <si>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</si>
  <si>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</si>
  <si>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</si>
  <si>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</si>
  <si>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</si>
  <si>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</si>
  <si>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</si>
  <si>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</si>
  <si>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</si>
  <si>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</si>
  <si>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</si>
  <si>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</si>
  <si>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</si>
  <si>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</si>
  <si>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</si>
  <si>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</si>
  <si>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</si>
  <si>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</si>
  <si>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</si>
  <si>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</si>
  <si>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</si>
  <si>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</si>
  <si>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</si>
  <si>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</si>
  <si>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</si>
  <si>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</si>
  <si>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</si>
  <si>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</si>
  <si>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</si>
  <si>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</si>
  <si>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</si>
  <si>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</si>
  <si>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</si>
  <si>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</si>
  <si>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</si>
  <si>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</si>
  <si>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</si>
  <si>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</si>
  <si>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</si>
  <si>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</si>
  <si>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</si>
  <si>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</si>
  <si>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</si>
  <si>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</si>
  <si>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</si>
  <si>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</si>
  <si>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</si>
  <si>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</si>
  <si>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</si>
  <si>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</si>
  <si>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</si>
  <si>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</si>
  <si>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</si>
  <si>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</si>
  <si>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</si>
  <si>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</si>
  <si>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</si>
  <si>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</si>
  <si>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</si>
  <si>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</si>
  <si>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</si>
  <si>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</si>
  <si>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</si>
  <si>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</si>
  <si>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</si>
  <si>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</si>
  <si>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</si>
  <si>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</si>
  <si>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</si>
  <si>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</si>
  <si>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</si>
  <si>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</si>
  <si>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</si>
  <si>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</si>
  <si>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</si>
  <si>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</si>
  <si>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</si>
  <si>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</si>
  <si>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</si>
  <si>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</si>
  <si>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</si>
  <si>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</si>
  <si>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</si>
  <si>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</si>
  <si>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</si>
  <si>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</si>
  <si>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</si>
  <si>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</si>
  <si>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</si>
  <si>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</si>
  <si>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</si>
  <si>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</si>
  <si>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</si>
  <si>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</si>
  <si>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</si>
  <si>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</si>
  <si>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</si>
  <si>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</si>
  <si>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</si>
  <si>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</si>
  <si>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</si>
  <si>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</si>
  <si>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</si>
  <si>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</si>
  <si>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</si>
  <si>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</si>
  <si>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</si>
  <si>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</si>
  <si>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</si>
  <si>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</si>
  <si>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</si>
  <si>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</si>
  <si>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</si>
  <si>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</si>
  <si>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</si>
  <si>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</si>
  <si>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</si>
  <si>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</si>
  <si>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</si>
  <si>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</si>
  <si>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</si>
  <si>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</si>
  <si>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</si>
  <si>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</si>
  <si>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</si>
  <si>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</si>
  <si>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</si>
  <si>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</si>
  <si>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</si>
  <si>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</si>
  <si>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</si>
  <si>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</si>
  <si>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</si>
  <si>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</si>
  <si>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</si>
  <si>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</si>
  <si>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</si>
  <si>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</si>
  <si>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</si>
  <si>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</si>
  <si>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</si>
  <si>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</si>
  <si>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</si>
  <si>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</si>
  <si>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</si>
  <si>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</si>
  <si>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</si>
  <si>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</si>
  <si>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</si>
  <si>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</si>
  <si>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</si>
  <si>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</si>
  <si>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</si>
  <si>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</si>
  <si>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</si>
  <si>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</si>
  <si>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</si>
  <si>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</si>
  <si>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</si>
  <si>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</si>
  <si>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</si>
  <si>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</si>
  <si>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</si>
  <si>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</si>
  <si>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</si>
  <si>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</si>
  <si>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</si>
  <si>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</si>
  <si>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</si>
  <si>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</si>
  <si>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</si>
  <si>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</si>
  <si>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</si>
  <si>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</si>
  <si>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</si>
  <si>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</si>
  <si>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</si>
  <si>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</si>
  <si>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</si>
  <si>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</si>
  <si>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</si>
  <si>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</si>
  <si>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</si>
  <si>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</si>
  <si>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</si>
  <si>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</si>
  <si>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</si>
  <si>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</si>
  <si>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</si>
  <si>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</si>
  <si>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</si>
  <si>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</si>
  <si>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</si>
  <si>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</si>
  <si>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</si>
  <si>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</si>
  <si>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</si>
  <si>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</si>
  <si>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</si>
  <si>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</si>
  <si>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</si>
  <si>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</si>
  <si>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</si>
  <si>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</si>
  <si>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</si>
  <si>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</si>
  <si>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</si>
  <si>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</si>
  <si>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</si>
  <si>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</si>
  <si>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</si>
  <si>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</si>
  <si>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</si>
  <si>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</si>
  <si>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</si>
  <si>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</si>
  <si>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</si>
  <si>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</si>
  <si>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</si>
  <si>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</si>
  <si>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</si>
  <si>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</si>
  <si>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</si>
  <si>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</si>
  <si>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</si>
  <si>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</si>
  <si>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</si>
  <si>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</si>
  <si>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</si>
  <si>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</si>
  <si>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</si>
  <si>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</si>
  <si>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</si>
  <si>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</si>
  <si>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</si>
  <si>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</si>
  <si>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</si>
  <si>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</si>
  <si>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</si>
  <si>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</si>
  <si>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</si>
  <si>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</si>
  <si>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</si>
  <si>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</si>
  <si>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</si>
  <si>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</si>
  <si>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</si>
  <si>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</si>
  <si>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</si>
  <si>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</si>
  <si>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</si>
  <si>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</si>
  <si>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</si>
  <si>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</si>
  <si>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</si>
  <si>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</si>
  <si>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</si>
  <si>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</si>
  <si>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</si>
  <si>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</si>
  <si>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</si>
  <si>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</si>
  <si>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</si>
  <si>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</si>
  <si>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</si>
  <si>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</si>
  <si>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</si>
  <si>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</si>
  <si>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</si>
  <si>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</si>
  <si>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</si>
  <si>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</si>
  <si>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</si>
  <si>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</si>
  <si>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</si>
  <si>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</si>
  <si>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</si>
  <si>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</si>
  <si>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</si>
  <si>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</si>
  <si>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</si>
  <si>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</si>
  <si>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</si>
  <si>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</si>
  <si>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</si>
  <si>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</si>
  <si>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</si>
  <si>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</si>
  <si>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</si>
  <si>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</si>
  <si>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</si>
  <si>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</si>
  <si>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</si>
  <si>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</si>
  <si>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</si>
  <si>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</si>
  <si>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</si>
  <si>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</si>
  <si>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</si>
  <si>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</si>
  <si>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</si>
  <si>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</si>
  <si>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</si>
  <si>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</si>
  <si>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</si>
  <si>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</si>
  <si>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</si>
  <si>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</si>
  <si>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</si>
  <si>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</si>
  <si>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</si>
  <si>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</si>
  <si>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</si>
  <si>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</si>
  <si>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</si>
  <si>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</si>
  <si>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</si>
  <si>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</si>
  <si>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</si>
  <si>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</si>
  <si>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</si>
  <si>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</si>
  <si>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</si>
  <si>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</si>
  <si>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</si>
  <si>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</si>
  <si>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</si>
  <si>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</si>
  <si>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</si>
  <si>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</si>
  <si>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</si>
  <si>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</si>
  <si>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</si>
  <si>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</si>
  <si>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</si>
  <si>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</si>
  <si>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</si>
  <si>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</si>
  <si>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Biomass, Solar Thermal, Distributed Solar PV, Utility Solar PV, Onshore Wind, Offshore Wind, Hydro, Nuclear, Distributed Non-Solar, Municipal Solid Waste, Petroleum, Natural Gas Peaker, Natural Gas Nonpeaker, Hard Coal, Lignite, Imported Electricity</t>
  </si>
  <si>
    <t>Geothermal, Biomass, Solar Thermal, Distributed Solar PV, Utility Solar PV, Onshore Wind, Offshore Wind, Hydro, Nuclear, Municipal Solid Waste, Petroleum, Natural Gas Peaker, Natural Gas Nonpeaker, Hard Coal, Lignite, Imported Electricity</t>
  </si>
  <si>
    <t>Geothermal, Biomass, Solar Thermal, Distributed Solar PV, Utility Solar PV, Onshore Wind, Offshore Wind, Hydro, Nuclear, Distributed Non-Solar, Municipal Solid Waste, Petroleum, Natural Gas Peaker, Natural Gas Nonpeaker, Hard Coal, Lignite</t>
  </si>
  <si>
    <t>Geothermal, Biomass, Solar Thermal, Distributed Solar PV, Utility Solar PV, Onshore Wind, Offshore Wind, Hydro, Nuclear, Municipal Solid Waste, Petroleum, Natural Gas Peaker, Natural Gas Nonpeaker, Hard Coal, Lignite</t>
  </si>
  <si>
    <t>Geothermal, Biomass, Solar Thermal, Utility Solar PV, Onshore Wind, Offshore Wind, Hydro, Nuclear, Municipal Solid Waste, Petroleum, Natural Gas Peaker, Natural Gas Nonpeaker, Hard Coal, Lignite</t>
  </si>
  <si>
    <t>Geothermal, Biomass, Solar Thermal, Utility Solar PV, Nuclear, Municipal Solid Waste, Petroleum, Natural Gas Peaker, Natural Gas Nonpeaker, Hard Coal, Lignite</t>
  </si>
  <si>
    <t>Geothermal, Biomass, Solar Thermal, Utility Solar PV, Hydro, Nuclear, Municipal Solid Waste, Petroleum, Natural Gas Peaker, Natural Gas Nonpeaker, Hard Coal, Lignite</t>
  </si>
  <si>
    <t>Geothermal, Liquid Biofuels, Municipal Solid Waste, Biomass, Solar, Wind, Hydro, Nuclear, Refined Petroleum Fuels, Crude Oil, Natural Gas, Hard Coal, Lignite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</si>
</sst>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tabSelected="1" topLeftCell="M1" zoomScale="90" zoomScaleNormal="90" workbookViewId="0">
      <pane ySplit="1" topLeftCell="A151" activePane="bottomLeft" state="frozen"/>
      <selection pane="bottomLeft" activeCell="P153" sqref="P153"/>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3" t="str">
        <f t="shared" ref="A3:C22" si="0">A$2</f>
        <v>Transportation</v>
      </c>
      <c r="B3" s="243" t="str">
        <f t="shared" si="0"/>
        <v>Conventional Pollutant Standards</v>
      </c>
      <c r="C3" s="243" t="str">
        <f t="shared" si="0"/>
        <v>Percentage Reduction of Separately Regulated Pollutants</v>
      </c>
      <c r="D3" s="2" t="s">
        <v>40</v>
      </c>
      <c r="E3" s="2" t="s">
        <v>531</v>
      </c>
      <c r="F3" s="2" t="s">
        <v>40</v>
      </c>
      <c r="G3" s="2" t="s">
        <v>531</v>
      </c>
      <c r="H3" s="68">
        <v>301</v>
      </c>
      <c r="I3" s="26" t="s">
        <v>46</v>
      </c>
      <c r="J3" s="244" t="str">
        <f t="shared" ref="J3:O45" si="1">J$2</f>
        <v>Conventional Pollutant Standard</v>
      </c>
      <c r="K3" s="244" t="str">
        <f t="shared" si="1"/>
        <v>trans reduce regulated pollutants</v>
      </c>
      <c r="L3" s="245">
        <f t="shared" si="1"/>
        <v>0</v>
      </c>
      <c r="M3" s="245">
        <f t="shared" si="1"/>
        <v>1</v>
      </c>
      <c r="N3" s="245">
        <f t="shared" si="1"/>
        <v>0.02</v>
      </c>
      <c r="O3" s="244" t="str">
        <f t="shared" si="1"/>
        <v>% reduction in emissions</v>
      </c>
      <c r="P3" s="155" t="s">
        <v>842</v>
      </c>
      <c r="Q3" s="244" t="str">
        <f t="shared" ref="Q3:R59" si="2">Q$2</f>
        <v>transportation-sector-main.html#conv-pol-stds</v>
      </c>
      <c r="R3" s="246" t="str">
        <f t="shared" si="2"/>
        <v>conventional-pollutant-standards.html</v>
      </c>
      <c r="S3" s="156"/>
    </row>
    <row r="4" spans="1:20" s="2" customFormat="1" ht="75">
      <c r="A4" s="243" t="str">
        <f t="shared" si="0"/>
        <v>Transportation</v>
      </c>
      <c r="B4" s="243" t="str">
        <f t="shared" si="0"/>
        <v>Conventional Pollutant Standards</v>
      </c>
      <c r="C4" s="243" t="str">
        <f t="shared" si="0"/>
        <v>Percentage Reduction of Separately Regulated Pollutants</v>
      </c>
      <c r="D4" s="2" t="s">
        <v>40</v>
      </c>
      <c r="E4" s="2" t="s">
        <v>535</v>
      </c>
      <c r="F4" s="2" t="s">
        <v>40</v>
      </c>
      <c r="G4" s="2" t="s">
        <v>535</v>
      </c>
      <c r="H4" s="68">
        <v>302</v>
      </c>
      <c r="I4" s="26" t="s">
        <v>46</v>
      </c>
      <c r="J4" s="244" t="str">
        <f t="shared" si="1"/>
        <v>Conventional Pollutant Standard</v>
      </c>
      <c r="K4" s="244" t="str">
        <f t="shared" si="1"/>
        <v>trans reduce regulated pollutants</v>
      </c>
      <c r="L4" s="245">
        <f t="shared" si="1"/>
        <v>0</v>
      </c>
      <c r="M4" s="245">
        <f t="shared" si="1"/>
        <v>1</v>
      </c>
      <c r="N4" s="245">
        <f t="shared" si="1"/>
        <v>0.02</v>
      </c>
      <c r="O4" s="244" t="str">
        <f t="shared" si="1"/>
        <v>% reduction in emissions</v>
      </c>
      <c r="P4" s="155" t="s">
        <v>843</v>
      </c>
      <c r="Q4" s="244" t="str">
        <f t="shared" si="2"/>
        <v>transportation-sector-main.html#conv-pol-stds</v>
      </c>
      <c r="R4" s="246" t="str">
        <f t="shared" si="2"/>
        <v>conventional-pollutant-standards.html</v>
      </c>
      <c r="S4" s="156"/>
    </row>
    <row r="5" spans="1:20" s="2" customFormat="1" ht="75">
      <c r="A5" s="243" t="str">
        <f t="shared" si="0"/>
        <v>Transportation</v>
      </c>
      <c r="B5" s="243" t="str">
        <f t="shared" si="0"/>
        <v>Conventional Pollutant Standards</v>
      </c>
      <c r="C5" s="243" t="str">
        <f t="shared" si="0"/>
        <v>Percentage Reduction of Separately Regulated Pollutants</v>
      </c>
      <c r="D5" s="2" t="s">
        <v>40</v>
      </c>
      <c r="E5" s="2" t="s">
        <v>536</v>
      </c>
      <c r="F5" s="2" t="s">
        <v>40</v>
      </c>
      <c r="G5" s="2" t="s">
        <v>536</v>
      </c>
      <c r="H5" s="68">
        <v>303</v>
      </c>
      <c r="I5" s="26" t="s">
        <v>46</v>
      </c>
      <c r="J5" s="244" t="str">
        <f t="shared" si="1"/>
        <v>Conventional Pollutant Standard</v>
      </c>
      <c r="K5" s="244" t="str">
        <f t="shared" si="1"/>
        <v>trans reduce regulated pollutants</v>
      </c>
      <c r="L5" s="245">
        <f t="shared" si="1"/>
        <v>0</v>
      </c>
      <c r="M5" s="245">
        <f t="shared" si="1"/>
        <v>1</v>
      </c>
      <c r="N5" s="245">
        <f t="shared" si="1"/>
        <v>0.02</v>
      </c>
      <c r="O5" s="244" t="str">
        <f t="shared" si="1"/>
        <v>% reduction in emissions</v>
      </c>
      <c r="P5" s="155" t="s">
        <v>844</v>
      </c>
      <c r="Q5" s="244" t="str">
        <f t="shared" si="2"/>
        <v>transportation-sector-main.html#conv-pol-stds</v>
      </c>
      <c r="R5" s="246" t="str">
        <f t="shared" si="2"/>
        <v>conventional-pollutant-standards.html</v>
      </c>
      <c r="S5" s="156"/>
    </row>
    <row r="6" spans="1:20" s="2" customFormat="1" ht="75">
      <c r="A6" s="243" t="str">
        <f t="shared" si="0"/>
        <v>Transportation</v>
      </c>
      <c r="B6" s="243" t="str">
        <f t="shared" si="0"/>
        <v>Conventional Pollutant Standards</v>
      </c>
      <c r="C6" s="243" t="str">
        <f t="shared" si="0"/>
        <v>Percentage Reduction of Separately Regulated Pollutants</v>
      </c>
      <c r="D6" s="2" t="s">
        <v>40</v>
      </c>
      <c r="E6" s="2" t="s">
        <v>537</v>
      </c>
      <c r="F6" s="2" t="s">
        <v>40</v>
      </c>
      <c r="G6" s="2" t="s">
        <v>699</v>
      </c>
      <c r="H6" s="68">
        <v>304</v>
      </c>
      <c r="I6" s="26" t="s">
        <v>46</v>
      </c>
      <c r="J6" s="244" t="str">
        <f t="shared" si="1"/>
        <v>Conventional Pollutant Standard</v>
      </c>
      <c r="K6" s="244" t="str">
        <f t="shared" si="1"/>
        <v>trans reduce regulated pollutants</v>
      </c>
      <c r="L6" s="245">
        <f t="shared" si="1"/>
        <v>0</v>
      </c>
      <c r="M6" s="245">
        <f t="shared" si="1"/>
        <v>1</v>
      </c>
      <c r="N6" s="245">
        <f t="shared" si="1"/>
        <v>0.02</v>
      </c>
      <c r="O6" s="244" t="str">
        <f t="shared" si="1"/>
        <v>% reduction in emissions</v>
      </c>
      <c r="P6" s="155" t="s">
        <v>845</v>
      </c>
      <c r="Q6" s="244" t="str">
        <f t="shared" si="2"/>
        <v>transportation-sector-main.html#conv-pol-stds</v>
      </c>
      <c r="R6" s="246" t="str">
        <f t="shared" si="2"/>
        <v>conventional-pollutant-standards.html</v>
      </c>
      <c r="S6" s="156"/>
    </row>
    <row r="7" spans="1:20" s="2" customFormat="1" ht="75">
      <c r="A7" s="243" t="str">
        <f t="shared" si="0"/>
        <v>Transportation</v>
      </c>
      <c r="B7" s="243" t="str">
        <f t="shared" si="0"/>
        <v>Conventional Pollutant Standards</v>
      </c>
      <c r="C7" s="243" t="str">
        <f t="shared" si="0"/>
        <v>Percentage Reduction of Separately Regulated Pollutants</v>
      </c>
      <c r="D7" s="2" t="s">
        <v>40</v>
      </c>
      <c r="E7" s="2" t="s">
        <v>538</v>
      </c>
      <c r="F7" s="2" t="s">
        <v>40</v>
      </c>
      <c r="G7" s="2" t="s">
        <v>538</v>
      </c>
      <c r="H7" s="68">
        <v>305</v>
      </c>
      <c r="I7" s="26" t="s">
        <v>46</v>
      </c>
      <c r="J7" s="244" t="str">
        <f t="shared" si="1"/>
        <v>Conventional Pollutant Standard</v>
      </c>
      <c r="K7" s="244" t="str">
        <f t="shared" si="1"/>
        <v>trans reduce regulated pollutants</v>
      </c>
      <c r="L7" s="245">
        <f t="shared" si="1"/>
        <v>0</v>
      </c>
      <c r="M7" s="245">
        <f t="shared" si="1"/>
        <v>1</v>
      </c>
      <c r="N7" s="245">
        <f t="shared" si="1"/>
        <v>0.02</v>
      </c>
      <c r="O7" s="244" t="str">
        <f t="shared" si="1"/>
        <v>% reduction in emissions</v>
      </c>
      <c r="P7" s="155" t="s">
        <v>846</v>
      </c>
      <c r="Q7" s="244" t="str">
        <f t="shared" si="2"/>
        <v>transportation-sector-main.html#conv-pol-stds</v>
      </c>
      <c r="R7" s="246" t="str">
        <f t="shared" si="2"/>
        <v>conventional-pollutant-standards.html</v>
      </c>
      <c r="S7" s="156"/>
    </row>
    <row r="8" spans="1:20" s="2" customFormat="1" ht="75">
      <c r="A8" s="243" t="str">
        <f t="shared" si="0"/>
        <v>Transportation</v>
      </c>
      <c r="B8" s="243" t="str">
        <f t="shared" si="0"/>
        <v>Conventional Pollutant Standards</v>
      </c>
      <c r="C8" s="243" t="str">
        <f t="shared" si="0"/>
        <v>Percentage Reduction of Separately Regulated Pollutants</v>
      </c>
      <c r="D8" s="2" t="s">
        <v>40</v>
      </c>
      <c r="E8" s="2" t="s">
        <v>539</v>
      </c>
      <c r="F8" s="2" t="s">
        <v>40</v>
      </c>
      <c r="G8" s="2" t="s">
        <v>539</v>
      </c>
      <c r="H8" s="68">
        <v>306</v>
      </c>
      <c r="I8" s="26" t="s">
        <v>46</v>
      </c>
      <c r="J8" s="244" t="str">
        <f t="shared" si="1"/>
        <v>Conventional Pollutant Standard</v>
      </c>
      <c r="K8" s="244" t="str">
        <f t="shared" si="1"/>
        <v>trans reduce regulated pollutants</v>
      </c>
      <c r="L8" s="245">
        <f t="shared" si="1"/>
        <v>0</v>
      </c>
      <c r="M8" s="245">
        <f t="shared" si="1"/>
        <v>1</v>
      </c>
      <c r="N8" s="245">
        <f t="shared" si="1"/>
        <v>0.02</v>
      </c>
      <c r="O8" s="244" t="str">
        <f t="shared" si="1"/>
        <v>% reduction in emissions</v>
      </c>
      <c r="P8" s="155" t="s">
        <v>847</v>
      </c>
      <c r="Q8" s="244" t="str">
        <f t="shared" si="2"/>
        <v>transportation-sector-main.html#conv-pol-stds</v>
      </c>
      <c r="R8" s="246" t="str">
        <f t="shared" si="2"/>
        <v>conventional-pollutant-standards.html</v>
      </c>
      <c r="S8" s="156"/>
    </row>
    <row r="9" spans="1:20" s="2" customFormat="1" ht="75">
      <c r="A9" s="243" t="str">
        <f t="shared" si="0"/>
        <v>Transportation</v>
      </c>
      <c r="B9" s="243" t="str">
        <f t="shared" si="0"/>
        <v>Conventional Pollutant Standards</v>
      </c>
      <c r="C9" s="243" t="str">
        <f t="shared" si="0"/>
        <v>Percentage Reduction of Separately Regulated Pollutants</v>
      </c>
      <c r="D9" s="2" t="s">
        <v>40</v>
      </c>
      <c r="E9" s="2" t="s">
        <v>540</v>
      </c>
      <c r="F9" s="2" t="s">
        <v>40</v>
      </c>
      <c r="G9" s="2" t="s">
        <v>540</v>
      </c>
      <c r="H9" s="68">
        <v>307</v>
      </c>
      <c r="I9" s="26" t="s">
        <v>46</v>
      </c>
      <c r="J9" s="244" t="str">
        <f t="shared" si="1"/>
        <v>Conventional Pollutant Standard</v>
      </c>
      <c r="K9" s="244" t="str">
        <f t="shared" si="1"/>
        <v>trans reduce regulated pollutants</v>
      </c>
      <c r="L9" s="245">
        <f t="shared" si="1"/>
        <v>0</v>
      </c>
      <c r="M9" s="245">
        <f t="shared" si="1"/>
        <v>1</v>
      </c>
      <c r="N9" s="245">
        <f t="shared" si="1"/>
        <v>0.02</v>
      </c>
      <c r="O9" s="244" t="str">
        <f t="shared" ref="O9:O59" si="3">O$2</f>
        <v>% reduction in emissions</v>
      </c>
      <c r="P9" s="155" t="s">
        <v>848</v>
      </c>
      <c r="Q9" s="244" t="str">
        <f t="shared" si="2"/>
        <v>transportation-sector-main.html#conv-pol-stds</v>
      </c>
      <c r="R9" s="246" t="str">
        <f t="shared" si="2"/>
        <v>conventional-pollutant-standards.html</v>
      </c>
      <c r="S9" s="156"/>
    </row>
    <row r="10" spans="1:20" s="2" customFormat="1" ht="45">
      <c r="A10" s="243" t="str">
        <f t="shared" si="0"/>
        <v>Transportation</v>
      </c>
      <c r="B10" s="243" t="str">
        <f t="shared" si="0"/>
        <v>Conventional Pollutant Standards</v>
      </c>
      <c r="C10" s="243"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3" t="str">
        <f t="shared" si="0"/>
        <v>Transportation</v>
      </c>
      <c r="B11" s="243" t="str">
        <f t="shared" si="0"/>
        <v>Conventional Pollutant Standards</v>
      </c>
      <c r="C11" s="243"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3" t="str">
        <f>A$2</f>
        <v>Transportation</v>
      </c>
      <c r="B12" s="243" t="str">
        <f t="shared" si="0"/>
        <v>Conventional Pollutant Standards</v>
      </c>
      <c r="C12" s="243" t="str">
        <f t="shared" si="0"/>
        <v>Percentage Reduction of Separately Regulated Pollutants</v>
      </c>
      <c r="D12" s="65" t="s">
        <v>41</v>
      </c>
      <c r="E12" s="2" t="s">
        <v>534</v>
      </c>
      <c r="F12" s="65" t="s">
        <v>41</v>
      </c>
      <c r="G12" s="2" t="s">
        <v>840</v>
      </c>
      <c r="H12" s="68">
        <v>310</v>
      </c>
      <c r="I12" s="26" t="s">
        <v>46</v>
      </c>
      <c r="J12" s="244" t="str">
        <f t="shared" ref="J12" si="4">J$2</f>
        <v>Conventional Pollutant Standard</v>
      </c>
      <c r="K12" s="244" t="str">
        <f t="shared" si="1"/>
        <v>trans reduce regulated pollutants</v>
      </c>
      <c r="L12" s="245">
        <f t="shared" si="1"/>
        <v>0</v>
      </c>
      <c r="M12" s="245">
        <f t="shared" si="1"/>
        <v>1</v>
      </c>
      <c r="N12" s="245">
        <f t="shared" si="1"/>
        <v>0.02</v>
      </c>
      <c r="O12" s="244" t="str">
        <f t="shared" si="3"/>
        <v>% reduction in emissions</v>
      </c>
      <c r="P12" s="155" t="s">
        <v>849</v>
      </c>
      <c r="Q12" s="244" t="str">
        <f t="shared" si="2"/>
        <v>transportation-sector-main.html#conv-pol-stds</v>
      </c>
      <c r="R12" s="246" t="str">
        <f t="shared" si="2"/>
        <v>conventional-pollutant-standards.html</v>
      </c>
      <c r="S12" s="156"/>
    </row>
    <row r="13" spans="1:20" s="2" customFormat="1" ht="75">
      <c r="A13" s="243" t="str">
        <f t="shared" ref="A13:C32" si="5">A$2</f>
        <v>Transportation</v>
      </c>
      <c r="B13" s="243" t="str">
        <f t="shared" si="0"/>
        <v>Conventional Pollutant Standards</v>
      </c>
      <c r="C13" s="243" t="str">
        <f t="shared" si="0"/>
        <v>Percentage Reduction of Separately Regulated Pollutants</v>
      </c>
      <c r="D13" s="65" t="s">
        <v>41</v>
      </c>
      <c r="E13" s="2" t="s">
        <v>531</v>
      </c>
      <c r="F13" s="65" t="s">
        <v>41</v>
      </c>
      <c r="G13" s="2" t="s">
        <v>531</v>
      </c>
      <c r="H13" s="68">
        <v>311</v>
      </c>
      <c r="I13" s="26" t="s">
        <v>46</v>
      </c>
      <c r="J13" s="244" t="str">
        <f t="shared" si="1"/>
        <v>Conventional Pollutant Standard</v>
      </c>
      <c r="K13" s="244" t="str">
        <f t="shared" si="1"/>
        <v>trans reduce regulated pollutants</v>
      </c>
      <c r="L13" s="245">
        <f t="shared" si="1"/>
        <v>0</v>
      </c>
      <c r="M13" s="245">
        <f t="shared" si="1"/>
        <v>1</v>
      </c>
      <c r="N13" s="245">
        <f t="shared" si="1"/>
        <v>0.02</v>
      </c>
      <c r="O13" s="244" t="str">
        <f t="shared" si="3"/>
        <v>% reduction in emissions</v>
      </c>
      <c r="P13" s="155" t="s">
        <v>850</v>
      </c>
      <c r="Q13" s="244" t="str">
        <f t="shared" si="2"/>
        <v>transportation-sector-main.html#conv-pol-stds</v>
      </c>
      <c r="R13" s="246" t="str">
        <f t="shared" si="2"/>
        <v>conventional-pollutant-standards.html</v>
      </c>
      <c r="S13" s="156"/>
    </row>
    <row r="14" spans="1:20" s="2" customFormat="1" ht="75">
      <c r="A14" s="243" t="str">
        <f t="shared" si="5"/>
        <v>Transportation</v>
      </c>
      <c r="B14" s="243" t="str">
        <f t="shared" si="0"/>
        <v>Conventional Pollutant Standards</v>
      </c>
      <c r="C14" s="243" t="str">
        <f t="shared" si="0"/>
        <v>Percentage Reduction of Separately Regulated Pollutants</v>
      </c>
      <c r="D14" s="65" t="s">
        <v>41</v>
      </c>
      <c r="E14" s="2" t="s">
        <v>535</v>
      </c>
      <c r="F14" s="65" t="s">
        <v>41</v>
      </c>
      <c r="G14" s="2" t="s">
        <v>535</v>
      </c>
      <c r="H14" s="68">
        <v>312</v>
      </c>
      <c r="I14" s="26" t="s">
        <v>46</v>
      </c>
      <c r="J14" s="244" t="str">
        <f t="shared" si="1"/>
        <v>Conventional Pollutant Standard</v>
      </c>
      <c r="K14" s="244" t="str">
        <f t="shared" si="1"/>
        <v>trans reduce regulated pollutants</v>
      </c>
      <c r="L14" s="245">
        <f t="shared" si="1"/>
        <v>0</v>
      </c>
      <c r="M14" s="245">
        <f t="shared" si="1"/>
        <v>1</v>
      </c>
      <c r="N14" s="245">
        <f t="shared" si="1"/>
        <v>0.02</v>
      </c>
      <c r="O14" s="244" t="str">
        <f t="shared" si="3"/>
        <v>% reduction in emissions</v>
      </c>
      <c r="P14" s="155" t="s">
        <v>851</v>
      </c>
      <c r="Q14" s="244" t="str">
        <f t="shared" si="2"/>
        <v>transportation-sector-main.html#conv-pol-stds</v>
      </c>
      <c r="R14" s="246" t="str">
        <f t="shared" si="2"/>
        <v>conventional-pollutant-standards.html</v>
      </c>
      <c r="S14" s="156"/>
    </row>
    <row r="15" spans="1:20" s="2" customFormat="1" ht="75">
      <c r="A15" s="243" t="str">
        <f t="shared" si="5"/>
        <v>Transportation</v>
      </c>
      <c r="B15" s="243" t="str">
        <f t="shared" si="0"/>
        <v>Conventional Pollutant Standards</v>
      </c>
      <c r="C15" s="243" t="str">
        <f t="shared" si="0"/>
        <v>Percentage Reduction of Separately Regulated Pollutants</v>
      </c>
      <c r="D15" s="65" t="s">
        <v>41</v>
      </c>
      <c r="E15" s="2" t="s">
        <v>536</v>
      </c>
      <c r="F15" s="65" t="s">
        <v>41</v>
      </c>
      <c r="G15" s="2" t="s">
        <v>536</v>
      </c>
      <c r="H15" s="68">
        <v>313</v>
      </c>
      <c r="I15" s="26" t="s">
        <v>46</v>
      </c>
      <c r="J15" s="244" t="str">
        <f t="shared" si="1"/>
        <v>Conventional Pollutant Standard</v>
      </c>
      <c r="K15" s="244" t="str">
        <f t="shared" si="1"/>
        <v>trans reduce regulated pollutants</v>
      </c>
      <c r="L15" s="245">
        <f t="shared" si="1"/>
        <v>0</v>
      </c>
      <c r="M15" s="245">
        <f t="shared" si="1"/>
        <v>1</v>
      </c>
      <c r="N15" s="245">
        <f t="shared" si="1"/>
        <v>0.02</v>
      </c>
      <c r="O15" s="244" t="str">
        <f t="shared" si="3"/>
        <v>% reduction in emissions</v>
      </c>
      <c r="P15" s="155" t="s">
        <v>852</v>
      </c>
      <c r="Q15" s="244" t="str">
        <f t="shared" si="2"/>
        <v>transportation-sector-main.html#conv-pol-stds</v>
      </c>
      <c r="R15" s="246" t="str">
        <f t="shared" si="2"/>
        <v>conventional-pollutant-standards.html</v>
      </c>
      <c r="S15" s="156"/>
    </row>
    <row r="16" spans="1:20" s="2" customFormat="1" ht="75">
      <c r="A16" s="243" t="str">
        <f t="shared" si="5"/>
        <v>Transportation</v>
      </c>
      <c r="B16" s="243" t="str">
        <f t="shared" si="0"/>
        <v>Conventional Pollutant Standards</v>
      </c>
      <c r="C16" s="243" t="str">
        <f t="shared" si="0"/>
        <v>Percentage Reduction of Separately Regulated Pollutants</v>
      </c>
      <c r="D16" s="65" t="s">
        <v>41</v>
      </c>
      <c r="E16" s="2" t="s">
        <v>537</v>
      </c>
      <c r="F16" s="65" t="s">
        <v>41</v>
      </c>
      <c r="G16" s="2" t="s">
        <v>699</v>
      </c>
      <c r="H16" s="68">
        <v>314</v>
      </c>
      <c r="I16" s="26" t="s">
        <v>46</v>
      </c>
      <c r="J16" s="244" t="str">
        <f t="shared" si="1"/>
        <v>Conventional Pollutant Standard</v>
      </c>
      <c r="K16" s="244" t="str">
        <f t="shared" si="1"/>
        <v>trans reduce regulated pollutants</v>
      </c>
      <c r="L16" s="245">
        <f t="shared" si="1"/>
        <v>0</v>
      </c>
      <c r="M16" s="245">
        <f t="shared" si="1"/>
        <v>1</v>
      </c>
      <c r="N16" s="245">
        <f t="shared" si="1"/>
        <v>0.02</v>
      </c>
      <c r="O16" s="244" t="str">
        <f t="shared" si="3"/>
        <v>% reduction in emissions</v>
      </c>
      <c r="P16" s="155" t="s">
        <v>853</v>
      </c>
      <c r="Q16" s="244" t="str">
        <f t="shared" si="2"/>
        <v>transportation-sector-main.html#conv-pol-stds</v>
      </c>
      <c r="R16" s="246" t="str">
        <f t="shared" si="2"/>
        <v>conventional-pollutant-standards.html</v>
      </c>
      <c r="S16" s="156"/>
    </row>
    <row r="17" spans="1:19" s="2" customFormat="1" ht="75">
      <c r="A17" s="243" t="str">
        <f t="shared" si="5"/>
        <v>Transportation</v>
      </c>
      <c r="B17" s="243" t="str">
        <f t="shared" si="0"/>
        <v>Conventional Pollutant Standards</v>
      </c>
      <c r="C17" s="243" t="str">
        <f t="shared" si="0"/>
        <v>Percentage Reduction of Separately Regulated Pollutants</v>
      </c>
      <c r="D17" s="65" t="s">
        <v>41</v>
      </c>
      <c r="E17" s="2" t="s">
        <v>538</v>
      </c>
      <c r="F17" s="65" t="s">
        <v>41</v>
      </c>
      <c r="G17" s="2" t="s">
        <v>538</v>
      </c>
      <c r="H17" s="68">
        <v>315</v>
      </c>
      <c r="I17" s="26" t="s">
        <v>46</v>
      </c>
      <c r="J17" s="244" t="str">
        <f t="shared" si="1"/>
        <v>Conventional Pollutant Standard</v>
      </c>
      <c r="K17" s="244" t="str">
        <f t="shared" si="1"/>
        <v>trans reduce regulated pollutants</v>
      </c>
      <c r="L17" s="245">
        <f t="shared" si="1"/>
        <v>0</v>
      </c>
      <c r="M17" s="245">
        <f t="shared" si="1"/>
        <v>1</v>
      </c>
      <c r="N17" s="245">
        <f t="shared" si="1"/>
        <v>0.02</v>
      </c>
      <c r="O17" s="244" t="str">
        <f t="shared" si="3"/>
        <v>% reduction in emissions</v>
      </c>
      <c r="P17" s="155" t="s">
        <v>854</v>
      </c>
      <c r="Q17" s="244" t="str">
        <f t="shared" si="2"/>
        <v>transportation-sector-main.html#conv-pol-stds</v>
      </c>
      <c r="R17" s="246" t="str">
        <f t="shared" si="2"/>
        <v>conventional-pollutant-standards.html</v>
      </c>
      <c r="S17" s="156"/>
    </row>
    <row r="18" spans="1:19" s="2" customFormat="1" ht="75">
      <c r="A18" s="243" t="str">
        <f t="shared" si="5"/>
        <v>Transportation</v>
      </c>
      <c r="B18" s="243" t="str">
        <f t="shared" si="0"/>
        <v>Conventional Pollutant Standards</v>
      </c>
      <c r="C18" s="243" t="str">
        <f t="shared" si="0"/>
        <v>Percentage Reduction of Separately Regulated Pollutants</v>
      </c>
      <c r="D18" s="65" t="s">
        <v>41</v>
      </c>
      <c r="E18" s="2" t="s">
        <v>539</v>
      </c>
      <c r="F18" s="65" t="s">
        <v>41</v>
      </c>
      <c r="G18" s="2" t="s">
        <v>539</v>
      </c>
      <c r="H18" s="68">
        <v>316</v>
      </c>
      <c r="I18" s="26" t="s">
        <v>46</v>
      </c>
      <c r="J18" s="244" t="str">
        <f t="shared" si="1"/>
        <v>Conventional Pollutant Standard</v>
      </c>
      <c r="K18" s="244" t="str">
        <f t="shared" si="1"/>
        <v>trans reduce regulated pollutants</v>
      </c>
      <c r="L18" s="245">
        <f t="shared" si="1"/>
        <v>0</v>
      </c>
      <c r="M18" s="245">
        <f t="shared" si="1"/>
        <v>1</v>
      </c>
      <c r="N18" s="245">
        <f t="shared" si="1"/>
        <v>0.02</v>
      </c>
      <c r="O18" s="244" t="str">
        <f t="shared" si="3"/>
        <v>% reduction in emissions</v>
      </c>
      <c r="P18" s="155" t="s">
        <v>855</v>
      </c>
      <c r="Q18" s="244" t="str">
        <f t="shared" si="2"/>
        <v>transportation-sector-main.html#conv-pol-stds</v>
      </c>
      <c r="R18" s="246" t="str">
        <f t="shared" si="2"/>
        <v>conventional-pollutant-standards.html</v>
      </c>
      <c r="S18" s="156"/>
    </row>
    <row r="19" spans="1:19" s="2" customFormat="1" ht="75">
      <c r="A19" s="243" t="str">
        <f t="shared" si="5"/>
        <v>Transportation</v>
      </c>
      <c r="B19" s="243" t="str">
        <f t="shared" si="0"/>
        <v>Conventional Pollutant Standards</v>
      </c>
      <c r="C19" s="243" t="str">
        <f t="shared" si="0"/>
        <v>Percentage Reduction of Separately Regulated Pollutants</v>
      </c>
      <c r="D19" s="65" t="s">
        <v>41</v>
      </c>
      <c r="E19" s="2" t="s">
        <v>540</v>
      </c>
      <c r="F19" s="65" t="s">
        <v>41</v>
      </c>
      <c r="G19" s="2" t="s">
        <v>540</v>
      </c>
      <c r="H19" s="68">
        <v>317</v>
      </c>
      <c r="I19" s="26" t="s">
        <v>46</v>
      </c>
      <c r="J19" s="244" t="str">
        <f t="shared" si="1"/>
        <v>Conventional Pollutant Standard</v>
      </c>
      <c r="K19" s="244" t="str">
        <f t="shared" si="1"/>
        <v>trans reduce regulated pollutants</v>
      </c>
      <c r="L19" s="245">
        <f t="shared" si="1"/>
        <v>0</v>
      </c>
      <c r="M19" s="245">
        <f t="shared" si="1"/>
        <v>1</v>
      </c>
      <c r="N19" s="245">
        <f t="shared" si="1"/>
        <v>0.02</v>
      </c>
      <c r="O19" s="244" t="str">
        <f t="shared" si="3"/>
        <v>% reduction in emissions</v>
      </c>
      <c r="P19" s="155" t="s">
        <v>856</v>
      </c>
      <c r="Q19" s="244" t="str">
        <f t="shared" si="2"/>
        <v>transportation-sector-main.html#conv-pol-stds</v>
      </c>
      <c r="R19" s="246" t="str">
        <f t="shared" si="2"/>
        <v>conventional-pollutant-standards.html</v>
      </c>
      <c r="S19" s="156"/>
    </row>
    <row r="20" spans="1:19" s="2" customFormat="1" ht="45">
      <c r="A20" s="243" t="str">
        <f t="shared" si="5"/>
        <v>Transportation</v>
      </c>
      <c r="B20" s="243" t="str">
        <f t="shared" si="0"/>
        <v>Conventional Pollutant Standards</v>
      </c>
      <c r="C20" s="243"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3" t="str">
        <f t="shared" si="5"/>
        <v>Transportation</v>
      </c>
      <c r="B21" s="243" t="str">
        <f t="shared" si="0"/>
        <v>Conventional Pollutant Standards</v>
      </c>
      <c r="C21" s="243"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3" t="str">
        <f t="shared" si="5"/>
        <v>Transportation</v>
      </c>
      <c r="B22" s="243" t="str">
        <f t="shared" si="0"/>
        <v>Conventional Pollutant Standards</v>
      </c>
      <c r="C22" s="243" t="str">
        <f t="shared" si="0"/>
        <v>Percentage Reduction of Separately Regulated Pollutants</v>
      </c>
      <c r="D22" s="2" t="s">
        <v>42</v>
      </c>
      <c r="E22" s="2" t="s">
        <v>534</v>
      </c>
      <c r="F22" s="2" t="s">
        <v>42</v>
      </c>
      <c r="G22" s="2" t="s">
        <v>840</v>
      </c>
      <c r="H22" s="68">
        <v>320</v>
      </c>
      <c r="I22" s="26" t="s">
        <v>46</v>
      </c>
      <c r="J22" s="244" t="str">
        <f t="shared" si="1"/>
        <v>Conventional Pollutant Standard</v>
      </c>
      <c r="K22" s="244" t="str">
        <f t="shared" si="1"/>
        <v>trans reduce regulated pollutants</v>
      </c>
      <c r="L22" s="245">
        <f t="shared" si="1"/>
        <v>0</v>
      </c>
      <c r="M22" s="245">
        <f t="shared" si="1"/>
        <v>1</v>
      </c>
      <c r="N22" s="245">
        <f t="shared" si="1"/>
        <v>0.02</v>
      </c>
      <c r="O22" s="244" t="str">
        <f t="shared" si="3"/>
        <v>% reduction in emissions</v>
      </c>
      <c r="P22" s="155" t="s">
        <v>857</v>
      </c>
      <c r="Q22" s="244" t="str">
        <f t="shared" si="2"/>
        <v>transportation-sector-main.html#conv-pol-stds</v>
      </c>
      <c r="R22" s="246" t="str">
        <f t="shared" si="2"/>
        <v>conventional-pollutant-standards.html</v>
      </c>
      <c r="S22" s="156"/>
    </row>
    <row r="23" spans="1:19" s="2" customFormat="1" ht="45">
      <c r="A23" s="243" t="str">
        <f t="shared" si="5"/>
        <v>Transportation</v>
      </c>
      <c r="B23" s="243" t="str">
        <f t="shared" si="5"/>
        <v>Conventional Pollutant Standards</v>
      </c>
      <c r="C23" s="243"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3" t="str">
        <f t="shared" si="5"/>
        <v>Transportation</v>
      </c>
      <c r="B24" s="243" t="str">
        <f t="shared" si="5"/>
        <v>Conventional Pollutant Standards</v>
      </c>
      <c r="C24" s="243" t="str">
        <f t="shared" si="5"/>
        <v>Percentage Reduction of Separately Regulated Pollutants</v>
      </c>
      <c r="D24" s="2" t="s">
        <v>42</v>
      </c>
      <c r="E24" s="2" t="s">
        <v>535</v>
      </c>
      <c r="F24" s="2" t="s">
        <v>42</v>
      </c>
      <c r="G24" s="2" t="s">
        <v>535</v>
      </c>
      <c r="H24" s="68">
        <v>322</v>
      </c>
      <c r="I24" s="26" t="s">
        <v>46</v>
      </c>
      <c r="J24" s="244" t="str">
        <f t="shared" si="1"/>
        <v>Conventional Pollutant Standard</v>
      </c>
      <c r="K24" s="244" t="str">
        <f t="shared" si="1"/>
        <v>trans reduce regulated pollutants</v>
      </c>
      <c r="L24" s="245">
        <f t="shared" si="1"/>
        <v>0</v>
      </c>
      <c r="M24" s="245">
        <f t="shared" si="1"/>
        <v>1</v>
      </c>
      <c r="N24" s="245">
        <f t="shared" si="1"/>
        <v>0.02</v>
      </c>
      <c r="O24" s="244" t="str">
        <f t="shared" si="3"/>
        <v>% reduction in emissions</v>
      </c>
      <c r="P24" s="155" t="s">
        <v>858</v>
      </c>
      <c r="Q24" s="244" t="str">
        <f t="shared" si="2"/>
        <v>transportation-sector-main.html#conv-pol-stds</v>
      </c>
      <c r="R24" s="246" t="str">
        <f t="shared" si="2"/>
        <v>conventional-pollutant-standards.html</v>
      </c>
      <c r="S24" s="156"/>
    </row>
    <row r="25" spans="1:19" s="2" customFormat="1" ht="45">
      <c r="A25" s="243" t="str">
        <f t="shared" si="5"/>
        <v>Transportation</v>
      </c>
      <c r="B25" s="243" t="str">
        <f t="shared" si="5"/>
        <v>Conventional Pollutant Standards</v>
      </c>
      <c r="C25" s="243"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3" t="str">
        <f t="shared" si="5"/>
        <v>Transportation</v>
      </c>
      <c r="B26" s="243" t="str">
        <f t="shared" si="5"/>
        <v>Conventional Pollutant Standards</v>
      </c>
      <c r="C26" s="243"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3" t="str">
        <f t="shared" si="5"/>
        <v>Transportation</v>
      </c>
      <c r="B27" s="243" t="str">
        <f t="shared" si="5"/>
        <v>Conventional Pollutant Standards</v>
      </c>
      <c r="C27" s="243"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3" t="str">
        <f t="shared" si="5"/>
        <v>Transportation</v>
      </c>
      <c r="B28" s="243" t="str">
        <f t="shared" si="5"/>
        <v>Conventional Pollutant Standards</v>
      </c>
      <c r="C28" s="243"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3" t="str">
        <f t="shared" si="5"/>
        <v>Transportation</v>
      </c>
      <c r="B29" s="243" t="str">
        <f t="shared" si="5"/>
        <v>Conventional Pollutant Standards</v>
      </c>
      <c r="C29" s="243"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3" t="str">
        <f t="shared" si="5"/>
        <v>Transportation</v>
      </c>
      <c r="B30" s="243" t="str">
        <f t="shared" si="5"/>
        <v>Conventional Pollutant Standards</v>
      </c>
      <c r="C30" s="243"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3" t="str">
        <f t="shared" si="5"/>
        <v>Transportation</v>
      </c>
      <c r="B31" s="243" t="str">
        <f t="shared" si="5"/>
        <v>Conventional Pollutant Standards</v>
      </c>
      <c r="C31" s="243"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3" t="str">
        <f t="shared" si="5"/>
        <v>Transportation</v>
      </c>
      <c r="B32" s="243" t="str">
        <f t="shared" si="5"/>
        <v>Conventional Pollutant Standards</v>
      </c>
      <c r="C32" s="243" t="str">
        <f t="shared" si="5"/>
        <v>Percentage Reduction of Separately Regulated Pollutants</v>
      </c>
      <c r="D32" s="2" t="s">
        <v>43</v>
      </c>
      <c r="E32" s="2" t="s">
        <v>534</v>
      </c>
      <c r="F32" s="2" t="s">
        <v>43</v>
      </c>
      <c r="G32" s="2" t="s">
        <v>840</v>
      </c>
      <c r="H32" s="68">
        <v>330</v>
      </c>
      <c r="I32" s="26" t="s">
        <v>46</v>
      </c>
      <c r="J32" s="244" t="str">
        <f t="shared" si="1"/>
        <v>Conventional Pollutant Standard</v>
      </c>
      <c r="K32" s="244" t="str">
        <f t="shared" si="1"/>
        <v>trans reduce regulated pollutants</v>
      </c>
      <c r="L32" s="245">
        <f t="shared" si="1"/>
        <v>0</v>
      </c>
      <c r="M32" s="245">
        <f t="shared" si="1"/>
        <v>1</v>
      </c>
      <c r="N32" s="245">
        <f t="shared" si="1"/>
        <v>0.02</v>
      </c>
      <c r="O32" s="244" t="str">
        <f t="shared" si="3"/>
        <v>% reduction in emissions</v>
      </c>
      <c r="P32" s="155" t="s">
        <v>859</v>
      </c>
      <c r="Q32" s="244" t="str">
        <f t="shared" si="2"/>
        <v>transportation-sector-main.html#conv-pol-stds</v>
      </c>
      <c r="R32" s="246" t="str">
        <f t="shared" si="2"/>
        <v>conventional-pollutant-standards.html</v>
      </c>
      <c r="S32" s="156"/>
    </row>
    <row r="33" spans="1:19" s="2" customFormat="1" ht="75">
      <c r="A33" s="243" t="str">
        <f t="shared" ref="A33:C61" si="6">A$2</f>
        <v>Transportation</v>
      </c>
      <c r="B33" s="243" t="str">
        <f t="shared" si="6"/>
        <v>Conventional Pollutant Standards</v>
      </c>
      <c r="C33" s="243" t="str">
        <f t="shared" si="6"/>
        <v>Percentage Reduction of Separately Regulated Pollutants</v>
      </c>
      <c r="D33" s="2" t="s">
        <v>43</v>
      </c>
      <c r="E33" s="2" t="s">
        <v>531</v>
      </c>
      <c r="F33" s="2" t="s">
        <v>43</v>
      </c>
      <c r="G33" s="2" t="s">
        <v>531</v>
      </c>
      <c r="H33" s="68">
        <v>331</v>
      </c>
      <c r="I33" s="26" t="s">
        <v>46</v>
      </c>
      <c r="J33" s="244" t="str">
        <f t="shared" si="1"/>
        <v>Conventional Pollutant Standard</v>
      </c>
      <c r="K33" s="244" t="str">
        <f t="shared" si="1"/>
        <v>trans reduce regulated pollutants</v>
      </c>
      <c r="L33" s="245">
        <f t="shared" si="1"/>
        <v>0</v>
      </c>
      <c r="M33" s="245">
        <f t="shared" si="1"/>
        <v>1</v>
      </c>
      <c r="N33" s="245">
        <f t="shared" si="1"/>
        <v>0.02</v>
      </c>
      <c r="O33" s="244" t="str">
        <f t="shared" si="3"/>
        <v>% reduction in emissions</v>
      </c>
      <c r="P33" s="155" t="s">
        <v>860</v>
      </c>
      <c r="Q33" s="244" t="str">
        <f t="shared" si="2"/>
        <v>transportation-sector-main.html#conv-pol-stds</v>
      </c>
      <c r="R33" s="246" t="str">
        <f t="shared" si="2"/>
        <v>conventional-pollutant-standards.html</v>
      </c>
      <c r="S33" s="156"/>
    </row>
    <row r="34" spans="1:19" s="2" customFormat="1" ht="75">
      <c r="A34" s="243" t="str">
        <f t="shared" si="6"/>
        <v>Transportation</v>
      </c>
      <c r="B34" s="243" t="str">
        <f t="shared" si="6"/>
        <v>Conventional Pollutant Standards</v>
      </c>
      <c r="C34" s="243" t="str">
        <f t="shared" si="6"/>
        <v>Percentage Reduction of Separately Regulated Pollutants</v>
      </c>
      <c r="D34" s="2" t="s">
        <v>43</v>
      </c>
      <c r="E34" s="2" t="s">
        <v>535</v>
      </c>
      <c r="F34" s="2" t="s">
        <v>43</v>
      </c>
      <c r="G34" s="2" t="s">
        <v>535</v>
      </c>
      <c r="H34" s="68">
        <v>332</v>
      </c>
      <c r="I34" s="26" t="s">
        <v>46</v>
      </c>
      <c r="J34" s="244" t="str">
        <f t="shared" si="1"/>
        <v>Conventional Pollutant Standard</v>
      </c>
      <c r="K34" s="244" t="str">
        <f t="shared" si="1"/>
        <v>trans reduce regulated pollutants</v>
      </c>
      <c r="L34" s="245">
        <f t="shared" si="1"/>
        <v>0</v>
      </c>
      <c r="M34" s="245">
        <f t="shared" si="1"/>
        <v>1</v>
      </c>
      <c r="N34" s="245">
        <f t="shared" si="1"/>
        <v>0.02</v>
      </c>
      <c r="O34" s="244" t="str">
        <f t="shared" si="3"/>
        <v>% reduction in emissions</v>
      </c>
      <c r="P34" s="155" t="s">
        <v>861</v>
      </c>
      <c r="Q34" s="244" t="str">
        <f t="shared" si="2"/>
        <v>transportation-sector-main.html#conv-pol-stds</v>
      </c>
      <c r="R34" s="246" t="str">
        <f t="shared" si="2"/>
        <v>conventional-pollutant-standards.html</v>
      </c>
      <c r="S34" s="156"/>
    </row>
    <row r="35" spans="1:19" s="2" customFormat="1" ht="75">
      <c r="A35" s="243" t="str">
        <f t="shared" si="6"/>
        <v>Transportation</v>
      </c>
      <c r="B35" s="243" t="str">
        <f t="shared" si="6"/>
        <v>Conventional Pollutant Standards</v>
      </c>
      <c r="C35" s="243" t="str">
        <f t="shared" si="6"/>
        <v>Percentage Reduction of Separately Regulated Pollutants</v>
      </c>
      <c r="D35" s="2" t="s">
        <v>43</v>
      </c>
      <c r="E35" s="2" t="s">
        <v>536</v>
      </c>
      <c r="F35" s="2" t="s">
        <v>43</v>
      </c>
      <c r="G35" s="2" t="s">
        <v>536</v>
      </c>
      <c r="H35" s="68">
        <v>333</v>
      </c>
      <c r="I35" s="26" t="s">
        <v>46</v>
      </c>
      <c r="J35" s="244" t="str">
        <f t="shared" si="1"/>
        <v>Conventional Pollutant Standard</v>
      </c>
      <c r="K35" s="244" t="str">
        <f t="shared" si="1"/>
        <v>trans reduce regulated pollutants</v>
      </c>
      <c r="L35" s="245">
        <f t="shared" si="1"/>
        <v>0</v>
      </c>
      <c r="M35" s="245">
        <f t="shared" si="1"/>
        <v>1</v>
      </c>
      <c r="N35" s="245">
        <f t="shared" si="1"/>
        <v>0.02</v>
      </c>
      <c r="O35" s="244" t="str">
        <f t="shared" si="3"/>
        <v>% reduction in emissions</v>
      </c>
      <c r="P35" s="155" t="s">
        <v>862</v>
      </c>
      <c r="Q35" s="244" t="str">
        <f t="shared" si="2"/>
        <v>transportation-sector-main.html#conv-pol-stds</v>
      </c>
      <c r="R35" s="246" t="str">
        <f t="shared" si="2"/>
        <v>conventional-pollutant-standards.html</v>
      </c>
      <c r="S35" s="156"/>
    </row>
    <row r="36" spans="1:19" s="2" customFormat="1" ht="75">
      <c r="A36" s="243" t="str">
        <f t="shared" si="6"/>
        <v>Transportation</v>
      </c>
      <c r="B36" s="243" t="str">
        <f t="shared" si="6"/>
        <v>Conventional Pollutant Standards</v>
      </c>
      <c r="C36" s="243" t="str">
        <f t="shared" si="6"/>
        <v>Percentage Reduction of Separately Regulated Pollutants</v>
      </c>
      <c r="D36" s="2" t="s">
        <v>43</v>
      </c>
      <c r="E36" s="2" t="s">
        <v>537</v>
      </c>
      <c r="F36" s="2" t="s">
        <v>43</v>
      </c>
      <c r="G36" s="2" t="s">
        <v>699</v>
      </c>
      <c r="H36" s="68">
        <v>334</v>
      </c>
      <c r="I36" s="26" t="s">
        <v>46</v>
      </c>
      <c r="J36" s="244" t="str">
        <f t="shared" si="1"/>
        <v>Conventional Pollutant Standard</v>
      </c>
      <c r="K36" s="244" t="str">
        <f t="shared" si="1"/>
        <v>trans reduce regulated pollutants</v>
      </c>
      <c r="L36" s="245">
        <f t="shared" si="1"/>
        <v>0</v>
      </c>
      <c r="M36" s="245">
        <f t="shared" si="1"/>
        <v>1</v>
      </c>
      <c r="N36" s="245">
        <f t="shared" si="1"/>
        <v>0.02</v>
      </c>
      <c r="O36" s="244" t="str">
        <f t="shared" si="3"/>
        <v>% reduction in emissions</v>
      </c>
      <c r="P36" s="155" t="s">
        <v>863</v>
      </c>
      <c r="Q36" s="244" t="str">
        <f t="shared" si="2"/>
        <v>transportation-sector-main.html#conv-pol-stds</v>
      </c>
      <c r="R36" s="246" t="str">
        <f t="shared" si="2"/>
        <v>conventional-pollutant-standards.html</v>
      </c>
      <c r="S36" s="156"/>
    </row>
    <row r="37" spans="1:19" s="2" customFormat="1" ht="45">
      <c r="A37" s="243" t="str">
        <f t="shared" si="6"/>
        <v>Transportation</v>
      </c>
      <c r="B37" s="243" t="str">
        <f t="shared" si="6"/>
        <v>Conventional Pollutant Standards</v>
      </c>
      <c r="C37" s="243"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3" t="str">
        <f t="shared" si="6"/>
        <v>Transportation</v>
      </c>
      <c r="B38" s="243" t="str">
        <f t="shared" si="6"/>
        <v>Conventional Pollutant Standards</v>
      </c>
      <c r="C38" s="243" t="str">
        <f t="shared" si="6"/>
        <v>Percentage Reduction of Separately Regulated Pollutants</v>
      </c>
      <c r="D38" s="2" t="s">
        <v>43</v>
      </c>
      <c r="E38" s="2" t="s">
        <v>539</v>
      </c>
      <c r="F38" s="2" t="s">
        <v>43</v>
      </c>
      <c r="G38" s="2" t="s">
        <v>539</v>
      </c>
      <c r="H38" s="68">
        <v>336</v>
      </c>
      <c r="I38" s="26" t="s">
        <v>46</v>
      </c>
      <c r="J38" s="244" t="str">
        <f t="shared" si="1"/>
        <v>Conventional Pollutant Standard</v>
      </c>
      <c r="K38" s="244" t="str">
        <f t="shared" si="1"/>
        <v>trans reduce regulated pollutants</v>
      </c>
      <c r="L38" s="245">
        <f t="shared" si="1"/>
        <v>0</v>
      </c>
      <c r="M38" s="245">
        <f t="shared" si="1"/>
        <v>1</v>
      </c>
      <c r="N38" s="245">
        <f t="shared" si="1"/>
        <v>0.02</v>
      </c>
      <c r="O38" s="244" t="str">
        <f t="shared" si="3"/>
        <v>% reduction in emissions</v>
      </c>
      <c r="P38" s="155" t="s">
        <v>864</v>
      </c>
      <c r="Q38" s="244" t="str">
        <f t="shared" si="2"/>
        <v>transportation-sector-main.html#conv-pol-stds</v>
      </c>
      <c r="R38" s="246" t="str">
        <f t="shared" si="2"/>
        <v>conventional-pollutant-standards.html</v>
      </c>
      <c r="S38" s="156"/>
    </row>
    <row r="39" spans="1:19" s="2" customFormat="1" ht="75">
      <c r="A39" s="243" t="str">
        <f t="shared" si="6"/>
        <v>Transportation</v>
      </c>
      <c r="B39" s="243" t="str">
        <f t="shared" si="6"/>
        <v>Conventional Pollutant Standards</v>
      </c>
      <c r="C39" s="243" t="str">
        <f t="shared" si="6"/>
        <v>Percentage Reduction of Separately Regulated Pollutants</v>
      </c>
      <c r="D39" s="2" t="s">
        <v>43</v>
      </c>
      <c r="E39" s="2" t="s">
        <v>540</v>
      </c>
      <c r="F39" s="2" t="s">
        <v>43</v>
      </c>
      <c r="G39" s="2" t="s">
        <v>540</v>
      </c>
      <c r="H39" s="68">
        <v>337</v>
      </c>
      <c r="I39" s="26" t="s">
        <v>46</v>
      </c>
      <c r="J39" s="244" t="str">
        <f t="shared" si="1"/>
        <v>Conventional Pollutant Standard</v>
      </c>
      <c r="K39" s="244" t="str">
        <f t="shared" si="1"/>
        <v>trans reduce regulated pollutants</v>
      </c>
      <c r="L39" s="245">
        <f t="shared" si="1"/>
        <v>0</v>
      </c>
      <c r="M39" s="245">
        <f t="shared" si="1"/>
        <v>1</v>
      </c>
      <c r="N39" s="245">
        <f t="shared" si="1"/>
        <v>0.02</v>
      </c>
      <c r="O39" s="244" t="str">
        <f t="shared" si="3"/>
        <v>% reduction in emissions</v>
      </c>
      <c r="P39" s="155" t="s">
        <v>865</v>
      </c>
      <c r="Q39" s="244" t="str">
        <f t="shared" si="2"/>
        <v>transportation-sector-main.html#conv-pol-stds</v>
      </c>
      <c r="R39" s="246" t="str">
        <f t="shared" si="2"/>
        <v>conventional-pollutant-standards.html</v>
      </c>
      <c r="S39" s="156"/>
    </row>
    <row r="40" spans="1:19" s="2" customFormat="1" ht="45">
      <c r="A40" s="243" t="str">
        <f t="shared" si="6"/>
        <v>Transportation</v>
      </c>
      <c r="B40" s="243" t="str">
        <f t="shared" si="6"/>
        <v>Conventional Pollutant Standards</v>
      </c>
      <c r="C40" s="243"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3" t="str">
        <f t="shared" si="6"/>
        <v>Transportation</v>
      </c>
      <c r="B41" s="243" t="str">
        <f t="shared" si="6"/>
        <v>Conventional Pollutant Standards</v>
      </c>
      <c r="C41" s="243"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3" t="str">
        <f t="shared" si="6"/>
        <v>Transportation</v>
      </c>
      <c r="B42" s="243" t="str">
        <f t="shared" si="6"/>
        <v>Conventional Pollutant Standards</v>
      </c>
      <c r="C42" s="243" t="str">
        <f t="shared" si="6"/>
        <v>Percentage Reduction of Separately Regulated Pollutants</v>
      </c>
      <c r="D42" s="2" t="s">
        <v>44</v>
      </c>
      <c r="E42" s="2" t="s">
        <v>534</v>
      </c>
      <c r="F42" s="2" t="s">
        <v>44</v>
      </c>
      <c r="G42" s="2" t="s">
        <v>840</v>
      </c>
      <c r="H42" s="68">
        <v>340</v>
      </c>
      <c r="I42" s="26" t="s">
        <v>46</v>
      </c>
      <c r="J42" s="244" t="str">
        <f t="shared" si="1"/>
        <v>Conventional Pollutant Standard</v>
      </c>
      <c r="K42" s="244" t="str">
        <f t="shared" si="1"/>
        <v>trans reduce regulated pollutants</v>
      </c>
      <c r="L42" s="245">
        <f t="shared" si="1"/>
        <v>0</v>
      </c>
      <c r="M42" s="245">
        <f t="shared" si="1"/>
        <v>1</v>
      </c>
      <c r="N42" s="245">
        <f t="shared" si="1"/>
        <v>0.02</v>
      </c>
      <c r="O42" s="244" t="str">
        <f t="shared" si="3"/>
        <v>% reduction in emissions</v>
      </c>
      <c r="P42" s="155" t="s">
        <v>866</v>
      </c>
      <c r="Q42" s="244" t="str">
        <f t="shared" si="2"/>
        <v>transportation-sector-main.html#conv-pol-stds</v>
      </c>
      <c r="R42" s="246" t="str">
        <f t="shared" si="2"/>
        <v>conventional-pollutant-standards.html</v>
      </c>
      <c r="S42" s="156"/>
    </row>
    <row r="43" spans="1:19" s="2" customFormat="1" ht="75">
      <c r="A43" s="243" t="str">
        <f t="shared" si="6"/>
        <v>Transportation</v>
      </c>
      <c r="B43" s="243" t="str">
        <f t="shared" si="6"/>
        <v>Conventional Pollutant Standards</v>
      </c>
      <c r="C43" s="243" t="str">
        <f t="shared" si="6"/>
        <v>Percentage Reduction of Separately Regulated Pollutants</v>
      </c>
      <c r="D43" s="2" t="s">
        <v>44</v>
      </c>
      <c r="E43" s="2" t="s">
        <v>531</v>
      </c>
      <c r="F43" s="2" t="s">
        <v>44</v>
      </c>
      <c r="G43" s="2" t="s">
        <v>531</v>
      </c>
      <c r="H43" s="68">
        <v>341</v>
      </c>
      <c r="I43" s="26" t="s">
        <v>46</v>
      </c>
      <c r="J43" s="244" t="str">
        <f t="shared" si="1"/>
        <v>Conventional Pollutant Standard</v>
      </c>
      <c r="K43" s="244" t="str">
        <f t="shared" si="1"/>
        <v>trans reduce regulated pollutants</v>
      </c>
      <c r="L43" s="245">
        <f t="shared" si="1"/>
        <v>0</v>
      </c>
      <c r="M43" s="245">
        <f t="shared" si="1"/>
        <v>1</v>
      </c>
      <c r="N43" s="245">
        <f t="shared" si="1"/>
        <v>0.02</v>
      </c>
      <c r="O43" s="244" t="str">
        <f t="shared" si="3"/>
        <v>% reduction in emissions</v>
      </c>
      <c r="P43" s="155" t="s">
        <v>867</v>
      </c>
      <c r="Q43" s="244" t="str">
        <f t="shared" si="2"/>
        <v>transportation-sector-main.html#conv-pol-stds</v>
      </c>
      <c r="R43" s="246" t="str">
        <f t="shared" si="2"/>
        <v>conventional-pollutant-standards.html</v>
      </c>
      <c r="S43" s="156"/>
    </row>
    <row r="44" spans="1:19" s="2" customFormat="1" ht="75">
      <c r="A44" s="243" t="str">
        <f t="shared" si="6"/>
        <v>Transportation</v>
      </c>
      <c r="B44" s="243" t="str">
        <f t="shared" si="6"/>
        <v>Conventional Pollutant Standards</v>
      </c>
      <c r="C44" s="243" t="str">
        <f t="shared" si="6"/>
        <v>Percentage Reduction of Separately Regulated Pollutants</v>
      </c>
      <c r="D44" s="2" t="s">
        <v>44</v>
      </c>
      <c r="E44" s="2" t="s">
        <v>535</v>
      </c>
      <c r="F44" s="2" t="s">
        <v>44</v>
      </c>
      <c r="G44" s="2" t="s">
        <v>535</v>
      </c>
      <c r="H44" s="68">
        <v>342</v>
      </c>
      <c r="I44" s="26" t="s">
        <v>46</v>
      </c>
      <c r="J44" s="244" t="str">
        <f t="shared" si="1"/>
        <v>Conventional Pollutant Standard</v>
      </c>
      <c r="K44" s="244" t="str">
        <f t="shared" si="1"/>
        <v>trans reduce regulated pollutants</v>
      </c>
      <c r="L44" s="245">
        <f t="shared" si="1"/>
        <v>0</v>
      </c>
      <c r="M44" s="245">
        <f t="shared" si="1"/>
        <v>1</v>
      </c>
      <c r="N44" s="245">
        <f t="shared" si="1"/>
        <v>0.02</v>
      </c>
      <c r="O44" s="244" t="str">
        <f t="shared" si="3"/>
        <v>% reduction in emissions</v>
      </c>
      <c r="P44" s="155" t="s">
        <v>868</v>
      </c>
      <c r="Q44" s="244" t="str">
        <f t="shared" si="2"/>
        <v>transportation-sector-main.html#conv-pol-stds</v>
      </c>
      <c r="R44" s="246" t="str">
        <f t="shared" si="2"/>
        <v>conventional-pollutant-standards.html</v>
      </c>
      <c r="S44" s="156"/>
    </row>
    <row r="45" spans="1:19" s="2" customFormat="1" ht="75">
      <c r="A45" s="243" t="str">
        <f t="shared" si="6"/>
        <v>Transportation</v>
      </c>
      <c r="B45" s="243" t="str">
        <f t="shared" si="6"/>
        <v>Conventional Pollutant Standards</v>
      </c>
      <c r="C45" s="243" t="str">
        <f t="shared" si="6"/>
        <v>Percentage Reduction of Separately Regulated Pollutants</v>
      </c>
      <c r="D45" s="2" t="s">
        <v>44</v>
      </c>
      <c r="E45" s="2" t="s">
        <v>536</v>
      </c>
      <c r="F45" s="2" t="s">
        <v>44</v>
      </c>
      <c r="G45" s="2" t="s">
        <v>536</v>
      </c>
      <c r="H45" s="68">
        <v>343</v>
      </c>
      <c r="I45" s="26" t="s">
        <v>46</v>
      </c>
      <c r="J45" s="244" t="str">
        <f t="shared" si="1"/>
        <v>Conventional Pollutant Standard</v>
      </c>
      <c r="K45" s="244" t="str">
        <f t="shared" si="1"/>
        <v>trans reduce regulated pollutants</v>
      </c>
      <c r="L45" s="245">
        <f t="shared" si="1"/>
        <v>0</v>
      </c>
      <c r="M45" s="245">
        <f t="shared" si="1"/>
        <v>1</v>
      </c>
      <c r="N45" s="245">
        <f t="shared" si="1"/>
        <v>0.02</v>
      </c>
      <c r="O45" s="244" t="str">
        <f t="shared" si="3"/>
        <v>% reduction in emissions</v>
      </c>
      <c r="P45" s="155" t="s">
        <v>869</v>
      </c>
      <c r="Q45" s="244" t="str">
        <f t="shared" si="2"/>
        <v>transportation-sector-main.html#conv-pol-stds</v>
      </c>
      <c r="R45" s="246" t="str">
        <f t="shared" si="2"/>
        <v>conventional-pollutant-standards.html</v>
      </c>
      <c r="S45" s="156"/>
    </row>
    <row r="46" spans="1:19" s="2" customFormat="1" ht="75">
      <c r="A46" s="243" t="str">
        <f t="shared" si="6"/>
        <v>Transportation</v>
      </c>
      <c r="B46" s="243" t="str">
        <f t="shared" si="6"/>
        <v>Conventional Pollutant Standards</v>
      </c>
      <c r="C46" s="243" t="str">
        <f t="shared" si="6"/>
        <v>Percentage Reduction of Separately Regulated Pollutants</v>
      </c>
      <c r="D46" s="2" t="s">
        <v>44</v>
      </c>
      <c r="E46" s="2" t="s">
        <v>537</v>
      </c>
      <c r="F46" s="2" t="s">
        <v>44</v>
      </c>
      <c r="G46" s="2" t="s">
        <v>699</v>
      </c>
      <c r="H46" s="68">
        <v>344</v>
      </c>
      <c r="I46" s="26" t="s">
        <v>46</v>
      </c>
      <c r="J46" s="244" t="str">
        <f t="shared" ref="J46:N59" si="7">J$2</f>
        <v>Conventional Pollutant Standard</v>
      </c>
      <c r="K46" s="244" t="str">
        <f t="shared" si="7"/>
        <v>trans reduce regulated pollutants</v>
      </c>
      <c r="L46" s="245">
        <f t="shared" si="7"/>
        <v>0</v>
      </c>
      <c r="M46" s="245">
        <f t="shared" si="7"/>
        <v>1</v>
      </c>
      <c r="N46" s="245">
        <f t="shared" si="7"/>
        <v>0.02</v>
      </c>
      <c r="O46" s="244" t="str">
        <f t="shared" si="3"/>
        <v>% reduction in emissions</v>
      </c>
      <c r="P46" s="155" t="s">
        <v>870</v>
      </c>
      <c r="Q46" s="244" t="str">
        <f t="shared" si="2"/>
        <v>transportation-sector-main.html#conv-pol-stds</v>
      </c>
      <c r="R46" s="246" t="str">
        <f t="shared" si="2"/>
        <v>conventional-pollutant-standards.html</v>
      </c>
      <c r="S46" s="156"/>
    </row>
    <row r="47" spans="1:19" s="2" customFormat="1" ht="45">
      <c r="A47" s="243" t="str">
        <f t="shared" si="6"/>
        <v>Transportation</v>
      </c>
      <c r="B47" s="243" t="str">
        <f t="shared" si="6"/>
        <v>Conventional Pollutant Standards</v>
      </c>
      <c r="C47" s="243"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3" t="str">
        <f t="shared" si="6"/>
        <v>Transportation</v>
      </c>
      <c r="B48" s="243" t="str">
        <f t="shared" si="6"/>
        <v>Conventional Pollutant Standards</v>
      </c>
      <c r="C48" s="243" t="str">
        <f t="shared" si="6"/>
        <v>Percentage Reduction of Separately Regulated Pollutants</v>
      </c>
      <c r="D48" s="2" t="s">
        <v>44</v>
      </c>
      <c r="E48" s="2" t="s">
        <v>539</v>
      </c>
      <c r="F48" s="2" t="s">
        <v>44</v>
      </c>
      <c r="G48" s="2" t="s">
        <v>539</v>
      </c>
      <c r="H48" s="68">
        <v>346</v>
      </c>
      <c r="I48" s="26" t="s">
        <v>46</v>
      </c>
      <c r="J48" s="244" t="str">
        <f t="shared" si="7"/>
        <v>Conventional Pollutant Standard</v>
      </c>
      <c r="K48" s="244" t="str">
        <f t="shared" si="7"/>
        <v>trans reduce regulated pollutants</v>
      </c>
      <c r="L48" s="245">
        <f t="shared" si="7"/>
        <v>0</v>
      </c>
      <c r="M48" s="245">
        <f t="shared" si="7"/>
        <v>1</v>
      </c>
      <c r="N48" s="245">
        <f t="shared" si="7"/>
        <v>0.02</v>
      </c>
      <c r="O48" s="244" t="str">
        <f t="shared" si="3"/>
        <v>% reduction in emissions</v>
      </c>
      <c r="P48" s="155" t="s">
        <v>871</v>
      </c>
      <c r="Q48" s="244" t="str">
        <f t="shared" si="2"/>
        <v>transportation-sector-main.html#conv-pol-stds</v>
      </c>
      <c r="R48" s="246" t="str">
        <f t="shared" si="2"/>
        <v>conventional-pollutant-standards.html</v>
      </c>
      <c r="S48" s="156"/>
    </row>
    <row r="49" spans="1:20" s="2" customFormat="1" ht="75">
      <c r="A49" s="243" t="str">
        <f t="shared" si="6"/>
        <v>Transportation</v>
      </c>
      <c r="B49" s="243" t="str">
        <f t="shared" si="6"/>
        <v>Conventional Pollutant Standards</v>
      </c>
      <c r="C49" s="243" t="str">
        <f t="shared" si="6"/>
        <v>Percentage Reduction of Separately Regulated Pollutants</v>
      </c>
      <c r="D49" s="2" t="s">
        <v>44</v>
      </c>
      <c r="E49" s="2" t="s">
        <v>540</v>
      </c>
      <c r="F49" s="2" t="s">
        <v>44</v>
      </c>
      <c r="G49" s="2" t="s">
        <v>540</v>
      </c>
      <c r="H49" s="68">
        <v>347</v>
      </c>
      <c r="I49" s="26" t="s">
        <v>46</v>
      </c>
      <c r="J49" s="244" t="str">
        <f t="shared" si="7"/>
        <v>Conventional Pollutant Standard</v>
      </c>
      <c r="K49" s="244" t="str">
        <f t="shared" si="7"/>
        <v>trans reduce regulated pollutants</v>
      </c>
      <c r="L49" s="245">
        <f t="shared" si="7"/>
        <v>0</v>
      </c>
      <c r="M49" s="245">
        <f t="shared" si="7"/>
        <v>1</v>
      </c>
      <c r="N49" s="245">
        <f t="shared" si="7"/>
        <v>0.02</v>
      </c>
      <c r="O49" s="244" t="str">
        <f t="shared" si="3"/>
        <v>% reduction in emissions</v>
      </c>
      <c r="P49" s="155" t="s">
        <v>872</v>
      </c>
      <c r="Q49" s="244" t="str">
        <f t="shared" si="2"/>
        <v>transportation-sector-main.html#conv-pol-stds</v>
      </c>
      <c r="R49" s="246" t="str">
        <f t="shared" si="2"/>
        <v>conventional-pollutant-standards.html</v>
      </c>
      <c r="S49" s="156"/>
    </row>
    <row r="50" spans="1:20" s="2" customFormat="1" ht="45">
      <c r="A50" s="243" t="str">
        <f t="shared" si="6"/>
        <v>Transportation</v>
      </c>
      <c r="B50" s="243" t="str">
        <f t="shared" si="6"/>
        <v>Conventional Pollutant Standards</v>
      </c>
      <c r="C50" s="243"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3" t="str">
        <f t="shared" si="6"/>
        <v>Transportation</v>
      </c>
      <c r="B51" s="243" t="str">
        <f t="shared" si="6"/>
        <v>Conventional Pollutant Standards</v>
      </c>
      <c r="C51" s="243"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3" t="str">
        <f t="shared" si="6"/>
        <v>Transportation</v>
      </c>
      <c r="B52" s="243" t="str">
        <f t="shared" si="6"/>
        <v>Conventional Pollutant Standards</v>
      </c>
      <c r="C52" s="243" t="str">
        <f t="shared" si="6"/>
        <v>Percentage Reduction of Separately Regulated Pollutants</v>
      </c>
      <c r="D52" s="2" t="s">
        <v>119</v>
      </c>
      <c r="E52" s="2" t="s">
        <v>534</v>
      </c>
      <c r="F52" s="2" t="s">
        <v>119</v>
      </c>
      <c r="G52" s="2" t="s">
        <v>840</v>
      </c>
      <c r="H52" s="68">
        <v>350</v>
      </c>
      <c r="I52" s="26" t="s">
        <v>46</v>
      </c>
      <c r="J52" s="244" t="str">
        <f t="shared" si="7"/>
        <v>Conventional Pollutant Standard</v>
      </c>
      <c r="K52" s="244" t="str">
        <f t="shared" si="7"/>
        <v>trans reduce regulated pollutants</v>
      </c>
      <c r="L52" s="245">
        <f t="shared" si="7"/>
        <v>0</v>
      </c>
      <c r="M52" s="245">
        <f t="shared" si="7"/>
        <v>1</v>
      </c>
      <c r="N52" s="245">
        <f t="shared" si="7"/>
        <v>0.02</v>
      </c>
      <c r="O52" s="244" t="str">
        <f t="shared" si="3"/>
        <v>% reduction in emissions</v>
      </c>
      <c r="P52" s="155" t="s">
        <v>873</v>
      </c>
      <c r="Q52" s="244" t="str">
        <f t="shared" si="2"/>
        <v>transportation-sector-main.html#conv-pol-stds</v>
      </c>
      <c r="R52" s="246" t="str">
        <f t="shared" si="2"/>
        <v>conventional-pollutant-standards.html</v>
      </c>
      <c r="S52" s="156"/>
    </row>
    <row r="53" spans="1:20" s="2" customFormat="1" ht="75">
      <c r="A53" s="243" t="str">
        <f t="shared" si="6"/>
        <v>Transportation</v>
      </c>
      <c r="B53" s="243" t="str">
        <f t="shared" si="6"/>
        <v>Conventional Pollutant Standards</v>
      </c>
      <c r="C53" s="243" t="str">
        <f t="shared" si="6"/>
        <v>Percentage Reduction of Separately Regulated Pollutants</v>
      </c>
      <c r="D53" s="2" t="s">
        <v>119</v>
      </c>
      <c r="E53" s="2" t="s">
        <v>531</v>
      </c>
      <c r="F53" s="2" t="s">
        <v>119</v>
      </c>
      <c r="G53" s="2" t="s">
        <v>531</v>
      </c>
      <c r="H53" s="68">
        <v>351</v>
      </c>
      <c r="I53" s="26" t="s">
        <v>46</v>
      </c>
      <c r="J53" s="244" t="str">
        <f t="shared" si="7"/>
        <v>Conventional Pollutant Standard</v>
      </c>
      <c r="K53" s="244" t="str">
        <f t="shared" si="7"/>
        <v>trans reduce regulated pollutants</v>
      </c>
      <c r="L53" s="245">
        <f t="shared" si="7"/>
        <v>0</v>
      </c>
      <c r="M53" s="245">
        <f t="shared" si="7"/>
        <v>1</v>
      </c>
      <c r="N53" s="245">
        <f t="shared" si="7"/>
        <v>0.02</v>
      </c>
      <c r="O53" s="244" t="str">
        <f t="shared" si="3"/>
        <v>% reduction in emissions</v>
      </c>
      <c r="P53" s="155" t="s">
        <v>874</v>
      </c>
      <c r="Q53" s="244" t="str">
        <f t="shared" si="2"/>
        <v>transportation-sector-main.html#conv-pol-stds</v>
      </c>
      <c r="R53" s="246" t="str">
        <f t="shared" si="2"/>
        <v>conventional-pollutant-standards.html</v>
      </c>
      <c r="S53" s="156"/>
    </row>
    <row r="54" spans="1:20" s="2" customFormat="1" ht="75">
      <c r="A54" s="243" t="str">
        <f t="shared" si="6"/>
        <v>Transportation</v>
      </c>
      <c r="B54" s="243" t="str">
        <f t="shared" si="6"/>
        <v>Conventional Pollutant Standards</v>
      </c>
      <c r="C54" s="243" t="str">
        <f t="shared" si="6"/>
        <v>Percentage Reduction of Separately Regulated Pollutants</v>
      </c>
      <c r="D54" s="2" t="s">
        <v>119</v>
      </c>
      <c r="E54" s="2" t="s">
        <v>535</v>
      </c>
      <c r="F54" s="2" t="s">
        <v>119</v>
      </c>
      <c r="G54" s="2" t="s">
        <v>535</v>
      </c>
      <c r="H54" s="68">
        <v>352</v>
      </c>
      <c r="I54" s="26" t="s">
        <v>46</v>
      </c>
      <c r="J54" s="244" t="str">
        <f t="shared" si="7"/>
        <v>Conventional Pollutant Standard</v>
      </c>
      <c r="K54" s="244" t="str">
        <f t="shared" si="7"/>
        <v>trans reduce regulated pollutants</v>
      </c>
      <c r="L54" s="245">
        <f t="shared" si="7"/>
        <v>0</v>
      </c>
      <c r="M54" s="245">
        <f t="shared" si="7"/>
        <v>1</v>
      </c>
      <c r="N54" s="245">
        <f t="shared" si="7"/>
        <v>0.02</v>
      </c>
      <c r="O54" s="244" t="str">
        <f t="shared" si="3"/>
        <v>% reduction in emissions</v>
      </c>
      <c r="P54" s="155" t="s">
        <v>875</v>
      </c>
      <c r="Q54" s="244" t="str">
        <f t="shared" si="2"/>
        <v>transportation-sector-main.html#conv-pol-stds</v>
      </c>
      <c r="R54" s="246" t="str">
        <f t="shared" si="2"/>
        <v>conventional-pollutant-standards.html</v>
      </c>
      <c r="S54" s="156"/>
    </row>
    <row r="55" spans="1:20" s="2" customFormat="1" ht="75">
      <c r="A55" s="243" t="str">
        <f t="shared" si="6"/>
        <v>Transportation</v>
      </c>
      <c r="B55" s="243" t="str">
        <f t="shared" si="6"/>
        <v>Conventional Pollutant Standards</v>
      </c>
      <c r="C55" s="243" t="str">
        <f t="shared" si="6"/>
        <v>Percentage Reduction of Separately Regulated Pollutants</v>
      </c>
      <c r="D55" s="2" t="s">
        <v>119</v>
      </c>
      <c r="E55" s="2" t="s">
        <v>536</v>
      </c>
      <c r="F55" s="2" t="s">
        <v>119</v>
      </c>
      <c r="G55" s="2" t="s">
        <v>536</v>
      </c>
      <c r="H55" s="68">
        <v>353</v>
      </c>
      <c r="I55" s="26" t="s">
        <v>46</v>
      </c>
      <c r="J55" s="244" t="str">
        <f t="shared" si="7"/>
        <v>Conventional Pollutant Standard</v>
      </c>
      <c r="K55" s="244" t="str">
        <f t="shared" si="7"/>
        <v>trans reduce regulated pollutants</v>
      </c>
      <c r="L55" s="245">
        <f t="shared" si="7"/>
        <v>0</v>
      </c>
      <c r="M55" s="245">
        <f t="shared" si="7"/>
        <v>1</v>
      </c>
      <c r="N55" s="245">
        <f t="shared" si="7"/>
        <v>0.02</v>
      </c>
      <c r="O55" s="244" t="str">
        <f t="shared" si="3"/>
        <v>% reduction in emissions</v>
      </c>
      <c r="P55" s="155" t="s">
        <v>876</v>
      </c>
      <c r="Q55" s="244" t="str">
        <f t="shared" si="2"/>
        <v>transportation-sector-main.html#conv-pol-stds</v>
      </c>
      <c r="R55" s="246" t="str">
        <f t="shared" si="2"/>
        <v>conventional-pollutant-standards.html</v>
      </c>
      <c r="S55" s="156"/>
    </row>
    <row r="56" spans="1:20" s="2" customFormat="1" ht="75">
      <c r="A56" s="243" t="str">
        <f t="shared" si="6"/>
        <v>Transportation</v>
      </c>
      <c r="B56" s="243" t="str">
        <f t="shared" si="6"/>
        <v>Conventional Pollutant Standards</v>
      </c>
      <c r="C56" s="243" t="str">
        <f t="shared" si="6"/>
        <v>Percentage Reduction of Separately Regulated Pollutants</v>
      </c>
      <c r="D56" s="2" t="s">
        <v>119</v>
      </c>
      <c r="E56" s="2" t="s">
        <v>537</v>
      </c>
      <c r="F56" s="2" t="s">
        <v>119</v>
      </c>
      <c r="G56" s="2" t="s">
        <v>699</v>
      </c>
      <c r="H56" s="68">
        <v>354</v>
      </c>
      <c r="I56" s="26" t="s">
        <v>46</v>
      </c>
      <c r="J56" s="244" t="str">
        <f t="shared" si="7"/>
        <v>Conventional Pollutant Standard</v>
      </c>
      <c r="K56" s="244" t="str">
        <f t="shared" si="7"/>
        <v>trans reduce regulated pollutants</v>
      </c>
      <c r="L56" s="245">
        <f t="shared" si="7"/>
        <v>0</v>
      </c>
      <c r="M56" s="245">
        <f t="shared" si="7"/>
        <v>1</v>
      </c>
      <c r="N56" s="245">
        <f t="shared" si="7"/>
        <v>0.02</v>
      </c>
      <c r="O56" s="244" t="str">
        <f t="shared" si="3"/>
        <v>% reduction in emissions</v>
      </c>
      <c r="P56" s="155" t="s">
        <v>877</v>
      </c>
      <c r="Q56" s="244" t="str">
        <f t="shared" si="2"/>
        <v>transportation-sector-main.html#conv-pol-stds</v>
      </c>
      <c r="R56" s="246" t="str">
        <f t="shared" si="2"/>
        <v>conventional-pollutant-standards.html</v>
      </c>
      <c r="S56" s="156"/>
    </row>
    <row r="57" spans="1:20" s="2" customFormat="1" ht="75">
      <c r="A57" s="243" t="str">
        <f t="shared" si="6"/>
        <v>Transportation</v>
      </c>
      <c r="B57" s="243" t="str">
        <f t="shared" si="6"/>
        <v>Conventional Pollutant Standards</v>
      </c>
      <c r="C57" s="243" t="str">
        <f t="shared" si="6"/>
        <v>Percentage Reduction of Separately Regulated Pollutants</v>
      </c>
      <c r="D57" s="2" t="s">
        <v>119</v>
      </c>
      <c r="E57" s="2" t="s">
        <v>538</v>
      </c>
      <c r="F57" s="2" t="s">
        <v>119</v>
      </c>
      <c r="G57" s="2" t="s">
        <v>538</v>
      </c>
      <c r="H57" s="68">
        <v>355</v>
      </c>
      <c r="I57" s="26" t="s">
        <v>46</v>
      </c>
      <c r="J57" s="244" t="str">
        <f t="shared" si="7"/>
        <v>Conventional Pollutant Standard</v>
      </c>
      <c r="K57" s="244" t="str">
        <f t="shared" si="7"/>
        <v>trans reduce regulated pollutants</v>
      </c>
      <c r="L57" s="245">
        <f t="shared" si="7"/>
        <v>0</v>
      </c>
      <c r="M57" s="245">
        <f t="shared" si="7"/>
        <v>1</v>
      </c>
      <c r="N57" s="245">
        <f t="shared" si="7"/>
        <v>0.02</v>
      </c>
      <c r="O57" s="244" t="str">
        <f t="shared" si="3"/>
        <v>% reduction in emissions</v>
      </c>
      <c r="P57" s="155" t="s">
        <v>878</v>
      </c>
      <c r="Q57" s="244" t="str">
        <f t="shared" si="2"/>
        <v>transportation-sector-main.html#conv-pol-stds</v>
      </c>
      <c r="R57" s="246" t="str">
        <f t="shared" si="2"/>
        <v>conventional-pollutant-standards.html</v>
      </c>
      <c r="S57" s="156"/>
    </row>
    <row r="58" spans="1:20" s="2" customFormat="1" ht="75">
      <c r="A58" s="243" t="str">
        <f t="shared" si="6"/>
        <v>Transportation</v>
      </c>
      <c r="B58" s="243" t="str">
        <f t="shared" si="6"/>
        <v>Conventional Pollutant Standards</v>
      </c>
      <c r="C58" s="243" t="str">
        <f t="shared" si="6"/>
        <v>Percentage Reduction of Separately Regulated Pollutants</v>
      </c>
      <c r="D58" s="2" t="s">
        <v>119</v>
      </c>
      <c r="E58" s="2" t="s">
        <v>539</v>
      </c>
      <c r="F58" s="2" t="s">
        <v>119</v>
      </c>
      <c r="G58" s="2" t="s">
        <v>539</v>
      </c>
      <c r="H58" s="68">
        <v>356</v>
      </c>
      <c r="I58" s="26" t="s">
        <v>46</v>
      </c>
      <c r="J58" s="244" t="str">
        <f t="shared" si="7"/>
        <v>Conventional Pollutant Standard</v>
      </c>
      <c r="K58" s="244" t="str">
        <f t="shared" si="7"/>
        <v>trans reduce regulated pollutants</v>
      </c>
      <c r="L58" s="245">
        <f t="shared" si="7"/>
        <v>0</v>
      </c>
      <c r="M58" s="245">
        <f t="shared" si="7"/>
        <v>1</v>
      </c>
      <c r="N58" s="245">
        <f t="shared" si="7"/>
        <v>0.02</v>
      </c>
      <c r="O58" s="244" t="str">
        <f t="shared" si="3"/>
        <v>% reduction in emissions</v>
      </c>
      <c r="P58" s="155" t="s">
        <v>879</v>
      </c>
      <c r="Q58" s="244" t="str">
        <f t="shared" si="2"/>
        <v>transportation-sector-main.html#conv-pol-stds</v>
      </c>
      <c r="R58" s="246" t="str">
        <f t="shared" si="2"/>
        <v>conventional-pollutant-standards.html</v>
      </c>
      <c r="S58" s="156"/>
    </row>
    <row r="59" spans="1:20" s="2" customFormat="1" ht="75">
      <c r="A59" s="243" t="str">
        <f t="shared" si="6"/>
        <v>Transportation</v>
      </c>
      <c r="B59" s="243" t="str">
        <f t="shared" si="6"/>
        <v>Conventional Pollutant Standards</v>
      </c>
      <c r="C59" s="243" t="str">
        <f t="shared" si="6"/>
        <v>Percentage Reduction of Separately Regulated Pollutants</v>
      </c>
      <c r="D59" s="2" t="s">
        <v>119</v>
      </c>
      <c r="E59" s="2" t="s">
        <v>540</v>
      </c>
      <c r="F59" s="2" t="s">
        <v>119</v>
      </c>
      <c r="G59" s="2" t="s">
        <v>540</v>
      </c>
      <c r="H59" s="68">
        <v>357</v>
      </c>
      <c r="I59" s="26" t="s">
        <v>46</v>
      </c>
      <c r="J59" s="244" t="str">
        <f t="shared" si="7"/>
        <v>Conventional Pollutant Standard</v>
      </c>
      <c r="K59" s="244" t="str">
        <f t="shared" si="7"/>
        <v>trans reduce regulated pollutants</v>
      </c>
      <c r="L59" s="245">
        <f t="shared" si="7"/>
        <v>0</v>
      </c>
      <c r="M59" s="245">
        <f t="shared" si="7"/>
        <v>1</v>
      </c>
      <c r="N59" s="245">
        <f t="shared" si="7"/>
        <v>0.02</v>
      </c>
      <c r="O59" s="244" t="str">
        <f t="shared" si="3"/>
        <v>% reduction in emissions</v>
      </c>
      <c r="P59" s="155" t="s">
        <v>880</v>
      </c>
      <c r="Q59" s="244" t="str">
        <f t="shared" si="2"/>
        <v>transportation-sector-main.html#conv-pol-stds</v>
      </c>
      <c r="R59" s="246" t="str">
        <f t="shared" si="2"/>
        <v>conventional-pollutant-standards.html</v>
      </c>
      <c r="S59" s="156"/>
    </row>
    <row r="60" spans="1:20" s="2" customFormat="1" ht="45">
      <c r="A60" s="243" t="str">
        <f t="shared" si="6"/>
        <v>Transportation</v>
      </c>
      <c r="B60" s="243" t="str">
        <f t="shared" si="6"/>
        <v>Conventional Pollutant Standards</v>
      </c>
      <c r="C60" s="243"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3" t="str">
        <f t="shared" si="6"/>
        <v>Transportation</v>
      </c>
      <c r="B61" s="243" t="str">
        <f t="shared" si="6"/>
        <v>Conventional Pollutant Standards</v>
      </c>
      <c r="C61" s="243"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5"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7"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8"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7"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50">
        <f>-ROUND(MaxBoundCalculations!$B$206,2)</f>
        <v>0.26</v>
      </c>
      <c r="N114" s="139">
        <v>0.01</v>
      </c>
      <c r="O114" s="185" t="s">
        <v>1862</v>
      </c>
      <c r="P114" s="185" t="s">
        <v>1863</v>
      </c>
      <c r="Q114" s="185" t="s">
        <v>213</v>
      </c>
      <c r="R114" s="186" t="s">
        <v>214</v>
      </c>
      <c r="S114" s="192" t="s">
        <v>487</v>
      </c>
      <c r="T114" s="26"/>
    </row>
    <row r="115" spans="1:20" ht="39" customHeight="1">
      <c r="A115" s="244" t="str">
        <f>A$114</f>
        <v>Transportation</v>
      </c>
      <c r="B115" s="244" t="str">
        <f t="shared" ref="B115:C125" si="29">B$114</f>
        <v>Mode Shifting</v>
      </c>
      <c r="C115" s="244"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4" t="str">
        <f t="shared" ref="A116:A125" si="30">A$114</f>
        <v>Transportation</v>
      </c>
      <c r="B116" s="244" t="str">
        <f t="shared" si="29"/>
        <v>Mode Shifting</v>
      </c>
      <c r="C116" s="244" t="str">
        <f t="shared" si="29"/>
        <v>Percent of Travel Demand Shifted to Other Modes or Eliminated</v>
      </c>
      <c r="D116" s="227" t="s">
        <v>48</v>
      </c>
      <c r="E116" s="185" t="s">
        <v>42</v>
      </c>
      <c r="F116" s="185" t="s">
        <v>88</v>
      </c>
      <c r="G116" s="185" t="s">
        <v>90</v>
      </c>
      <c r="H116" s="151">
        <v>850</v>
      </c>
      <c r="I116" s="185" t="s">
        <v>46</v>
      </c>
      <c r="J116" s="244" t="str">
        <f t="shared" ref="J116:S116" si="31">J$114</f>
        <v>Mode Shifting</v>
      </c>
      <c r="K116" s="244" t="str">
        <f t="shared" si="31"/>
        <v>trans mode shifting</v>
      </c>
      <c r="L116" s="73">
        <f t="shared" si="31"/>
        <v>0</v>
      </c>
      <c r="M116" s="250">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4" t="str">
        <f t="shared" si="30"/>
        <v>Transportation</v>
      </c>
      <c r="B117" s="244" t="str">
        <f t="shared" si="29"/>
        <v>Mode Shifting</v>
      </c>
      <c r="C117" s="244"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4" t="str">
        <f t="shared" si="30"/>
        <v>Transportation</v>
      </c>
      <c r="B118" s="244" t="str">
        <f t="shared" si="29"/>
        <v>Mode Shifting</v>
      </c>
      <c r="C118" s="244"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4" t="str">
        <f t="shared" si="30"/>
        <v>Transportation</v>
      </c>
      <c r="B119" s="244" t="str">
        <f t="shared" si="29"/>
        <v>Mode Shifting</v>
      </c>
      <c r="C119" s="244"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4" t="str">
        <f t="shared" si="30"/>
        <v>Transportation</v>
      </c>
      <c r="B120" s="244" t="str">
        <f t="shared" si="29"/>
        <v>Mode Shifting</v>
      </c>
      <c r="C120" s="244"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4" t="str">
        <f t="shared" si="30"/>
        <v>Transportation</v>
      </c>
      <c r="B121" s="244" t="str">
        <f t="shared" si="29"/>
        <v>Mode Shifting</v>
      </c>
      <c r="C121" s="244" t="str">
        <f t="shared" si="29"/>
        <v>Percent of Travel Demand Shifted to Other Modes or Eliminated</v>
      </c>
      <c r="D121" s="227" t="s">
        <v>45</v>
      </c>
      <c r="E121" s="185" t="s">
        <v>41</v>
      </c>
      <c r="F121" s="185" t="s">
        <v>89</v>
      </c>
      <c r="G121" s="185" t="s">
        <v>41</v>
      </c>
      <c r="H121" s="151">
        <v>855</v>
      </c>
      <c r="I121" s="185" t="s">
        <v>46</v>
      </c>
      <c r="J121" s="244" t="str">
        <f t="shared" ref="J121:O121" si="32">J$114</f>
        <v>Mode Shifting</v>
      </c>
      <c r="K121" s="244" t="str">
        <f t="shared" si="32"/>
        <v>trans mode shifting</v>
      </c>
      <c r="L121" s="73">
        <f t="shared" si="32"/>
        <v>0</v>
      </c>
      <c r="M121" s="250">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4" t="str">
        <f t="shared" si="30"/>
        <v>Transportation</v>
      </c>
      <c r="B122" s="244" t="str">
        <f t="shared" si="29"/>
        <v>Mode Shifting</v>
      </c>
      <c r="C122" s="244"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4" t="str">
        <f t="shared" si="30"/>
        <v>Transportation</v>
      </c>
      <c r="B123" s="244" t="str">
        <f t="shared" si="29"/>
        <v>Mode Shifting</v>
      </c>
      <c r="C123" s="244"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4" t="str">
        <f t="shared" si="30"/>
        <v>Transportation</v>
      </c>
      <c r="B124" s="244" t="str">
        <f t="shared" si="29"/>
        <v>Mode Shifting</v>
      </c>
      <c r="C124" s="244"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4" t="str">
        <f t="shared" si="30"/>
        <v>Transportation</v>
      </c>
      <c r="B125" s="244" t="str">
        <f t="shared" si="29"/>
        <v>Mode Shifting</v>
      </c>
      <c r="C125" s="244"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v>0.38</v>
      </c>
      <c r="N153" s="34">
        <f t="shared" si="45"/>
        <v>0.01</v>
      </c>
      <c r="O153" s="28" t="str">
        <f t="shared" si="45"/>
        <v>% reduction in energy use</v>
      </c>
      <c r="P153" s="170" t="s">
        <v>1672</v>
      </c>
      <c r="Q153" s="28" t="str">
        <f t="shared" si="46"/>
        <v>buildings-sector-main.html#eff-stds</v>
      </c>
      <c r="R153" s="123" t="str">
        <f t="shared" si="46"/>
        <v>building-energy-efficiency-standards.html</v>
      </c>
      <c r="S153"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51"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51"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51"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2"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41">
        <v>876</v>
      </c>
      <c r="I188" s="186" t="s">
        <v>46</v>
      </c>
      <c r="J188" s="2" t="s">
        <v>1962</v>
      </c>
      <c r="K188" s="2" t="s">
        <v>1963</v>
      </c>
      <c r="L188" s="74">
        <v>0</v>
      </c>
      <c r="M188" s="74">
        <v>1</v>
      </c>
      <c r="N188" s="74">
        <v>0.01</v>
      </c>
      <c r="O188" s="186" t="s">
        <v>1382</v>
      </c>
      <c r="P188" s="185" t="s">
        <v>1964</v>
      </c>
      <c r="Q188" s="185" t="s">
        <v>263</v>
      </c>
      <c r="R188" s="186" t="s">
        <v>264</v>
      </c>
      <c r="S188" s="239"/>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41">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40"/>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41">
        <v>878</v>
      </c>
      <c r="I190" s="185" t="s">
        <v>47</v>
      </c>
      <c r="J190" s="4" t="str">
        <f t="shared" si="64"/>
        <v>Electricity Sector CCS</v>
      </c>
      <c r="K190" s="4" t="str">
        <f t="shared" si="64"/>
        <v>elec CCS</v>
      </c>
      <c r="L190" s="73"/>
      <c r="M190" s="73"/>
      <c r="N190" s="73"/>
      <c r="O190" s="189"/>
      <c r="P190" s="185"/>
      <c r="Q190" s="189"/>
      <c r="R190" s="186"/>
      <c r="S190" s="240"/>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41">
        <v>879</v>
      </c>
      <c r="I191" s="185" t="s">
        <v>47</v>
      </c>
      <c r="J191" s="4" t="str">
        <f t="shared" si="64"/>
        <v>Electricity Sector CCS</v>
      </c>
      <c r="K191" s="4" t="str">
        <f t="shared" si="64"/>
        <v>elec CCS</v>
      </c>
      <c r="L191" s="73"/>
      <c r="M191" s="73"/>
      <c r="N191" s="73"/>
      <c r="O191" s="189"/>
      <c r="P191" s="185"/>
      <c r="Q191" s="189"/>
      <c r="R191" s="186"/>
      <c r="S191" s="240"/>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41">
        <v>880</v>
      </c>
      <c r="I192" s="185" t="s">
        <v>47</v>
      </c>
      <c r="J192" s="4" t="str">
        <f t="shared" si="64"/>
        <v>Electricity Sector CCS</v>
      </c>
      <c r="K192" s="4" t="str">
        <f t="shared" si="64"/>
        <v>elec CCS</v>
      </c>
      <c r="L192" s="73"/>
      <c r="M192" s="73"/>
      <c r="N192" s="73"/>
      <c r="O192" s="189"/>
      <c r="P192" s="185"/>
      <c r="Q192" s="189"/>
      <c r="R192" s="186"/>
      <c r="S192" s="240"/>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41">
        <v>881</v>
      </c>
      <c r="I193" s="185" t="s">
        <v>47</v>
      </c>
      <c r="J193" s="4" t="str">
        <f t="shared" si="64"/>
        <v>Electricity Sector CCS</v>
      </c>
      <c r="K193" s="4" t="str">
        <f t="shared" si="64"/>
        <v>elec CCS</v>
      </c>
      <c r="L193" s="73"/>
      <c r="M193" s="73"/>
      <c r="N193" s="73"/>
      <c r="O193" s="189"/>
      <c r="P193" s="185"/>
      <c r="Q193" s="189"/>
      <c r="R193" s="186"/>
      <c r="S193" s="240"/>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41">
        <v>882</v>
      </c>
      <c r="I194" s="185" t="s">
        <v>47</v>
      </c>
      <c r="J194" s="4" t="str">
        <f t="shared" si="64"/>
        <v>Electricity Sector CCS</v>
      </c>
      <c r="K194" s="4" t="str">
        <f t="shared" si="64"/>
        <v>elec CCS</v>
      </c>
      <c r="L194" s="73"/>
      <c r="M194" s="73"/>
      <c r="N194" s="73"/>
      <c r="O194" s="189"/>
      <c r="P194" s="185"/>
      <c r="Q194" s="189"/>
      <c r="R194" s="186"/>
      <c r="S194" s="240"/>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41">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40"/>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41">
        <v>884</v>
      </c>
      <c r="I196" s="185" t="s">
        <v>47</v>
      </c>
      <c r="J196" s="4" t="str">
        <f t="shared" si="64"/>
        <v>Electricity Sector CCS</v>
      </c>
      <c r="K196" s="4" t="str">
        <f t="shared" si="64"/>
        <v>elec CCS</v>
      </c>
      <c r="L196" s="73"/>
      <c r="M196" s="73"/>
      <c r="N196" s="73"/>
      <c r="O196" s="189"/>
      <c r="P196" s="185"/>
      <c r="Q196" s="189"/>
      <c r="R196" s="186"/>
      <c r="S196" s="240"/>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41">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40"/>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41">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40"/>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41">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40"/>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41">
        <v>888</v>
      </c>
      <c r="I200" s="185" t="s">
        <v>47</v>
      </c>
      <c r="J200" s="4" t="str">
        <f t="shared" si="64"/>
        <v>Electricity Sector CCS</v>
      </c>
      <c r="K200" s="4" t="str">
        <f t="shared" si="64"/>
        <v>elec CCS</v>
      </c>
      <c r="L200" s="73"/>
      <c r="M200" s="73"/>
      <c r="N200" s="73"/>
      <c r="O200" s="189"/>
      <c r="P200" s="185"/>
      <c r="Q200" s="189"/>
      <c r="R200" s="186"/>
      <c r="S200" s="240"/>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41">
        <v>889</v>
      </c>
      <c r="I201" s="185" t="s">
        <v>47</v>
      </c>
      <c r="J201" s="4" t="str">
        <f t="shared" si="64"/>
        <v>Electricity Sector CCS</v>
      </c>
      <c r="K201" s="4" t="str">
        <f t="shared" si="64"/>
        <v>elec CCS</v>
      </c>
      <c r="L201" s="73"/>
      <c r="M201" s="73"/>
      <c r="N201" s="73"/>
      <c r="O201" s="189"/>
      <c r="P201" s="185"/>
      <c r="Q201" s="189"/>
      <c r="R201" s="186"/>
      <c r="S201" s="240"/>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41">
        <v>890</v>
      </c>
      <c r="I202" s="185" t="s">
        <v>47</v>
      </c>
      <c r="J202" s="4" t="str">
        <f t="shared" si="64"/>
        <v>Electricity Sector CCS</v>
      </c>
      <c r="K202" s="4" t="str">
        <f t="shared" si="64"/>
        <v>elec CCS</v>
      </c>
      <c r="L202" s="73"/>
      <c r="M202" s="73"/>
      <c r="N202" s="73"/>
      <c r="O202" s="189"/>
      <c r="P202" s="185"/>
      <c r="Q202" s="189"/>
      <c r="R202" s="186"/>
      <c r="S202" s="240"/>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41">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40"/>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-0.5</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-0.5</v>
      </c>
      <c r="M207" s="73">
        <f t="shared" si="70"/>
        <v>1</v>
      </c>
      <c r="N207" s="73">
        <f t="shared" si="70"/>
        <v>0.02</v>
      </c>
      <c r="O207" s="47" t="str">
        <f t="shared" si="70"/>
        <v>% change in imports</v>
      </c>
      <c r="P207"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3"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-0.5</v>
      </c>
      <c r="M208" s="73">
        <f t="shared" si="70"/>
        <v>1</v>
      </c>
      <c r="N208" s="73">
        <f t="shared" si="70"/>
        <v>0.02</v>
      </c>
      <c r="O208" s="47" t="str">
        <f t="shared" si="70"/>
        <v>% change in imports</v>
      </c>
      <c r="P208"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3"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-0.5</v>
      </c>
      <c r="M209" s="73">
        <f t="shared" si="70"/>
        <v>1</v>
      </c>
      <c r="N209" s="73">
        <f t="shared" si="70"/>
        <v>0.02</v>
      </c>
      <c r="O209" s="47" t="str">
        <f t="shared" si="70"/>
        <v>% change in imports</v>
      </c>
      <c r="P209"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3"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-0.5</v>
      </c>
      <c r="M210" s="73">
        <f t="shared" si="70"/>
        <v>1</v>
      </c>
      <c r="N210" s="73">
        <f t="shared" si="70"/>
        <v>0.02</v>
      </c>
      <c r="O210" s="47" t="str">
        <f t="shared" si="70"/>
        <v>% change in imports</v>
      </c>
      <c r="P210"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3"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-0.5</v>
      </c>
      <c r="M211" s="73">
        <f t="shared" si="70"/>
        <v>1</v>
      </c>
      <c r="N211" s="73">
        <f t="shared" si="70"/>
        <v>0.02</v>
      </c>
      <c r="O211" s="47" t="str">
        <f t="shared" si="70"/>
        <v>% change in imports</v>
      </c>
      <c r="P211"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3"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-0.5</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3"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-0.5</v>
      </c>
      <c r="M213" s="73">
        <f t="shared" si="70"/>
        <v>1</v>
      </c>
      <c r="N213" s="73">
        <f t="shared" si="70"/>
        <v>0.02</v>
      </c>
      <c r="O213" s="47" t="str">
        <f t="shared" si="70"/>
        <v>% change in imports</v>
      </c>
      <c r="P213"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3"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-0.5</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3"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-0.5</v>
      </c>
      <c r="M215" s="73">
        <f t="shared" si="70"/>
        <v>1</v>
      </c>
      <c r="N215" s="73">
        <f t="shared" si="70"/>
        <v>0.02</v>
      </c>
      <c r="O215" s="47" t="str">
        <f t="shared" si="70"/>
        <v>% change in imports</v>
      </c>
      <c r="P215"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3"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-0.5</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3"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-0.5</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3"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-0.5</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3"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-0.5</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3"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-0.5</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3"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-0.5</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3"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30">
      <c r="A242" s="3" t="s">
        <v>8</v>
      </c>
      <c r="B242" s="3" t="s">
        <v>1965</v>
      </c>
      <c r="C242" s="3" t="s">
        <v>1966</v>
      </c>
      <c r="D242" s="185" t="s">
        <v>496</v>
      </c>
      <c r="E242" s="185"/>
      <c r="F242" s="185" t="s">
        <v>495</v>
      </c>
      <c r="G242" s="185"/>
      <c r="H242" s="242">
        <v>860</v>
      </c>
      <c r="I242" s="185" t="s">
        <v>46</v>
      </c>
      <c r="J242" s="3" t="s">
        <v>1965</v>
      </c>
      <c r="K242" s="149"/>
      <c r="L242" s="238"/>
      <c r="M242" s="238"/>
      <c r="N242" s="238"/>
      <c r="O242" s="185"/>
      <c r="P242" s="185"/>
      <c r="Q242" s="185"/>
      <c r="R242" s="186"/>
      <c r="S242" s="195"/>
      <c r="T242" s="185"/>
    </row>
    <row r="243" spans="1:20" ht="30">
      <c r="A243" s="4" t="s">
        <v>8</v>
      </c>
      <c r="B243" s="4" t="s">
        <v>1965</v>
      </c>
      <c r="C243" s="4" t="s">
        <v>1966</v>
      </c>
      <c r="D243" s="186" t="s">
        <v>338</v>
      </c>
      <c r="E243" s="185"/>
      <c r="F243" s="186" t="s">
        <v>339</v>
      </c>
      <c r="G243" s="185"/>
      <c r="H243" s="242">
        <v>861</v>
      </c>
      <c r="I243" s="185" t="s">
        <v>46</v>
      </c>
      <c r="J243" s="4" t="s">
        <v>1965</v>
      </c>
      <c r="K243" s="149"/>
      <c r="L243" s="238"/>
      <c r="M243" s="238"/>
      <c r="N243" s="238"/>
      <c r="O243" s="185"/>
      <c r="P243" s="185"/>
      <c r="Q243" s="185"/>
      <c r="R243" s="186"/>
      <c r="S243" s="195"/>
      <c r="T243" s="185"/>
    </row>
    <row r="244" spans="1:20" ht="30">
      <c r="A244" s="4" t="s">
        <v>8</v>
      </c>
      <c r="B244" s="4" t="s">
        <v>1965</v>
      </c>
      <c r="C244" s="4" t="s">
        <v>1966</v>
      </c>
      <c r="D244" s="186" t="s">
        <v>80</v>
      </c>
      <c r="E244" s="185"/>
      <c r="F244" s="186" t="s">
        <v>94</v>
      </c>
      <c r="G244" s="185"/>
      <c r="H244" s="242">
        <v>862</v>
      </c>
      <c r="I244" s="185" t="s">
        <v>46</v>
      </c>
      <c r="J244" s="4" t="s">
        <v>1965</v>
      </c>
      <c r="K244" s="149"/>
      <c r="L244" s="238"/>
      <c r="M244" s="238"/>
      <c r="N244" s="238"/>
      <c r="O244" s="185"/>
      <c r="P244" s="185"/>
      <c r="Q244" s="185"/>
      <c r="R244" s="186"/>
      <c r="S244" s="195"/>
      <c r="T244" s="185"/>
    </row>
    <row r="245" spans="1:20" ht="30">
      <c r="A245" s="4" t="s">
        <v>8</v>
      </c>
      <c r="B245" s="4" t="s">
        <v>1965</v>
      </c>
      <c r="C245" s="4" t="s">
        <v>1966</v>
      </c>
      <c r="D245" s="186" t="s">
        <v>81</v>
      </c>
      <c r="E245" s="185"/>
      <c r="F245" s="186" t="s">
        <v>95</v>
      </c>
      <c r="G245" s="185"/>
      <c r="H245" s="242">
        <v>863</v>
      </c>
      <c r="I245" s="185" t="s">
        <v>47</v>
      </c>
      <c r="J245" s="4" t="s">
        <v>1965</v>
      </c>
      <c r="K245" s="149"/>
      <c r="L245" s="238"/>
      <c r="M245" s="238"/>
      <c r="N245" s="238"/>
      <c r="O245" s="185"/>
      <c r="P245" s="185"/>
      <c r="Q245" s="185"/>
      <c r="R245" s="186"/>
      <c r="S245" s="195"/>
      <c r="T245" s="185"/>
    </row>
    <row r="246" spans="1:20" ht="30">
      <c r="A246" s="4" t="s">
        <v>8</v>
      </c>
      <c r="B246" s="4" t="s">
        <v>1965</v>
      </c>
      <c r="C246" s="4" t="s">
        <v>1966</v>
      </c>
      <c r="D246" s="186" t="s">
        <v>497</v>
      </c>
      <c r="E246" s="185"/>
      <c r="F246" s="186" t="s">
        <v>500</v>
      </c>
      <c r="G246" s="185"/>
      <c r="H246" s="242">
        <v>864</v>
      </c>
      <c r="I246" s="185" t="s">
        <v>47</v>
      </c>
      <c r="J246" s="4" t="s">
        <v>1965</v>
      </c>
      <c r="K246" s="149"/>
      <c r="L246" s="238"/>
      <c r="M246" s="238"/>
      <c r="N246" s="238"/>
      <c r="O246" s="185"/>
      <c r="P246" s="185"/>
      <c r="Q246" s="185"/>
      <c r="R246" s="186"/>
      <c r="S246" s="195"/>
      <c r="T246" s="185"/>
    </row>
    <row r="247" spans="1:20" ht="30">
      <c r="A247" s="4" t="s">
        <v>8</v>
      </c>
      <c r="B247" s="4" t="s">
        <v>1965</v>
      </c>
      <c r="C247" s="4" t="s">
        <v>1966</v>
      </c>
      <c r="D247" s="186" t="s">
        <v>82</v>
      </c>
      <c r="E247" s="185"/>
      <c r="F247" s="186" t="s">
        <v>96</v>
      </c>
      <c r="G247" s="185"/>
      <c r="H247" s="242">
        <v>865</v>
      </c>
      <c r="I247" s="185" t="s">
        <v>47</v>
      </c>
      <c r="J247" s="4" t="s">
        <v>1965</v>
      </c>
      <c r="K247" s="149"/>
      <c r="L247" s="238"/>
      <c r="M247" s="238"/>
      <c r="N247" s="238"/>
      <c r="O247" s="185"/>
      <c r="P247" s="185"/>
      <c r="Q247" s="185"/>
      <c r="R247" s="186"/>
      <c r="S247" s="195"/>
      <c r="T247" s="185"/>
    </row>
    <row r="248" spans="1:20" ht="30">
      <c r="A248" s="4" t="s">
        <v>8</v>
      </c>
      <c r="B248" s="4" t="s">
        <v>1965</v>
      </c>
      <c r="C248" s="4" t="s">
        <v>1966</v>
      </c>
      <c r="D248" s="186" t="s">
        <v>83</v>
      </c>
      <c r="E248" s="185"/>
      <c r="F248" s="186" t="s">
        <v>97</v>
      </c>
      <c r="G248" s="185"/>
      <c r="H248" s="242">
        <v>866</v>
      </c>
      <c r="I248" s="185" t="s">
        <v>47</v>
      </c>
      <c r="J248" s="4" t="s">
        <v>1965</v>
      </c>
      <c r="K248" s="149"/>
      <c r="L248" s="238"/>
      <c r="M248" s="238"/>
      <c r="N248" s="238"/>
      <c r="O248" s="185"/>
      <c r="P248" s="185"/>
      <c r="Q248" s="185"/>
      <c r="R248" s="186"/>
      <c r="S248" s="195"/>
      <c r="T248" s="185"/>
    </row>
    <row r="249" spans="1:20" ht="30">
      <c r="A249" s="4" t="s">
        <v>8</v>
      </c>
      <c r="B249" s="4" t="s">
        <v>1965</v>
      </c>
      <c r="C249" s="4" t="s">
        <v>1966</v>
      </c>
      <c r="D249" s="186" t="s">
        <v>84</v>
      </c>
      <c r="E249" s="185"/>
      <c r="F249" s="186" t="s">
        <v>98</v>
      </c>
      <c r="G249" s="185"/>
      <c r="H249" s="242">
        <v>867</v>
      </c>
      <c r="I249" s="185" t="s">
        <v>47</v>
      </c>
      <c r="J249" s="4" t="s">
        <v>1965</v>
      </c>
      <c r="K249" s="149"/>
      <c r="L249" s="238"/>
      <c r="M249" s="238"/>
      <c r="N249" s="238"/>
      <c r="O249" s="185"/>
      <c r="P249" s="185"/>
      <c r="Q249" s="185"/>
      <c r="R249" s="186"/>
      <c r="S249" s="195"/>
      <c r="T249" s="185"/>
    </row>
    <row r="250" spans="1:20" ht="30">
      <c r="A250" s="4" t="s">
        <v>8</v>
      </c>
      <c r="B250" s="4" t="s">
        <v>1965</v>
      </c>
      <c r="C250" s="4" t="s">
        <v>1966</v>
      </c>
      <c r="D250" s="186" t="s">
        <v>839</v>
      </c>
      <c r="E250" s="185"/>
      <c r="F250" s="186" t="s">
        <v>484</v>
      </c>
      <c r="G250" s="185"/>
      <c r="H250" s="242">
        <v>868</v>
      </c>
      <c r="I250" s="185" t="s">
        <v>47</v>
      </c>
      <c r="J250" s="4" t="s">
        <v>1965</v>
      </c>
      <c r="K250" s="149"/>
      <c r="L250" s="238"/>
      <c r="M250" s="238"/>
      <c r="N250" s="238"/>
      <c r="O250" s="185"/>
      <c r="P250" s="185"/>
      <c r="Q250" s="185"/>
      <c r="R250" s="186"/>
      <c r="S250" s="195"/>
      <c r="T250" s="185"/>
    </row>
    <row r="251" spans="1:20" ht="30">
      <c r="A251" s="4" t="s">
        <v>8</v>
      </c>
      <c r="B251" s="4" t="s">
        <v>1965</v>
      </c>
      <c r="C251" s="4" t="s">
        <v>1966</v>
      </c>
      <c r="D251" s="186" t="s">
        <v>340</v>
      </c>
      <c r="E251" s="185"/>
      <c r="F251" s="186" t="s">
        <v>342</v>
      </c>
      <c r="G251" s="185"/>
      <c r="H251" s="242">
        <v>869</v>
      </c>
      <c r="I251" s="185" t="s">
        <v>47</v>
      </c>
      <c r="J251" s="4" t="s">
        <v>1965</v>
      </c>
      <c r="K251" s="149"/>
      <c r="L251" s="238"/>
      <c r="M251" s="238"/>
      <c r="N251" s="238"/>
      <c r="O251" s="185"/>
      <c r="P251" s="185"/>
      <c r="Q251" s="185"/>
      <c r="R251" s="186"/>
      <c r="S251" s="195"/>
      <c r="T251" s="185"/>
    </row>
    <row r="252" spans="1:20" ht="30">
      <c r="A252" s="4" t="s">
        <v>8</v>
      </c>
      <c r="B252" s="4" t="s">
        <v>1965</v>
      </c>
      <c r="C252" s="4" t="s">
        <v>1966</v>
      </c>
      <c r="D252" s="186" t="s">
        <v>341</v>
      </c>
      <c r="E252" s="185"/>
      <c r="F252" s="186" t="s">
        <v>343</v>
      </c>
      <c r="G252" s="185"/>
      <c r="H252" s="242">
        <v>870</v>
      </c>
      <c r="I252" s="185" t="s">
        <v>47</v>
      </c>
      <c r="J252" s="4" t="s">
        <v>1965</v>
      </c>
      <c r="K252" s="149"/>
      <c r="L252" s="238"/>
      <c r="M252" s="238"/>
      <c r="N252" s="238"/>
      <c r="O252" s="185"/>
      <c r="P252" s="185"/>
      <c r="Q252" s="185"/>
      <c r="R252" s="186"/>
      <c r="S252" s="195"/>
      <c r="T252" s="185"/>
    </row>
    <row r="253" spans="1:20" ht="30">
      <c r="A253" s="4" t="s">
        <v>8</v>
      </c>
      <c r="B253" s="4" t="s">
        <v>1965</v>
      </c>
      <c r="C253" s="4" t="s">
        <v>1966</v>
      </c>
      <c r="D253" s="186" t="s">
        <v>493</v>
      </c>
      <c r="E253" s="185"/>
      <c r="F253" s="186" t="s">
        <v>492</v>
      </c>
      <c r="G253" s="185"/>
      <c r="H253" s="242">
        <v>871</v>
      </c>
      <c r="I253" s="185" t="s">
        <v>47</v>
      </c>
      <c r="J253" s="4" t="s">
        <v>1965</v>
      </c>
      <c r="K253" s="149"/>
      <c r="L253" s="238"/>
      <c r="M253" s="238"/>
      <c r="N253" s="238"/>
      <c r="O253" s="185"/>
      <c r="P253" s="185"/>
      <c r="Q253" s="185"/>
      <c r="R253" s="186"/>
      <c r="S253" s="195"/>
      <c r="T253" s="185"/>
    </row>
    <row r="254" spans="1:20" ht="30">
      <c r="A254" s="4" t="s">
        <v>8</v>
      </c>
      <c r="B254" s="4" t="s">
        <v>1965</v>
      </c>
      <c r="C254" s="4" t="s">
        <v>1966</v>
      </c>
      <c r="D254" s="186" t="s">
        <v>502</v>
      </c>
      <c r="E254" s="185"/>
      <c r="F254" s="186" t="s">
        <v>503</v>
      </c>
      <c r="G254" s="185"/>
      <c r="H254" s="242">
        <v>872</v>
      </c>
      <c r="I254" s="185" t="s">
        <v>47</v>
      </c>
      <c r="J254" s="4" t="s">
        <v>1965</v>
      </c>
      <c r="K254" s="149"/>
      <c r="L254" s="238"/>
      <c r="M254" s="238"/>
      <c r="N254" s="238"/>
      <c r="O254" s="185"/>
      <c r="P254" s="185"/>
      <c r="Q254" s="185"/>
      <c r="R254" s="186"/>
      <c r="S254" s="195"/>
      <c r="T254" s="185"/>
    </row>
    <row r="255" spans="1:20" ht="30">
      <c r="A255" s="4" t="s">
        <v>8</v>
      </c>
      <c r="B255" s="4" t="s">
        <v>1965</v>
      </c>
      <c r="C255" s="4" t="s">
        <v>1966</v>
      </c>
      <c r="D255" s="186" t="s">
        <v>1290</v>
      </c>
      <c r="E255" s="185"/>
      <c r="F255" s="186" t="s">
        <v>951</v>
      </c>
      <c r="G255" s="185"/>
      <c r="H255" s="242">
        <v>873</v>
      </c>
      <c r="I255" s="185" t="s">
        <v>47</v>
      </c>
      <c r="J255" s="4" t="s">
        <v>1965</v>
      </c>
      <c r="K255" s="149"/>
      <c r="L255" s="238"/>
      <c r="M255" s="238"/>
      <c r="N255" s="238"/>
      <c r="O255" s="185"/>
      <c r="P255" s="185"/>
      <c r="Q255" s="185"/>
      <c r="R255" s="186"/>
      <c r="S255" s="195"/>
      <c r="T255" s="185"/>
    </row>
    <row r="256" spans="1:20" ht="30">
      <c r="A256" s="4" t="s">
        <v>8</v>
      </c>
      <c r="B256" s="4" t="s">
        <v>1965</v>
      </c>
      <c r="C256" s="4" t="s">
        <v>1966</v>
      </c>
      <c r="D256" s="186" t="s">
        <v>1291</v>
      </c>
      <c r="E256" s="185"/>
      <c r="F256" s="186" t="s">
        <v>1095</v>
      </c>
      <c r="G256" s="185"/>
      <c r="H256" s="242">
        <v>874</v>
      </c>
      <c r="I256" s="185" t="s">
        <v>47</v>
      </c>
      <c r="J256" s="4" t="s">
        <v>1965</v>
      </c>
      <c r="K256" s="149"/>
      <c r="L256" s="238"/>
      <c r="M256" s="238"/>
      <c r="N256" s="238"/>
      <c r="O256" s="185"/>
      <c r="P256" s="185"/>
      <c r="Q256" s="185"/>
      <c r="R256" s="186"/>
      <c r="S256" s="195"/>
      <c r="T256" s="185"/>
    </row>
    <row r="257" spans="1:20" ht="30">
      <c r="A257" s="4" t="s">
        <v>8</v>
      </c>
      <c r="B257" s="4" t="s">
        <v>1965</v>
      </c>
      <c r="C257" s="4" t="s">
        <v>1966</v>
      </c>
      <c r="D257" s="186" t="s">
        <v>1292</v>
      </c>
      <c r="E257" s="185"/>
      <c r="F257" s="186" t="s">
        <v>953</v>
      </c>
      <c r="G257" s="185"/>
      <c r="H257" s="242">
        <v>875</v>
      </c>
      <c r="I257" s="185" t="s">
        <v>47</v>
      </c>
      <c r="J257" s="4" t="s">
        <v>1965</v>
      </c>
      <c r="K257" s="149"/>
      <c r="L257" s="238"/>
      <c r="M257" s="238"/>
      <c r="N257" s="238"/>
      <c r="O257" s="185"/>
      <c r="P257" s="185"/>
      <c r="Q257" s="185"/>
      <c r="R257" s="186"/>
      <c r="S257" s="195"/>
      <c r="T257" s="185"/>
    </row>
    <row r="258" spans="1:20" s="4" customFormat="1" ht="45">
      <c r="A258" s="64" t="s">
        <v>8</v>
      </c>
      <c r="B258" s="64" t="s">
        <v>62</v>
      </c>
      <c r="C258" s="64" t="s">
        <v>136</v>
      </c>
      <c r="D258" s="26" t="s">
        <v>496</v>
      </c>
      <c r="E258" s="26"/>
      <c r="F258" s="225"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4">A$258</f>
        <v>Electricity Supply</v>
      </c>
      <c r="B259" s="47" t="str">
        <f t="shared" si="74"/>
        <v>Non BAU Mandated Capacity Construction</v>
      </c>
      <c r="C259" s="47" t="str">
        <f t="shared" si="74"/>
        <v>Boolean Use Non BAU Mandated Capacity Construction Schedule</v>
      </c>
      <c r="D259" s="8" t="s">
        <v>338</v>
      </c>
      <c r="E259" s="26"/>
      <c r="F259" s="8" t="s">
        <v>339</v>
      </c>
      <c r="G259" s="26"/>
      <c r="H259" s="151">
        <v>634</v>
      </c>
      <c r="I259" s="26" t="s">
        <v>46</v>
      </c>
      <c r="J259" s="47" t="str">
        <f>J$258</f>
        <v>Non BAU Mandated Capacity Construction</v>
      </c>
      <c r="K259" s="56"/>
      <c r="L259" s="38"/>
      <c r="M259" s="38"/>
      <c r="N259" s="38"/>
      <c r="O259" s="26"/>
      <c r="P259" s="155"/>
      <c r="Q259" s="28"/>
      <c r="R259" s="122"/>
      <c r="S259" s="165"/>
      <c r="T259" s="28"/>
    </row>
    <row r="260" spans="1:20" s="4" customFormat="1" ht="45">
      <c r="A260" s="47" t="str">
        <f t="shared" si="74"/>
        <v>Electricity Supply</v>
      </c>
      <c r="B260" s="47" t="str">
        <f t="shared" si="74"/>
        <v>Non BAU Mandated Capacity Construction</v>
      </c>
      <c r="C260" s="47" t="str">
        <f t="shared" si="74"/>
        <v>Boolean Use Non BAU Mandated Capacity Construction Schedule</v>
      </c>
      <c r="D260" s="8" t="s">
        <v>80</v>
      </c>
      <c r="E260" s="26"/>
      <c r="F260" s="8" t="s">
        <v>94</v>
      </c>
      <c r="G260" s="26"/>
      <c r="H260" s="151">
        <v>635</v>
      </c>
      <c r="I260" s="26" t="s">
        <v>47</v>
      </c>
      <c r="J260" s="47" t="str">
        <f t="shared" ref="J260:J273" si="75">J$258</f>
        <v>Non BAU Mandated Capacity Construction</v>
      </c>
      <c r="K260" s="56"/>
      <c r="L260" s="38"/>
      <c r="M260" s="38"/>
      <c r="N260" s="38"/>
      <c r="O260" s="26"/>
      <c r="P260" s="155"/>
      <c r="Q260" s="28"/>
      <c r="R260" s="122"/>
      <c r="S260" s="165"/>
      <c r="T260" s="28"/>
    </row>
    <row r="261" spans="1:20" s="4" customFormat="1" ht="45">
      <c r="A261" s="47" t="str">
        <f t="shared" si="74"/>
        <v>Electricity Supply</v>
      </c>
      <c r="B261" s="47" t="str">
        <f t="shared" si="74"/>
        <v>Non BAU Mandated Capacity Construction</v>
      </c>
      <c r="C261" s="47" t="str">
        <f t="shared" si="74"/>
        <v>Boolean Use Non BAU Mandated Capacity Construction Schedule</v>
      </c>
      <c r="D261" s="8" t="s">
        <v>81</v>
      </c>
      <c r="E261" s="26"/>
      <c r="F261" s="8" t="s">
        <v>95</v>
      </c>
      <c r="G261" s="26"/>
      <c r="H261" s="151">
        <v>636</v>
      </c>
      <c r="I261" s="26" t="s">
        <v>47</v>
      </c>
      <c r="J261" s="47" t="str">
        <f t="shared" si="75"/>
        <v>Non BAU Mandated Capacity Construction</v>
      </c>
      <c r="K261" s="56"/>
      <c r="L261" s="38"/>
      <c r="M261" s="38"/>
      <c r="N261" s="38"/>
      <c r="O261" s="26"/>
      <c r="P261" s="155"/>
      <c r="Q261" s="28"/>
      <c r="R261" s="122"/>
      <c r="S261" s="165"/>
      <c r="T261" s="28"/>
    </row>
    <row r="262" spans="1:20" s="4" customFormat="1" ht="45">
      <c r="A262" s="47" t="str">
        <f t="shared" si="74"/>
        <v>Electricity Supply</v>
      </c>
      <c r="B262" s="47" t="str">
        <f t="shared" si="74"/>
        <v>Non BAU Mandated Capacity Construction</v>
      </c>
      <c r="C262" s="47" t="str">
        <f t="shared" si="74"/>
        <v>Boolean Use Non BAU Mandated Capacity Construction Schedule</v>
      </c>
      <c r="D262" s="8" t="s">
        <v>497</v>
      </c>
      <c r="E262" s="26"/>
      <c r="F262" s="8" t="s">
        <v>500</v>
      </c>
      <c r="G262" s="26"/>
      <c r="H262" s="151">
        <v>637</v>
      </c>
      <c r="I262" s="26" t="s">
        <v>1856</v>
      </c>
      <c r="J262" s="47" t="str">
        <f t="shared" si="75"/>
        <v>Non BAU Mandated Capacity Construction</v>
      </c>
      <c r="K262" s="56"/>
      <c r="L262" s="38">
        <v>0</v>
      </c>
      <c r="M262" s="38">
        <v>1</v>
      </c>
      <c r="N262" s="38">
        <v>1</v>
      </c>
      <c r="O262" s="28" t="str">
        <f t="shared" ref="O262:O263" si="76">O$172</f>
        <v>on/off</v>
      </c>
      <c r="P262" s="170" t="s">
        <v>1857</v>
      </c>
      <c r="Q262" s="28"/>
      <c r="R262" s="122"/>
      <c r="S262" s="165"/>
      <c r="T262" s="28"/>
    </row>
    <row r="263" spans="1:20" s="4" customFormat="1" ht="45">
      <c r="A263" s="47" t="str">
        <f t="shared" si="74"/>
        <v>Electricity Supply</v>
      </c>
      <c r="B263" s="47" t="str">
        <f t="shared" si="74"/>
        <v>Non BAU Mandated Capacity Construction</v>
      </c>
      <c r="C263" s="47" t="str">
        <f t="shared" si="74"/>
        <v>Boolean Use Non BAU Mandated Capacity Construction Schedule</v>
      </c>
      <c r="D263" s="8" t="s">
        <v>82</v>
      </c>
      <c r="E263" s="26"/>
      <c r="F263" s="8" t="s">
        <v>96</v>
      </c>
      <c r="G263" s="26"/>
      <c r="H263" s="151">
        <v>638</v>
      </c>
      <c r="I263" s="26" t="s">
        <v>46</v>
      </c>
      <c r="J263" s="47" t="str">
        <f t="shared" si="75"/>
        <v>Non BAU Mandated Capacity Construction</v>
      </c>
      <c r="K263" s="56"/>
      <c r="L263" s="38">
        <v>0</v>
      </c>
      <c r="M263" s="38">
        <v>1</v>
      </c>
      <c r="N263" s="38">
        <v>1</v>
      </c>
      <c r="O263" s="28" t="str">
        <f t="shared" si="76"/>
        <v>on/off</v>
      </c>
      <c r="P263" s="170" t="s">
        <v>1858</v>
      </c>
      <c r="Q263" s="28"/>
      <c r="R263" s="122"/>
      <c r="S263" s="165"/>
      <c r="T263" s="28"/>
    </row>
    <row r="264" spans="1:20" s="4" customFormat="1" ht="45">
      <c r="A264" s="47" t="str">
        <f t="shared" si="74"/>
        <v>Electricity Supply</v>
      </c>
      <c r="B264" s="47" t="str">
        <f t="shared" si="74"/>
        <v>Non BAU Mandated Capacity Construction</v>
      </c>
      <c r="C264" s="47" t="str">
        <f t="shared" si="74"/>
        <v>Boolean Use Non BAU Mandated Capacity Construction Schedule</v>
      </c>
      <c r="D264" s="8" t="s">
        <v>83</v>
      </c>
      <c r="E264" s="26"/>
      <c r="F264" s="8" t="s">
        <v>97</v>
      </c>
      <c r="G264" s="26"/>
      <c r="H264" s="151">
        <v>639</v>
      </c>
      <c r="I264" s="26" t="s">
        <v>47</v>
      </c>
      <c r="J264" s="47" t="str">
        <f t="shared" si="75"/>
        <v>Non BAU Mandated Capacity Construction</v>
      </c>
      <c r="K264" s="56"/>
      <c r="L264" s="38"/>
      <c r="M264" s="38"/>
      <c r="N264" s="38"/>
      <c r="O264" s="26"/>
      <c r="P264" s="155"/>
      <c r="Q264" s="28"/>
      <c r="R264" s="122"/>
      <c r="S264" s="165"/>
      <c r="T264" s="28"/>
    </row>
    <row r="265" spans="1:20" s="4" customFormat="1" ht="45">
      <c r="A265" s="47" t="str">
        <f t="shared" si="74"/>
        <v>Electricity Supply</v>
      </c>
      <c r="B265" s="47" t="str">
        <f t="shared" si="74"/>
        <v>Non BAU Mandated Capacity Construction</v>
      </c>
      <c r="C265" s="47" t="str">
        <f t="shared" si="74"/>
        <v>Boolean Use Non BAU Mandated Capacity Construction Schedule</v>
      </c>
      <c r="D265" s="8" t="s">
        <v>84</v>
      </c>
      <c r="E265" s="26"/>
      <c r="F265" s="8" t="s">
        <v>98</v>
      </c>
      <c r="G265" s="26"/>
      <c r="H265" s="151">
        <v>640</v>
      </c>
      <c r="I265" s="26" t="s">
        <v>47</v>
      </c>
      <c r="J265" s="47" t="str">
        <f t="shared" si="75"/>
        <v>Non BAU Mandated Capacity Construction</v>
      </c>
      <c r="K265" s="56"/>
      <c r="L265" s="38"/>
      <c r="M265" s="38"/>
      <c r="N265" s="38"/>
      <c r="O265" s="26"/>
      <c r="P265" s="155"/>
      <c r="Q265" s="28"/>
      <c r="R265" s="122"/>
      <c r="S265" s="165"/>
      <c r="T265" s="28"/>
    </row>
    <row r="266" spans="1:20" s="4" customFormat="1" ht="45">
      <c r="A266" s="47" t="str">
        <f t="shared" si="74"/>
        <v>Electricity Supply</v>
      </c>
      <c r="B266" s="47" t="str">
        <f t="shared" si="74"/>
        <v>Non BAU Mandated Capacity Construction</v>
      </c>
      <c r="C266" s="47" t="str">
        <f t="shared" si="74"/>
        <v>Boolean Use Non BAU Mandated Capacity Construction Schedule</v>
      </c>
      <c r="D266" s="8" t="s">
        <v>839</v>
      </c>
      <c r="E266" s="26"/>
      <c r="F266" s="8" t="s">
        <v>484</v>
      </c>
      <c r="G266" s="26"/>
      <c r="H266" s="151">
        <v>641</v>
      </c>
      <c r="I266" s="26" t="s">
        <v>47</v>
      </c>
      <c r="J266" s="47" t="str">
        <f t="shared" si="75"/>
        <v>Non BAU Mandated Capacity Construction</v>
      </c>
      <c r="K266" s="56"/>
      <c r="L266" s="38"/>
      <c r="M266" s="38"/>
      <c r="N266" s="38"/>
      <c r="O266" s="26"/>
      <c r="P266" s="155"/>
      <c r="Q266" s="28"/>
      <c r="R266" s="122"/>
      <c r="S266" s="165"/>
      <c r="T266" s="28"/>
    </row>
    <row r="267" spans="1:20" s="4" customFormat="1" ht="45">
      <c r="A267" s="47" t="str">
        <f t="shared" si="74"/>
        <v>Electricity Supply</v>
      </c>
      <c r="B267" s="47" t="str">
        <f t="shared" si="74"/>
        <v>Non BAU Mandated Capacity Construction</v>
      </c>
      <c r="C267" s="47" t="str">
        <f t="shared" si="74"/>
        <v>Boolean Use Non BAU Mandated Capacity Construction Schedule</v>
      </c>
      <c r="D267" s="8" t="s">
        <v>340</v>
      </c>
      <c r="E267" s="26"/>
      <c r="F267" s="8" t="s">
        <v>342</v>
      </c>
      <c r="G267" s="26"/>
      <c r="H267" s="151">
        <v>642</v>
      </c>
      <c r="I267" s="26" t="s">
        <v>47</v>
      </c>
      <c r="J267" s="47" t="str">
        <f t="shared" si="75"/>
        <v>Non BAU Mandated Capacity Construction</v>
      </c>
      <c r="K267" s="56"/>
      <c r="L267" s="38"/>
      <c r="M267" s="38"/>
      <c r="N267" s="38"/>
      <c r="O267" s="26"/>
      <c r="P267" s="155"/>
      <c r="Q267" s="28"/>
      <c r="R267" s="122"/>
      <c r="S267" s="165"/>
      <c r="T267" s="28"/>
    </row>
    <row r="268" spans="1:20" s="4" customFormat="1" ht="45">
      <c r="A268" s="47" t="str">
        <f t="shared" si="74"/>
        <v>Electricity Supply</v>
      </c>
      <c r="B268" s="47" t="str">
        <f t="shared" si="74"/>
        <v>Non BAU Mandated Capacity Construction</v>
      </c>
      <c r="C268" s="47" t="str">
        <f t="shared" si="74"/>
        <v>Boolean Use Non BAU Mandated Capacity Construction Schedule</v>
      </c>
      <c r="D268" s="8" t="s">
        <v>341</v>
      </c>
      <c r="E268" s="26"/>
      <c r="F268" s="8" t="s">
        <v>343</v>
      </c>
      <c r="G268" s="26"/>
      <c r="H268" s="151">
        <v>643</v>
      </c>
      <c r="I268" s="26" t="s">
        <v>47</v>
      </c>
      <c r="J268" s="47" t="str">
        <f t="shared" si="75"/>
        <v>Non BAU Mandated Capacity Construction</v>
      </c>
      <c r="K268" s="56"/>
      <c r="L268" s="38"/>
      <c r="M268" s="38"/>
      <c r="N268" s="38"/>
      <c r="O268" s="26"/>
      <c r="P268" s="155"/>
      <c r="Q268" s="28"/>
      <c r="R268" s="122"/>
      <c r="S268" s="165"/>
      <c r="T268" s="28"/>
    </row>
    <row r="269" spans="1:20" s="4" customFormat="1" ht="45">
      <c r="A269" s="47" t="str">
        <f t="shared" si="74"/>
        <v>Electricity Supply</v>
      </c>
      <c r="B269" s="47" t="str">
        <f t="shared" si="74"/>
        <v>Non BAU Mandated Capacity Construction</v>
      </c>
      <c r="C269" s="47" t="str">
        <f t="shared" si="74"/>
        <v>Boolean Use Non BAU Mandated Capacity Construction Schedule</v>
      </c>
      <c r="D269" s="8" t="s">
        <v>493</v>
      </c>
      <c r="E269" s="26"/>
      <c r="F269" s="183" t="s">
        <v>492</v>
      </c>
      <c r="G269" s="26"/>
      <c r="H269" s="151">
        <v>644</v>
      </c>
      <c r="I269" s="26" t="s">
        <v>47</v>
      </c>
      <c r="J269" s="47" t="str">
        <f t="shared" si="75"/>
        <v>Non BAU Mandated Capacity Construction</v>
      </c>
      <c r="K269" s="56"/>
      <c r="L269" s="38"/>
      <c r="M269" s="38"/>
      <c r="N269" s="38"/>
      <c r="O269" s="26"/>
      <c r="P269" s="155"/>
      <c r="Q269" s="28"/>
      <c r="R269" s="122"/>
      <c r="S269" s="165"/>
      <c r="T269" s="28"/>
    </row>
    <row r="270" spans="1:20" s="4" customFormat="1" ht="45">
      <c r="A270" s="47" t="str">
        <f t="shared" si="74"/>
        <v>Electricity Supply</v>
      </c>
      <c r="B270" s="47" t="str">
        <f t="shared" si="74"/>
        <v>Non BAU Mandated Capacity Construction</v>
      </c>
      <c r="C270" s="47" t="str">
        <f t="shared" si="74"/>
        <v>Boolean Use Non BAU Mandated Capacity Construction Schedule</v>
      </c>
      <c r="D270" s="8" t="s">
        <v>502</v>
      </c>
      <c r="E270" s="26"/>
      <c r="F270" s="8" t="s">
        <v>503</v>
      </c>
      <c r="G270" s="26"/>
      <c r="H270" s="151">
        <v>645</v>
      </c>
      <c r="I270" s="26" t="s">
        <v>47</v>
      </c>
      <c r="J270" s="47" t="str">
        <f t="shared" si="75"/>
        <v>Non BAU Mandated Capacity Construction</v>
      </c>
      <c r="K270" s="56"/>
      <c r="L270" s="38">
        <v>0</v>
      </c>
      <c r="M270" s="38">
        <v>1</v>
      </c>
      <c r="N270" s="39">
        <f t="shared" ref="N270:O270" si="77">N$172</f>
        <v>1</v>
      </c>
      <c r="O270" s="28" t="str">
        <f t="shared" si="77"/>
        <v>on/off</v>
      </c>
      <c r="P270" s="171"/>
      <c r="Q270" s="122" t="s">
        <v>235</v>
      </c>
      <c r="R270" s="122"/>
      <c r="S270" s="165"/>
      <c r="T270" s="28"/>
    </row>
    <row r="271" spans="1:20" s="4" customFormat="1" ht="45">
      <c r="A271" s="47" t="str">
        <f t="shared" si="74"/>
        <v>Electricity Supply</v>
      </c>
      <c r="B271" s="47" t="str">
        <f t="shared" si="74"/>
        <v>Non BAU Mandated Capacity Construction</v>
      </c>
      <c r="C271" s="47" t="str">
        <f t="shared" si="74"/>
        <v>Boolean Use Non BAU Mandated Capacity Construction Schedule</v>
      </c>
      <c r="D271" s="8" t="s">
        <v>1290</v>
      </c>
      <c r="E271" s="26"/>
      <c r="F271" s="8" t="s">
        <v>951</v>
      </c>
      <c r="G271" s="26"/>
      <c r="H271" s="151">
        <v>646</v>
      </c>
      <c r="I271" s="26" t="s">
        <v>47</v>
      </c>
      <c r="J271" s="47" t="str">
        <f t="shared" si="75"/>
        <v>Non BAU Mandated Capacity Construction</v>
      </c>
      <c r="K271" s="56"/>
      <c r="L271" s="38"/>
      <c r="M271" s="38"/>
      <c r="N271" s="38"/>
      <c r="O271" s="26"/>
      <c r="P271" s="155"/>
      <c r="Q271" s="28"/>
      <c r="R271" s="122"/>
      <c r="S271" s="165"/>
      <c r="T271" s="28"/>
    </row>
    <row r="272" spans="1:20" s="4" customFormat="1" ht="45">
      <c r="A272" s="47" t="str">
        <f t="shared" si="74"/>
        <v>Electricity Supply</v>
      </c>
      <c r="B272" s="47" t="str">
        <f t="shared" si="74"/>
        <v>Non BAU Mandated Capacity Construction</v>
      </c>
      <c r="C272" s="47" t="str">
        <f t="shared" si="74"/>
        <v>Boolean Use Non BAU Mandated Capacity Construction Schedule</v>
      </c>
      <c r="D272" s="8" t="s">
        <v>1291</v>
      </c>
      <c r="E272" s="26"/>
      <c r="F272" s="8" t="s">
        <v>1095</v>
      </c>
      <c r="G272" s="26"/>
      <c r="H272" s="151">
        <v>647</v>
      </c>
      <c r="I272" s="26" t="s">
        <v>47</v>
      </c>
      <c r="J272" s="47" t="str">
        <f t="shared" si="75"/>
        <v>Non BAU Mandated Capacity Construction</v>
      </c>
      <c r="K272" s="56"/>
      <c r="L272" s="38"/>
      <c r="M272" s="38"/>
      <c r="N272" s="38"/>
      <c r="O272" s="26"/>
      <c r="P272" s="155"/>
      <c r="Q272" s="28"/>
      <c r="R272" s="122"/>
      <c r="S272" s="165"/>
      <c r="T272" s="28"/>
    </row>
    <row r="273" spans="1:20" s="4" customFormat="1" ht="45">
      <c r="A273" s="47" t="str">
        <f t="shared" si="74"/>
        <v>Electricity Supply</v>
      </c>
      <c r="B273" s="47" t="str">
        <f t="shared" si="74"/>
        <v>Non BAU Mandated Capacity Construction</v>
      </c>
      <c r="C273" s="47" t="str">
        <f t="shared" si="74"/>
        <v>Boolean Use Non BAU Mandated Capacity Construction Schedule</v>
      </c>
      <c r="D273" s="8" t="s">
        <v>1292</v>
      </c>
      <c r="E273" s="26"/>
      <c r="F273" s="8" t="s">
        <v>953</v>
      </c>
      <c r="G273" s="26"/>
      <c r="H273" s="151">
        <v>648</v>
      </c>
      <c r="I273" s="26" t="s">
        <v>47</v>
      </c>
      <c r="J273" s="47" t="str">
        <f t="shared" si="75"/>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78">O$172</f>
        <v>on/off</v>
      </c>
      <c r="P274" s="232"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4"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79">A$276</f>
        <v>Electricity Supply</v>
      </c>
      <c r="B277" s="57" t="str">
        <f t="shared" si="79"/>
        <v>Reduce Plant Downtime</v>
      </c>
      <c r="C277" s="57" t="str">
        <f t="shared" si="79"/>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79"/>
        <v>Electricity Supply</v>
      </c>
      <c r="B278" s="57" t="str">
        <f t="shared" si="79"/>
        <v>Reduce Plant Downtime</v>
      </c>
      <c r="C278" s="57" t="str">
        <f t="shared" si="79"/>
        <v>Percentage Reduction in Plant Downtime</v>
      </c>
      <c r="D278" s="8" t="s">
        <v>496</v>
      </c>
      <c r="E278" s="8" t="s">
        <v>282</v>
      </c>
      <c r="F278" s="26"/>
      <c r="G278" s="8"/>
      <c r="H278" s="68">
        <v>652</v>
      </c>
      <c r="I278" s="8" t="s">
        <v>47</v>
      </c>
      <c r="J278" s="57" t="str">
        <f t="shared" ref="J278:K310" si="80">J$276</f>
        <v>Reduce Plant Downtime</v>
      </c>
      <c r="K278" s="57" t="str">
        <f t="shared" si="80"/>
        <v>elec reduce plant downtime</v>
      </c>
      <c r="L278" s="42"/>
      <c r="M278" s="42"/>
      <c r="N278" s="42"/>
      <c r="O278" s="8"/>
      <c r="P278" s="162"/>
      <c r="Q278" s="8"/>
      <c r="R278" s="122"/>
      <c r="S278" s="162"/>
      <c r="T278" s="8"/>
    </row>
    <row r="279" spans="1:20" s="2" customFormat="1" ht="105">
      <c r="A279" s="57" t="str">
        <f t="shared" si="79"/>
        <v>Electricity Supply</v>
      </c>
      <c r="B279" s="57" t="str">
        <f t="shared" si="79"/>
        <v>Reduce Plant Downtime</v>
      </c>
      <c r="C279" s="57" t="str">
        <f t="shared" si="79"/>
        <v>Percentage Reduction in Plant Downtime</v>
      </c>
      <c r="D279" s="8" t="s">
        <v>338</v>
      </c>
      <c r="E279" s="8" t="s">
        <v>280</v>
      </c>
      <c r="F279" s="8" t="s">
        <v>334</v>
      </c>
      <c r="G279" s="8" t="s">
        <v>339</v>
      </c>
      <c r="H279" s="68">
        <v>141</v>
      </c>
      <c r="I279" s="8" t="s">
        <v>47</v>
      </c>
      <c r="J279" s="57" t="str">
        <f t="shared" si="80"/>
        <v>Reduce Plant Downtime</v>
      </c>
      <c r="K279" s="57" t="str">
        <f t="shared" si="80"/>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79"/>
        <v>Electricity Supply</v>
      </c>
      <c r="B280" s="57" t="str">
        <f t="shared" si="79"/>
        <v>Reduce Plant Downtime</v>
      </c>
      <c r="C280" s="57" t="str">
        <f t="shared" si="79"/>
        <v>Percentage Reduction in Plant Downtime</v>
      </c>
      <c r="D280" s="8" t="s">
        <v>338</v>
      </c>
      <c r="E280" s="8" t="s">
        <v>281</v>
      </c>
      <c r="F280" s="8"/>
      <c r="G280" s="8"/>
      <c r="H280" s="68">
        <v>653</v>
      </c>
      <c r="I280" s="8" t="s">
        <v>47</v>
      </c>
      <c r="J280" s="57" t="str">
        <f t="shared" si="80"/>
        <v>Reduce Plant Downtime</v>
      </c>
      <c r="K280" s="57" t="str">
        <f t="shared" si="80"/>
        <v>elec reduce plant downtime</v>
      </c>
      <c r="L280" s="36"/>
      <c r="M280" s="36"/>
      <c r="N280" s="36"/>
      <c r="O280" s="8"/>
      <c r="P280" s="155"/>
      <c r="Q280" s="8"/>
      <c r="R280" s="122"/>
      <c r="S280" s="162"/>
      <c r="T280" s="8"/>
    </row>
    <row r="281" spans="1:20" s="2" customFormat="1" ht="30">
      <c r="A281" s="57" t="str">
        <f t="shared" si="79"/>
        <v>Electricity Supply</v>
      </c>
      <c r="B281" s="57" t="str">
        <f t="shared" si="79"/>
        <v>Reduce Plant Downtime</v>
      </c>
      <c r="C281" s="57" t="str">
        <f t="shared" si="79"/>
        <v>Percentage Reduction in Plant Downtime</v>
      </c>
      <c r="D281" s="8" t="s">
        <v>338</v>
      </c>
      <c r="E281" s="8" t="s">
        <v>282</v>
      </c>
      <c r="F281" s="8"/>
      <c r="G281" s="8"/>
      <c r="H281" s="68">
        <v>654</v>
      </c>
      <c r="I281" s="8" t="s">
        <v>47</v>
      </c>
      <c r="J281" s="57" t="str">
        <f t="shared" si="80"/>
        <v>Reduce Plant Downtime</v>
      </c>
      <c r="K281" s="57" t="str">
        <f t="shared" si="80"/>
        <v>elec reduce plant downtime</v>
      </c>
      <c r="L281" s="42"/>
      <c r="M281" s="42"/>
      <c r="N281" s="42"/>
      <c r="O281" s="8"/>
      <c r="P281" s="162"/>
      <c r="Q281" s="8"/>
      <c r="R281" s="122"/>
      <c r="S281" s="162"/>
      <c r="T281" s="8"/>
    </row>
    <row r="282" spans="1:20" s="2" customFormat="1" ht="30">
      <c r="A282" s="57" t="str">
        <f t="shared" si="79"/>
        <v>Electricity Supply</v>
      </c>
      <c r="B282" s="57" t="str">
        <f t="shared" si="79"/>
        <v>Reduce Plant Downtime</v>
      </c>
      <c r="C282" s="57" t="str">
        <f t="shared" si="79"/>
        <v>Percentage Reduction in Plant Downtime</v>
      </c>
      <c r="D282" s="8" t="s">
        <v>80</v>
      </c>
      <c r="E282" s="8" t="s">
        <v>280</v>
      </c>
      <c r="F282" s="8"/>
      <c r="G282" s="8"/>
      <c r="H282" s="68">
        <v>655</v>
      </c>
      <c r="I282" s="8" t="s">
        <v>47</v>
      </c>
      <c r="J282" s="57" t="str">
        <f t="shared" si="80"/>
        <v>Reduce Plant Downtime</v>
      </c>
      <c r="K282" s="57" t="str">
        <f t="shared" si="80"/>
        <v>elec reduce plant downtime</v>
      </c>
      <c r="L282" s="42"/>
      <c r="M282" s="42"/>
      <c r="N282" s="42"/>
      <c r="O282" s="8"/>
      <c r="P282" s="162"/>
      <c r="Q282" s="8"/>
      <c r="R282" s="122"/>
      <c r="S282" s="162"/>
      <c r="T282" s="8"/>
    </row>
    <row r="283" spans="1:20" s="2" customFormat="1" ht="30">
      <c r="A283" s="57" t="str">
        <f t="shared" si="79"/>
        <v>Electricity Supply</v>
      </c>
      <c r="B283" s="57" t="str">
        <f t="shared" si="79"/>
        <v>Reduce Plant Downtime</v>
      </c>
      <c r="C283" s="57" t="str">
        <f t="shared" si="79"/>
        <v>Percentage Reduction in Plant Downtime</v>
      </c>
      <c r="D283" s="8" t="s">
        <v>80</v>
      </c>
      <c r="E283" s="8" t="s">
        <v>281</v>
      </c>
      <c r="F283" s="8"/>
      <c r="G283" s="8"/>
      <c r="H283" s="68">
        <v>656</v>
      </c>
      <c r="I283" s="8" t="s">
        <v>47</v>
      </c>
      <c r="J283" s="57" t="str">
        <f t="shared" si="80"/>
        <v>Reduce Plant Downtime</v>
      </c>
      <c r="K283" s="57" t="str">
        <f t="shared" si="80"/>
        <v>elec reduce plant downtime</v>
      </c>
      <c r="L283" s="42"/>
      <c r="M283" s="42"/>
      <c r="N283" s="42"/>
      <c r="O283" s="8"/>
      <c r="P283" s="162"/>
      <c r="Q283" s="8"/>
      <c r="R283" s="122"/>
      <c r="S283" s="162"/>
      <c r="T283" s="8"/>
    </row>
    <row r="284" spans="1:20" s="2" customFormat="1" ht="30">
      <c r="A284" s="57" t="str">
        <f t="shared" si="79"/>
        <v>Electricity Supply</v>
      </c>
      <c r="B284" s="57" t="str">
        <f t="shared" si="79"/>
        <v>Reduce Plant Downtime</v>
      </c>
      <c r="C284" s="57" t="str">
        <f t="shared" si="79"/>
        <v>Percentage Reduction in Plant Downtime</v>
      </c>
      <c r="D284" s="8" t="s">
        <v>80</v>
      </c>
      <c r="E284" s="8" t="s">
        <v>282</v>
      </c>
      <c r="F284" s="8"/>
      <c r="G284" s="8"/>
      <c r="H284" s="68">
        <v>657</v>
      </c>
      <c r="I284" s="8" t="s">
        <v>47</v>
      </c>
      <c r="J284" s="57" t="str">
        <f t="shared" si="80"/>
        <v>Reduce Plant Downtime</v>
      </c>
      <c r="K284" s="57" t="str">
        <f t="shared" si="80"/>
        <v>elec reduce plant downtime</v>
      </c>
      <c r="L284" s="42"/>
      <c r="M284" s="42"/>
      <c r="N284" s="42"/>
      <c r="O284" s="8"/>
      <c r="P284" s="162"/>
      <c r="Q284" s="8"/>
      <c r="R284" s="122"/>
      <c r="S284" s="162"/>
      <c r="T284" s="8"/>
    </row>
    <row r="285" spans="1:20" s="2" customFormat="1" ht="30">
      <c r="A285" s="57" t="str">
        <f t="shared" si="79"/>
        <v>Electricity Supply</v>
      </c>
      <c r="B285" s="57" t="str">
        <f t="shared" si="79"/>
        <v>Reduce Plant Downtime</v>
      </c>
      <c r="C285" s="57" t="str">
        <f t="shared" si="79"/>
        <v>Percentage Reduction in Plant Downtime</v>
      </c>
      <c r="D285" s="8" t="s">
        <v>81</v>
      </c>
      <c r="E285" s="8" t="s">
        <v>280</v>
      </c>
      <c r="F285" s="8"/>
      <c r="G285" s="8"/>
      <c r="H285" s="68">
        <v>658</v>
      </c>
      <c r="I285" s="8" t="s">
        <v>47</v>
      </c>
      <c r="J285" s="57" t="str">
        <f t="shared" si="80"/>
        <v>Reduce Plant Downtime</v>
      </c>
      <c r="K285" s="57" t="str">
        <f t="shared" si="80"/>
        <v>elec reduce plant downtime</v>
      </c>
      <c r="L285" s="42"/>
      <c r="M285" s="42"/>
      <c r="N285" s="42"/>
      <c r="O285" s="8"/>
      <c r="P285" s="162"/>
      <c r="Q285" s="8"/>
      <c r="R285" s="122"/>
      <c r="S285" s="162"/>
      <c r="T285" s="8"/>
    </row>
    <row r="286" spans="1:20" s="2" customFormat="1" ht="30">
      <c r="A286" s="57" t="str">
        <f t="shared" si="79"/>
        <v>Electricity Supply</v>
      </c>
      <c r="B286" s="57" t="str">
        <f t="shared" si="79"/>
        <v>Reduce Plant Downtime</v>
      </c>
      <c r="C286" s="57" t="str">
        <f t="shared" si="79"/>
        <v>Percentage Reduction in Plant Downtime</v>
      </c>
      <c r="D286" s="8" t="s">
        <v>81</v>
      </c>
      <c r="E286" s="8" t="s">
        <v>281</v>
      </c>
      <c r="F286" s="8"/>
      <c r="G286" s="8"/>
      <c r="H286" s="68">
        <v>659</v>
      </c>
      <c r="I286" s="8" t="s">
        <v>47</v>
      </c>
      <c r="J286" s="57" t="str">
        <f t="shared" si="80"/>
        <v>Reduce Plant Downtime</v>
      </c>
      <c r="K286" s="57" t="str">
        <f t="shared" si="80"/>
        <v>elec reduce plant downtime</v>
      </c>
      <c r="L286" s="42"/>
      <c r="M286" s="42"/>
      <c r="N286" s="42"/>
      <c r="O286" s="8"/>
      <c r="P286" s="162"/>
      <c r="Q286" s="8"/>
      <c r="R286" s="122"/>
      <c r="S286" s="162"/>
      <c r="T286" s="8"/>
    </row>
    <row r="287" spans="1:20" s="2" customFormat="1" ht="30">
      <c r="A287" s="57" t="str">
        <f t="shared" si="79"/>
        <v>Electricity Supply</v>
      </c>
      <c r="B287" s="57" t="str">
        <f t="shared" si="79"/>
        <v>Reduce Plant Downtime</v>
      </c>
      <c r="C287" s="57" t="str">
        <f t="shared" si="79"/>
        <v>Percentage Reduction in Plant Downtime</v>
      </c>
      <c r="D287" s="8" t="s">
        <v>81</v>
      </c>
      <c r="E287" s="8" t="s">
        <v>282</v>
      </c>
      <c r="F287" s="8"/>
      <c r="G287" s="8"/>
      <c r="H287" s="68">
        <v>660</v>
      </c>
      <c r="I287" s="8" t="s">
        <v>47</v>
      </c>
      <c r="J287" s="57" t="str">
        <f t="shared" si="80"/>
        <v>Reduce Plant Downtime</v>
      </c>
      <c r="K287" s="57" t="str">
        <f t="shared" si="80"/>
        <v>elec reduce plant downtime</v>
      </c>
      <c r="L287" s="42"/>
      <c r="M287" s="42"/>
      <c r="N287" s="42"/>
      <c r="O287" s="8"/>
      <c r="P287" s="162"/>
      <c r="Q287" s="8"/>
      <c r="R287" s="122"/>
      <c r="S287" s="162"/>
      <c r="T287" s="8"/>
    </row>
    <row r="288" spans="1:20" s="2" customFormat="1" ht="30">
      <c r="A288" s="57" t="str">
        <f t="shared" si="79"/>
        <v>Electricity Supply</v>
      </c>
      <c r="B288" s="57" t="str">
        <f t="shared" si="79"/>
        <v>Reduce Plant Downtime</v>
      </c>
      <c r="C288" s="57" t="str">
        <f t="shared" si="79"/>
        <v>Percentage Reduction in Plant Downtime</v>
      </c>
      <c r="D288" s="8" t="s">
        <v>497</v>
      </c>
      <c r="E288" s="8" t="s">
        <v>280</v>
      </c>
      <c r="F288" s="8"/>
      <c r="G288" s="8"/>
      <c r="H288" s="68">
        <v>661</v>
      </c>
      <c r="I288" s="8" t="s">
        <v>47</v>
      </c>
      <c r="J288" s="57" t="str">
        <f t="shared" si="80"/>
        <v>Reduce Plant Downtime</v>
      </c>
      <c r="K288" s="57" t="str">
        <f t="shared" si="80"/>
        <v>elec reduce plant downtime</v>
      </c>
      <c r="L288" s="42"/>
      <c r="M288" s="42"/>
      <c r="N288" s="42"/>
      <c r="O288" s="8"/>
      <c r="P288" s="162"/>
      <c r="Q288" s="8"/>
      <c r="R288" s="122"/>
      <c r="S288" s="162"/>
      <c r="T288" s="8"/>
    </row>
    <row r="289" spans="1:20" s="2" customFormat="1" ht="30">
      <c r="A289" s="57" t="str">
        <f t="shared" si="79"/>
        <v>Electricity Supply</v>
      </c>
      <c r="B289" s="57" t="str">
        <f t="shared" si="79"/>
        <v>Reduce Plant Downtime</v>
      </c>
      <c r="C289" s="57" t="str">
        <f t="shared" si="79"/>
        <v>Percentage Reduction in Plant Downtime</v>
      </c>
      <c r="D289" s="8" t="s">
        <v>497</v>
      </c>
      <c r="E289" s="8" t="s">
        <v>281</v>
      </c>
      <c r="F289" s="8"/>
      <c r="G289" s="8"/>
      <c r="H289" s="68">
        <v>662</v>
      </c>
      <c r="I289" s="8" t="s">
        <v>47</v>
      </c>
      <c r="J289" s="57" t="str">
        <f t="shared" si="80"/>
        <v>Reduce Plant Downtime</v>
      </c>
      <c r="K289" s="57" t="str">
        <f t="shared" si="80"/>
        <v>elec reduce plant downtime</v>
      </c>
      <c r="L289" s="42"/>
      <c r="M289" s="42"/>
      <c r="N289" s="42"/>
      <c r="O289" s="8"/>
      <c r="P289" s="162"/>
      <c r="Q289" s="8"/>
      <c r="R289" s="122"/>
      <c r="S289" s="162"/>
      <c r="T289" s="8"/>
    </row>
    <row r="290" spans="1:20" s="2" customFormat="1" ht="105">
      <c r="A290" s="57" t="str">
        <f t="shared" si="79"/>
        <v>Electricity Supply</v>
      </c>
      <c r="B290" s="57" t="str">
        <f t="shared" si="79"/>
        <v>Reduce Plant Downtime</v>
      </c>
      <c r="C290" s="57" t="str">
        <f t="shared" si="79"/>
        <v>Percentage Reduction in Plant Downtime</v>
      </c>
      <c r="D290" s="8" t="s">
        <v>497</v>
      </c>
      <c r="E290" s="8" t="s">
        <v>282</v>
      </c>
      <c r="F290" s="8" t="s">
        <v>345</v>
      </c>
      <c r="G290" s="8" t="s">
        <v>500</v>
      </c>
      <c r="H290" s="68">
        <v>143</v>
      </c>
      <c r="I290" s="8" t="s">
        <v>46</v>
      </c>
      <c r="J290" s="57" t="str">
        <f t="shared" si="80"/>
        <v>Reduce Plant Downtime</v>
      </c>
      <c r="K290" s="57" t="str">
        <f t="shared" si="80"/>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79"/>
        <v>Electricity Supply</v>
      </c>
      <c r="B291" s="57" t="str">
        <f t="shared" si="79"/>
        <v>Reduce Plant Downtime</v>
      </c>
      <c r="C291" s="57" t="str">
        <f t="shared" si="79"/>
        <v>Percentage Reduction in Plant Downtime</v>
      </c>
      <c r="D291" s="8" t="s">
        <v>82</v>
      </c>
      <c r="E291" s="8" t="s">
        <v>280</v>
      </c>
      <c r="F291" s="8"/>
      <c r="G291" s="8"/>
      <c r="H291" s="68">
        <v>663</v>
      </c>
      <c r="I291" s="8" t="s">
        <v>47</v>
      </c>
      <c r="J291" s="57" t="str">
        <f t="shared" si="80"/>
        <v>Reduce Plant Downtime</v>
      </c>
      <c r="K291" s="57" t="str">
        <f t="shared" si="80"/>
        <v>elec reduce plant downtime</v>
      </c>
      <c r="L291" s="42"/>
      <c r="M291" s="42"/>
      <c r="N291" s="42"/>
      <c r="O291" s="8"/>
      <c r="P291" s="162"/>
      <c r="Q291" s="8"/>
      <c r="R291" s="122"/>
      <c r="S291" s="162"/>
      <c r="T291" s="8"/>
    </row>
    <row r="292" spans="1:20" s="2" customFormat="1" ht="30">
      <c r="A292" s="57" t="str">
        <f t="shared" si="79"/>
        <v>Electricity Supply</v>
      </c>
      <c r="B292" s="57" t="str">
        <f t="shared" si="79"/>
        <v>Reduce Plant Downtime</v>
      </c>
      <c r="C292" s="57" t="str">
        <f t="shared" si="79"/>
        <v>Percentage Reduction in Plant Downtime</v>
      </c>
      <c r="D292" s="8" t="s">
        <v>82</v>
      </c>
      <c r="E292" s="8" t="s">
        <v>281</v>
      </c>
      <c r="F292" s="8"/>
      <c r="G292" s="8"/>
      <c r="H292" s="68">
        <v>664</v>
      </c>
      <c r="I292" s="8" t="s">
        <v>47</v>
      </c>
      <c r="J292" s="57" t="str">
        <f t="shared" si="80"/>
        <v>Reduce Plant Downtime</v>
      </c>
      <c r="K292" s="57" t="str">
        <f t="shared" si="80"/>
        <v>elec reduce plant downtime</v>
      </c>
      <c r="L292" s="42"/>
      <c r="M292" s="42"/>
      <c r="N292" s="42"/>
      <c r="O292" s="8"/>
      <c r="P292" s="162"/>
      <c r="Q292" s="8"/>
      <c r="R292" s="122"/>
      <c r="S292" s="162"/>
      <c r="T292" s="8"/>
    </row>
    <row r="293" spans="1:20" s="2" customFormat="1" ht="105">
      <c r="A293" s="57" t="str">
        <f t="shared" si="79"/>
        <v>Electricity Supply</v>
      </c>
      <c r="B293" s="57" t="str">
        <f t="shared" si="79"/>
        <v>Reduce Plant Downtime</v>
      </c>
      <c r="C293" s="57" t="str">
        <f t="shared" si="79"/>
        <v>Percentage Reduction in Plant Downtime</v>
      </c>
      <c r="D293" s="8" t="s">
        <v>82</v>
      </c>
      <c r="E293" s="8" t="s">
        <v>282</v>
      </c>
      <c r="F293" s="8" t="s">
        <v>345</v>
      </c>
      <c r="G293" s="8" t="s">
        <v>96</v>
      </c>
      <c r="H293" s="68">
        <v>144</v>
      </c>
      <c r="I293" s="8" t="s">
        <v>46</v>
      </c>
      <c r="J293" s="57" t="str">
        <f t="shared" si="80"/>
        <v>Reduce Plant Downtime</v>
      </c>
      <c r="K293" s="57" t="str">
        <f t="shared" si="80"/>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79"/>
        <v>Electricity Supply</v>
      </c>
      <c r="B294" s="57" t="str">
        <f t="shared" si="79"/>
        <v>Reduce Plant Downtime</v>
      </c>
      <c r="C294" s="57" t="str">
        <f t="shared" si="79"/>
        <v>Percentage Reduction in Plant Downtime</v>
      </c>
      <c r="D294" s="8" t="s">
        <v>83</v>
      </c>
      <c r="E294" s="8" t="s">
        <v>280</v>
      </c>
      <c r="F294" s="8"/>
      <c r="G294" s="8"/>
      <c r="H294" s="68">
        <v>665</v>
      </c>
      <c r="I294" s="8" t="s">
        <v>47</v>
      </c>
      <c r="J294" s="57" t="str">
        <f t="shared" si="80"/>
        <v>Reduce Plant Downtime</v>
      </c>
      <c r="K294" s="57" t="str">
        <f t="shared" si="80"/>
        <v>elec reduce plant downtime</v>
      </c>
      <c r="L294" s="42"/>
      <c r="M294" s="42"/>
      <c r="N294" s="42"/>
      <c r="O294" s="8"/>
      <c r="P294" s="162"/>
      <c r="Q294" s="8"/>
      <c r="R294" s="122"/>
      <c r="S294" s="162"/>
      <c r="T294" s="8"/>
    </row>
    <row r="295" spans="1:20" s="2" customFormat="1" ht="30">
      <c r="A295" s="57" t="str">
        <f t="shared" si="79"/>
        <v>Electricity Supply</v>
      </c>
      <c r="B295" s="57" t="str">
        <f t="shared" si="79"/>
        <v>Reduce Plant Downtime</v>
      </c>
      <c r="C295" s="57" t="str">
        <f t="shared" si="79"/>
        <v>Percentage Reduction in Plant Downtime</v>
      </c>
      <c r="D295" s="8" t="s">
        <v>83</v>
      </c>
      <c r="E295" s="8" t="s">
        <v>281</v>
      </c>
      <c r="F295" s="8"/>
      <c r="G295" s="8"/>
      <c r="H295" s="68">
        <v>666</v>
      </c>
      <c r="I295" s="8" t="s">
        <v>47</v>
      </c>
      <c r="J295" s="57" t="str">
        <f t="shared" si="80"/>
        <v>Reduce Plant Downtime</v>
      </c>
      <c r="K295" s="57" t="str">
        <f t="shared" si="80"/>
        <v>elec reduce plant downtime</v>
      </c>
      <c r="L295" s="42"/>
      <c r="M295" s="42"/>
      <c r="N295" s="42"/>
      <c r="O295" s="8"/>
      <c r="P295" s="162"/>
      <c r="Q295" s="8"/>
      <c r="R295" s="122"/>
      <c r="S295" s="162"/>
      <c r="T295" s="8"/>
    </row>
    <row r="296" spans="1:20" s="2" customFormat="1" ht="30">
      <c r="A296" s="57" t="str">
        <f t="shared" si="79"/>
        <v>Electricity Supply</v>
      </c>
      <c r="B296" s="57" t="str">
        <f t="shared" si="79"/>
        <v>Reduce Plant Downtime</v>
      </c>
      <c r="C296" s="57" t="str">
        <f t="shared" si="79"/>
        <v>Percentage Reduction in Plant Downtime</v>
      </c>
      <c r="D296" s="8" t="s">
        <v>83</v>
      </c>
      <c r="E296" s="8" t="s">
        <v>282</v>
      </c>
      <c r="F296" s="8"/>
      <c r="G296" s="8"/>
      <c r="H296" s="68">
        <v>667</v>
      </c>
      <c r="I296" s="8" t="s">
        <v>47</v>
      </c>
      <c r="J296" s="57" t="str">
        <f t="shared" si="80"/>
        <v>Reduce Plant Downtime</v>
      </c>
      <c r="K296" s="57" t="str">
        <f t="shared" si="80"/>
        <v>elec reduce plant downtime</v>
      </c>
      <c r="L296" s="42"/>
      <c r="M296" s="42"/>
      <c r="N296" s="42"/>
      <c r="O296" s="8"/>
      <c r="P296" s="162"/>
      <c r="Q296" s="8"/>
      <c r="R296" s="122"/>
      <c r="S296" s="162"/>
      <c r="T296" s="8"/>
    </row>
    <row r="297" spans="1:20" s="2" customFormat="1" ht="30">
      <c r="A297" s="57" t="str">
        <f t="shared" si="79"/>
        <v>Electricity Supply</v>
      </c>
      <c r="B297" s="57" t="str">
        <f t="shared" si="79"/>
        <v>Reduce Plant Downtime</v>
      </c>
      <c r="C297" s="57" t="str">
        <f t="shared" si="79"/>
        <v>Percentage Reduction in Plant Downtime</v>
      </c>
      <c r="D297" s="8" t="s">
        <v>84</v>
      </c>
      <c r="E297" s="8" t="s">
        <v>280</v>
      </c>
      <c r="F297" s="8"/>
      <c r="G297" s="8"/>
      <c r="H297" s="68">
        <v>668</v>
      </c>
      <c r="I297" s="8" t="s">
        <v>47</v>
      </c>
      <c r="J297" s="57" t="str">
        <f t="shared" si="80"/>
        <v>Reduce Plant Downtime</v>
      </c>
      <c r="K297" s="57" t="str">
        <f t="shared" si="80"/>
        <v>elec reduce plant downtime</v>
      </c>
      <c r="L297" s="42"/>
      <c r="M297" s="42"/>
      <c r="N297" s="42"/>
      <c r="O297" s="8"/>
      <c r="P297" s="162"/>
      <c r="Q297" s="8"/>
      <c r="R297" s="122"/>
      <c r="S297" s="162"/>
      <c r="T297" s="8"/>
    </row>
    <row r="298" spans="1:20" s="2" customFormat="1" ht="30">
      <c r="A298" s="57" t="str">
        <f t="shared" si="79"/>
        <v>Electricity Supply</v>
      </c>
      <c r="B298" s="57" t="str">
        <f t="shared" si="79"/>
        <v>Reduce Plant Downtime</v>
      </c>
      <c r="C298" s="57" t="str">
        <f t="shared" si="79"/>
        <v>Percentage Reduction in Plant Downtime</v>
      </c>
      <c r="D298" s="8" t="s">
        <v>84</v>
      </c>
      <c r="E298" s="8" t="s">
        <v>281</v>
      </c>
      <c r="F298" s="8"/>
      <c r="G298" s="8"/>
      <c r="H298" s="68">
        <v>669</v>
      </c>
      <c r="I298" s="8" t="s">
        <v>47</v>
      </c>
      <c r="J298" s="57" t="str">
        <f t="shared" si="80"/>
        <v>Reduce Plant Downtime</v>
      </c>
      <c r="K298" s="57" t="str">
        <f t="shared" si="80"/>
        <v>elec reduce plant downtime</v>
      </c>
      <c r="L298" s="42"/>
      <c r="M298" s="42"/>
      <c r="N298" s="42"/>
      <c r="O298" s="8"/>
      <c r="P298" s="162"/>
      <c r="Q298" s="8"/>
      <c r="R298" s="122"/>
      <c r="S298" s="162"/>
      <c r="T298" s="8"/>
    </row>
    <row r="299" spans="1:20" s="2" customFormat="1" ht="30">
      <c r="A299" s="57" t="str">
        <f t="shared" si="79"/>
        <v>Electricity Supply</v>
      </c>
      <c r="B299" s="57" t="str">
        <f t="shared" si="79"/>
        <v>Reduce Plant Downtime</v>
      </c>
      <c r="C299" s="57" t="str">
        <f t="shared" si="79"/>
        <v>Percentage Reduction in Plant Downtime</v>
      </c>
      <c r="D299" s="8" t="s">
        <v>84</v>
      </c>
      <c r="E299" s="8" t="s">
        <v>282</v>
      </c>
      <c r="F299" s="8"/>
      <c r="G299" s="8"/>
      <c r="H299" s="68">
        <v>670</v>
      </c>
      <c r="I299" s="8" t="s">
        <v>47</v>
      </c>
      <c r="J299" s="57" t="str">
        <f t="shared" si="80"/>
        <v>Reduce Plant Downtime</v>
      </c>
      <c r="K299" s="57" t="str">
        <f t="shared" si="80"/>
        <v>elec reduce plant downtime</v>
      </c>
      <c r="L299" s="42"/>
      <c r="M299" s="42"/>
      <c r="N299" s="42"/>
      <c r="O299" s="8"/>
      <c r="P299" s="162"/>
      <c r="Q299" s="8"/>
      <c r="R299" s="122"/>
      <c r="S299" s="162"/>
      <c r="T299" s="8"/>
    </row>
    <row r="300" spans="1:20" s="2" customFormat="1" ht="30">
      <c r="A300" s="57" t="str">
        <f t="shared" si="79"/>
        <v>Electricity Supply</v>
      </c>
      <c r="B300" s="57" t="str">
        <f t="shared" si="79"/>
        <v>Reduce Plant Downtime</v>
      </c>
      <c r="C300" s="57" t="str">
        <f t="shared" si="79"/>
        <v>Percentage Reduction in Plant Downtime</v>
      </c>
      <c r="D300" s="8" t="s">
        <v>340</v>
      </c>
      <c r="E300" s="8" t="s">
        <v>280</v>
      </c>
      <c r="F300" s="8"/>
      <c r="G300" s="8"/>
      <c r="H300" s="68">
        <v>671</v>
      </c>
      <c r="I300" s="8" t="s">
        <v>47</v>
      </c>
      <c r="J300" s="57" t="str">
        <f t="shared" si="80"/>
        <v>Reduce Plant Downtime</v>
      </c>
      <c r="K300" s="57" t="str">
        <f t="shared" si="80"/>
        <v>elec reduce plant downtime</v>
      </c>
      <c r="L300" s="42"/>
      <c r="M300" s="42"/>
      <c r="N300" s="42"/>
      <c r="O300" s="8"/>
      <c r="P300" s="162"/>
      <c r="Q300" s="8"/>
      <c r="R300" s="122"/>
      <c r="S300" s="162"/>
      <c r="T300" s="8"/>
    </row>
    <row r="301" spans="1:20" s="2" customFormat="1" ht="30">
      <c r="A301" s="57" t="str">
        <f t="shared" si="79"/>
        <v>Electricity Supply</v>
      </c>
      <c r="B301" s="57" t="str">
        <f t="shared" si="79"/>
        <v>Reduce Plant Downtime</v>
      </c>
      <c r="C301" s="57" t="str">
        <f t="shared" si="79"/>
        <v>Percentage Reduction in Plant Downtime</v>
      </c>
      <c r="D301" s="8" t="s">
        <v>340</v>
      </c>
      <c r="E301" s="8" t="s">
        <v>281</v>
      </c>
      <c r="F301" s="8"/>
      <c r="G301" s="8"/>
      <c r="H301" s="68">
        <v>672</v>
      </c>
      <c r="I301" s="8" t="s">
        <v>47</v>
      </c>
      <c r="J301" s="57" t="str">
        <f t="shared" si="80"/>
        <v>Reduce Plant Downtime</v>
      </c>
      <c r="K301" s="57" t="str">
        <f t="shared" si="80"/>
        <v>elec reduce plant downtime</v>
      </c>
      <c r="L301" s="42"/>
      <c r="M301" s="42"/>
      <c r="N301" s="42"/>
      <c r="O301" s="8"/>
      <c r="P301" s="162"/>
      <c r="Q301" s="8"/>
      <c r="R301" s="122"/>
      <c r="S301" s="162"/>
      <c r="T301" s="8"/>
    </row>
    <row r="302" spans="1:20" s="2" customFormat="1" ht="30">
      <c r="A302" s="57" t="str">
        <f t="shared" si="79"/>
        <v>Electricity Supply</v>
      </c>
      <c r="B302" s="57" t="str">
        <f t="shared" si="79"/>
        <v>Reduce Plant Downtime</v>
      </c>
      <c r="C302" s="57" t="str">
        <f t="shared" si="79"/>
        <v>Percentage Reduction in Plant Downtime</v>
      </c>
      <c r="D302" s="8" t="s">
        <v>340</v>
      </c>
      <c r="E302" s="8" t="s">
        <v>282</v>
      </c>
      <c r="F302" s="8"/>
      <c r="G302" s="8"/>
      <c r="H302" s="68">
        <v>673</v>
      </c>
      <c r="I302" s="8" t="s">
        <v>47</v>
      </c>
      <c r="J302" s="57" t="str">
        <f t="shared" si="80"/>
        <v>Reduce Plant Downtime</v>
      </c>
      <c r="K302" s="57" t="str">
        <f t="shared" si="80"/>
        <v>elec reduce plant downtime</v>
      </c>
      <c r="L302" s="42"/>
      <c r="M302" s="42"/>
      <c r="N302" s="42"/>
      <c r="O302" s="8"/>
      <c r="P302" s="162"/>
      <c r="Q302" s="8"/>
      <c r="R302" s="122"/>
      <c r="S302" s="162"/>
      <c r="T302" s="8"/>
    </row>
    <row r="303" spans="1:20" s="2" customFormat="1" ht="30">
      <c r="A303" s="57" t="str">
        <f t="shared" si="79"/>
        <v>Electricity Supply</v>
      </c>
      <c r="B303" s="57" t="str">
        <f t="shared" si="79"/>
        <v>Reduce Plant Downtime</v>
      </c>
      <c r="C303" s="57" t="str">
        <f t="shared" si="79"/>
        <v>Percentage Reduction in Plant Downtime</v>
      </c>
      <c r="D303" s="8" t="s">
        <v>341</v>
      </c>
      <c r="E303" s="8" t="s">
        <v>280</v>
      </c>
      <c r="F303" s="8"/>
      <c r="G303" s="8"/>
      <c r="H303" s="68">
        <v>674</v>
      </c>
      <c r="I303" s="8" t="s">
        <v>47</v>
      </c>
      <c r="J303" s="57" t="str">
        <f t="shared" si="80"/>
        <v>Reduce Plant Downtime</v>
      </c>
      <c r="K303" s="57" t="str">
        <f t="shared" si="80"/>
        <v>elec reduce plant downtime</v>
      </c>
      <c r="L303" s="42"/>
      <c r="M303" s="42"/>
      <c r="N303" s="42"/>
      <c r="O303" s="8"/>
      <c r="P303" s="162"/>
      <c r="Q303" s="8"/>
      <c r="R303" s="122"/>
      <c r="S303" s="162"/>
      <c r="T303" s="8"/>
    </row>
    <row r="304" spans="1:20" s="2" customFormat="1" ht="30">
      <c r="A304" s="57" t="str">
        <f t="shared" si="79"/>
        <v>Electricity Supply</v>
      </c>
      <c r="B304" s="57" t="str">
        <f t="shared" si="79"/>
        <v>Reduce Plant Downtime</v>
      </c>
      <c r="C304" s="57" t="str">
        <f t="shared" si="79"/>
        <v>Percentage Reduction in Plant Downtime</v>
      </c>
      <c r="D304" s="8" t="s">
        <v>341</v>
      </c>
      <c r="E304" s="8" t="s">
        <v>281</v>
      </c>
      <c r="F304" s="8"/>
      <c r="G304" s="8"/>
      <c r="H304" s="68">
        <v>675</v>
      </c>
      <c r="I304" s="8" t="s">
        <v>47</v>
      </c>
      <c r="J304" s="57" t="str">
        <f t="shared" si="80"/>
        <v>Reduce Plant Downtime</v>
      </c>
      <c r="K304" s="57" t="str">
        <f t="shared" si="80"/>
        <v>elec reduce plant downtime</v>
      </c>
      <c r="L304" s="42"/>
      <c r="M304" s="42"/>
      <c r="N304" s="42"/>
      <c r="O304" s="8"/>
      <c r="P304" s="162"/>
      <c r="Q304" s="8"/>
      <c r="R304" s="122"/>
      <c r="S304" s="162"/>
      <c r="T304" s="8"/>
    </row>
    <row r="305" spans="1:20" s="2" customFormat="1" ht="30">
      <c r="A305" s="57" t="str">
        <f t="shared" si="79"/>
        <v>Electricity Supply</v>
      </c>
      <c r="B305" s="57" t="str">
        <f t="shared" si="79"/>
        <v>Reduce Plant Downtime</v>
      </c>
      <c r="C305" s="57" t="str">
        <f t="shared" si="79"/>
        <v>Percentage Reduction in Plant Downtime</v>
      </c>
      <c r="D305" s="8" t="s">
        <v>341</v>
      </c>
      <c r="E305" s="8" t="s">
        <v>282</v>
      </c>
      <c r="F305" s="8"/>
      <c r="G305" s="8"/>
      <c r="H305" s="68">
        <v>676</v>
      </c>
      <c r="I305" s="8" t="s">
        <v>47</v>
      </c>
      <c r="J305" s="57" t="str">
        <f t="shared" si="80"/>
        <v>Reduce Plant Downtime</v>
      </c>
      <c r="K305" s="57" t="str">
        <f t="shared" si="80"/>
        <v>elec reduce plant downtime</v>
      </c>
      <c r="L305" s="42"/>
      <c r="M305" s="42"/>
      <c r="N305" s="42"/>
      <c r="O305" s="8"/>
      <c r="P305" s="162"/>
      <c r="Q305" s="8"/>
      <c r="R305" s="122"/>
      <c r="S305" s="162"/>
      <c r="T305" s="8"/>
    </row>
    <row r="306" spans="1:20" s="2" customFormat="1" ht="30">
      <c r="A306" s="57" t="str">
        <f t="shared" si="79"/>
        <v>Electricity Supply</v>
      </c>
      <c r="B306" s="57" t="str">
        <f t="shared" si="79"/>
        <v>Reduce Plant Downtime</v>
      </c>
      <c r="C306" s="57" t="str">
        <f t="shared" si="79"/>
        <v>Percentage Reduction in Plant Downtime</v>
      </c>
      <c r="D306" s="8" t="s">
        <v>493</v>
      </c>
      <c r="E306" s="8" t="s">
        <v>280</v>
      </c>
      <c r="F306" s="8"/>
      <c r="G306" s="8"/>
      <c r="H306" s="68">
        <v>677</v>
      </c>
      <c r="I306" s="8" t="s">
        <v>47</v>
      </c>
      <c r="J306" s="57" t="str">
        <f t="shared" si="80"/>
        <v>Reduce Plant Downtime</v>
      </c>
      <c r="K306" s="57" t="str">
        <f t="shared" si="80"/>
        <v>elec reduce plant downtime</v>
      </c>
      <c r="L306" s="37"/>
      <c r="M306" s="37"/>
      <c r="N306" s="37"/>
      <c r="O306" s="28"/>
      <c r="P306" s="162"/>
      <c r="Q306" s="8"/>
      <c r="R306" s="122"/>
      <c r="S306" s="162"/>
      <c r="T306" s="8"/>
    </row>
    <row r="307" spans="1:20" s="2" customFormat="1" ht="30">
      <c r="A307" s="57" t="str">
        <f t="shared" ref="A307:C320" si="81">A$276</f>
        <v>Electricity Supply</v>
      </c>
      <c r="B307" s="57" t="str">
        <f t="shared" si="81"/>
        <v>Reduce Plant Downtime</v>
      </c>
      <c r="C307" s="57" t="str">
        <f t="shared" si="81"/>
        <v>Percentage Reduction in Plant Downtime</v>
      </c>
      <c r="D307" s="8" t="s">
        <v>493</v>
      </c>
      <c r="E307" s="8" t="s">
        <v>281</v>
      </c>
      <c r="F307" s="8"/>
      <c r="G307" s="8"/>
      <c r="H307" s="68">
        <v>678</v>
      </c>
      <c r="I307" s="8" t="s">
        <v>47</v>
      </c>
      <c r="J307" s="57" t="str">
        <f t="shared" si="80"/>
        <v>Reduce Plant Downtime</v>
      </c>
      <c r="K307" s="57" t="str">
        <f t="shared" si="80"/>
        <v>elec reduce plant downtime</v>
      </c>
      <c r="L307" s="37"/>
      <c r="M307" s="37"/>
      <c r="N307" s="37"/>
      <c r="O307" s="28"/>
      <c r="P307" s="162"/>
      <c r="Q307" s="8"/>
      <c r="R307" s="122"/>
      <c r="S307" s="162"/>
      <c r="T307" s="8"/>
    </row>
    <row r="308" spans="1:20" s="2" customFormat="1" ht="30">
      <c r="A308" s="57" t="str">
        <f t="shared" si="81"/>
        <v>Electricity Supply</v>
      </c>
      <c r="B308" s="57" t="str">
        <f t="shared" si="81"/>
        <v>Reduce Plant Downtime</v>
      </c>
      <c r="C308" s="57" t="str">
        <f t="shared" si="81"/>
        <v>Percentage Reduction in Plant Downtime</v>
      </c>
      <c r="D308" s="8" t="s">
        <v>493</v>
      </c>
      <c r="E308" s="8" t="s">
        <v>282</v>
      </c>
      <c r="F308" s="8"/>
      <c r="G308" s="8"/>
      <c r="H308" s="68">
        <v>679</v>
      </c>
      <c r="I308" s="8" t="s">
        <v>47</v>
      </c>
      <c r="J308" s="57" t="str">
        <f t="shared" si="80"/>
        <v>Reduce Plant Downtime</v>
      </c>
      <c r="K308" s="57" t="str">
        <f t="shared" si="80"/>
        <v>elec reduce plant downtime</v>
      </c>
      <c r="L308" s="37"/>
      <c r="M308" s="37"/>
      <c r="N308" s="37"/>
      <c r="O308" s="28"/>
      <c r="P308" s="162"/>
      <c r="Q308" s="8"/>
      <c r="R308" s="122"/>
      <c r="S308" s="162"/>
      <c r="T308" s="8"/>
    </row>
    <row r="309" spans="1:20" s="2" customFormat="1" ht="30">
      <c r="A309" s="57" t="str">
        <f t="shared" si="81"/>
        <v>Electricity Supply</v>
      </c>
      <c r="B309" s="57" t="str">
        <f t="shared" si="81"/>
        <v>Reduce Plant Downtime</v>
      </c>
      <c r="C309" s="57" t="str">
        <f t="shared" si="81"/>
        <v>Percentage Reduction in Plant Downtime</v>
      </c>
      <c r="D309" s="8" t="s">
        <v>502</v>
      </c>
      <c r="E309" s="8" t="s">
        <v>280</v>
      </c>
      <c r="F309" s="8"/>
      <c r="G309" s="8"/>
      <c r="H309" s="68">
        <v>680</v>
      </c>
      <c r="I309" s="8" t="s">
        <v>47</v>
      </c>
      <c r="J309" s="57" t="str">
        <f t="shared" si="80"/>
        <v>Reduce Plant Downtime</v>
      </c>
      <c r="K309" s="57" t="str">
        <f t="shared" si="80"/>
        <v>elec reduce plant downtime</v>
      </c>
      <c r="L309" s="37"/>
      <c r="M309" s="37"/>
      <c r="N309" s="37"/>
      <c r="O309" s="28"/>
      <c r="P309" s="162"/>
      <c r="Q309" s="8"/>
      <c r="R309" s="122"/>
      <c r="S309" s="162"/>
      <c r="T309" s="8"/>
    </row>
    <row r="310" spans="1:20" s="2" customFormat="1" ht="30">
      <c r="A310" s="57" t="str">
        <f t="shared" si="81"/>
        <v>Electricity Supply</v>
      </c>
      <c r="B310" s="57" t="str">
        <f t="shared" si="81"/>
        <v>Reduce Plant Downtime</v>
      </c>
      <c r="C310" s="57" t="str">
        <f t="shared" si="81"/>
        <v>Percentage Reduction in Plant Downtime</v>
      </c>
      <c r="D310" s="8" t="s">
        <v>502</v>
      </c>
      <c r="E310" s="8" t="s">
        <v>281</v>
      </c>
      <c r="F310" s="8"/>
      <c r="G310" s="8"/>
      <c r="H310" s="68">
        <v>681</v>
      </c>
      <c r="I310" s="8" t="s">
        <v>47</v>
      </c>
      <c r="J310" s="57" t="str">
        <f t="shared" si="80"/>
        <v>Reduce Plant Downtime</v>
      </c>
      <c r="K310" s="57" t="str">
        <f t="shared" si="80"/>
        <v>elec reduce plant downtime</v>
      </c>
      <c r="L310" s="37"/>
      <c r="M310" s="37"/>
      <c r="N310" s="37"/>
      <c r="O310" s="28"/>
      <c r="P310" s="162"/>
      <c r="Q310" s="8"/>
      <c r="R310" s="122"/>
      <c r="S310" s="162"/>
      <c r="T310" s="8"/>
    </row>
    <row r="311" spans="1:20" s="2" customFormat="1" ht="120">
      <c r="A311" s="57" t="str">
        <f t="shared" si="81"/>
        <v>Electricity Supply</v>
      </c>
      <c r="B311" s="57" t="str">
        <f t="shared" si="81"/>
        <v>Reduce Plant Downtime</v>
      </c>
      <c r="C311" s="57" t="str">
        <f t="shared" si="81"/>
        <v>Percentage Reduction in Plant Downtime</v>
      </c>
      <c r="D311" s="8" t="s">
        <v>502</v>
      </c>
      <c r="E311" s="8" t="s">
        <v>282</v>
      </c>
      <c r="F311" s="8" t="s">
        <v>345</v>
      </c>
      <c r="G311" s="8" t="s">
        <v>503</v>
      </c>
      <c r="H311" s="68">
        <v>182</v>
      </c>
      <c r="I311" s="8" t="s">
        <v>46</v>
      </c>
      <c r="J311" s="57" t="str">
        <f t="shared" ref="J311:J320" si="82">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1"/>
        <v>Electricity Supply</v>
      </c>
      <c r="B312" s="57" t="str">
        <f t="shared" si="81"/>
        <v>Reduce Plant Downtime</v>
      </c>
      <c r="C312" s="57" t="str">
        <f t="shared" si="81"/>
        <v>Percentage Reduction in Plant Downtime</v>
      </c>
      <c r="D312" s="8" t="s">
        <v>1290</v>
      </c>
      <c r="E312" s="8" t="s">
        <v>280</v>
      </c>
      <c r="G312" s="8"/>
      <c r="H312" s="68">
        <v>682</v>
      </c>
      <c r="I312" s="8" t="s">
        <v>47</v>
      </c>
      <c r="J312" s="57" t="str">
        <f t="shared" si="82"/>
        <v>Reduce Plant Downtime</v>
      </c>
      <c r="K312" s="47" t="str">
        <f t="shared" ref="K312:K320" si="83">K$279</f>
        <v>elec reduce plant downtime</v>
      </c>
      <c r="L312" s="36"/>
      <c r="M312" s="36"/>
      <c r="N312" s="36"/>
      <c r="O312" s="8"/>
      <c r="P312" s="155"/>
      <c r="Q312" s="8"/>
      <c r="R312" s="122"/>
      <c r="S312" s="162"/>
      <c r="T312" s="8"/>
    </row>
    <row r="313" spans="1:20" s="2" customFormat="1" ht="30">
      <c r="A313" s="57" t="str">
        <f t="shared" si="81"/>
        <v>Electricity Supply</v>
      </c>
      <c r="B313" s="57" t="str">
        <f t="shared" si="81"/>
        <v>Reduce Plant Downtime</v>
      </c>
      <c r="C313" s="57" t="str">
        <f t="shared" si="81"/>
        <v>Percentage Reduction in Plant Downtime</v>
      </c>
      <c r="D313" s="8" t="s">
        <v>1290</v>
      </c>
      <c r="E313" s="8" t="s">
        <v>281</v>
      </c>
      <c r="H313" s="68">
        <v>683</v>
      </c>
      <c r="I313" s="8" t="s">
        <v>47</v>
      </c>
      <c r="J313" s="57" t="str">
        <f t="shared" si="82"/>
        <v>Reduce Plant Downtime</v>
      </c>
      <c r="K313" s="47" t="str">
        <f t="shared" si="83"/>
        <v>elec reduce plant downtime</v>
      </c>
      <c r="L313" s="36"/>
      <c r="M313" s="36"/>
      <c r="N313" s="36"/>
      <c r="O313" s="8"/>
      <c r="P313" s="155"/>
      <c r="Q313" s="8"/>
      <c r="R313" s="122"/>
      <c r="S313" s="162"/>
      <c r="T313" s="8"/>
    </row>
    <row r="314" spans="1:20" s="2" customFormat="1" ht="30">
      <c r="A314" s="57" t="str">
        <f t="shared" si="81"/>
        <v>Electricity Supply</v>
      </c>
      <c r="B314" s="57" t="str">
        <f t="shared" si="81"/>
        <v>Reduce Plant Downtime</v>
      </c>
      <c r="C314" s="57" t="str">
        <f t="shared" si="81"/>
        <v>Percentage Reduction in Plant Downtime</v>
      </c>
      <c r="D314" s="8" t="s">
        <v>1290</v>
      </c>
      <c r="E314" s="8" t="s">
        <v>282</v>
      </c>
      <c r="H314" s="68">
        <v>684</v>
      </c>
      <c r="I314" s="8" t="s">
        <v>47</v>
      </c>
      <c r="J314" s="57" t="str">
        <f t="shared" si="82"/>
        <v>Reduce Plant Downtime</v>
      </c>
      <c r="K314" s="47" t="str">
        <f t="shared" si="83"/>
        <v>elec reduce plant downtime</v>
      </c>
      <c r="L314" s="36"/>
      <c r="M314" s="36"/>
      <c r="N314" s="36"/>
      <c r="O314" s="8"/>
      <c r="P314" s="155"/>
      <c r="Q314" s="8"/>
      <c r="R314" s="122"/>
      <c r="S314" s="162"/>
      <c r="T314" s="8"/>
    </row>
    <row r="315" spans="1:20" s="2" customFormat="1" ht="30">
      <c r="A315" s="57" t="str">
        <f t="shared" si="81"/>
        <v>Electricity Supply</v>
      </c>
      <c r="B315" s="57" t="str">
        <f t="shared" si="81"/>
        <v>Reduce Plant Downtime</v>
      </c>
      <c r="C315" s="57" t="str">
        <f t="shared" si="81"/>
        <v>Percentage Reduction in Plant Downtime</v>
      </c>
      <c r="D315" s="8" t="s">
        <v>1291</v>
      </c>
      <c r="E315" s="8" t="s">
        <v>280</v>
      </c>
      <c r="G315" s="8"/>
      <c r="H315" s="68">
        <v>685</v>
      </c>
      <c r="I315" s="8" t="s">
        <v>47</v>
      </c>
      <c r="J315" s="57" t="str">
        <f t="shared" si="82"/>
        <v>Reduce Plant Downtime</v>
      </c>
      <c r="K315" s="47" t="str">
        <f t="shared" si="83"/>
        <v>elec reduce plant downtime</v>
      </c>
      <c r="L315" s="36"/>
      <c r="M315" s="36"/>
      <c r="N315" s="36"/>
      <c r="O315" s="8"/>
      <c r="P315" s="155"/>
      <c r="Q315" s="8"/>
      <c r="R315" s="122"/>
      <c r="S315" s="162"/>
      <c r="T315" s="8"/>
    </row>
    <row r="316" spans="1:20" s="2" customFormat="1" ht="30">
      <c r="A316" s="57" t="str">
        <f t="shared" si="81"/>
        <v>Electricity Supply</v>
      </c>
      <c r="B316" s="57" t="str">
        <f t="shared" si="81"/>
        <v>Reduce Plant Downtime</v>
      </c>
      <c r="C316" s="57" t="str">
        <f t="shared" si="81"/>
        <v>Percentage Reduction in Plant Downtime</v>
      </c>
      <c r="D316" s="8" t="s">
        <v>1291</v>
      </c>
      <c r="E316" s="8" t="s">
        <v>281</v>
      </c>
      <c r="H316" s="68">
        <v>686</v>
      </c>
      <c r="I316" s="8" t="s">
        <v>47</v>
      </c>
      <c r="J316" s="57" t="str">
        <f t="shared" si="82"/>
        <v>Reduce Plant Downtime</v>
      </c>
      <c r="K316" s="47" t="str">
        <f t="shared" si="83"/>
        <v>elec reduce plant downtime</v>
      </c>
      <c r="L316" s="36"/>
      <c r="M316" s="36"/>
      <c r="N316" s="36"/>
      <c r="O316" s="8"/>
      <c r="P316" s="155"/>
      <c r="Q316" s="8"/>
      <c r="R316" s="122"/>
      <c r="S316" s="162"/>
      <c r="T316" s="8"/>
    </row>
    <row r="317" spans="1:20" s="2" customFormat="1" ht="30">
      <c r="A317" s="57" t="str">
        <f t="shared" si="81"/>
        <v>Electricity Supply</v>
      </c>
      <c r="B317" s="57" t="str">
        <f t="shared" si="81"/>
        <v>Reduce Plant Downtime</v>
      </c>
      <c r="C317" s="57" t="str">
        <f t="shared" si="81"/>
        <v>Percentage Reduction in Plant Downtime</v>
      </c>
      <c r="D317" s="8" t="s">
        <v>1291</v>
      </c>
      <c r="E317" s="8" t="s">
        <v>282</v>
      </c>
      <c r="G317" s="8"/>
      <c r="H317" s="68">
        <v>687</v>
      </c>
      <c r="I317" s="8" t="s">
        <v>47</v>
      </c>
      <c r="J317" s="57" t="str">
        <f t="shared" si="82"/>
        <v>Reduce Plant Downtime</v>
      </c>
      <c r="K317" s="47" t="str">
        <f t="shared" si="83"/>
        <v>elec reduce plant downtime</v>
      </c>
      <c r="L317" s="36"/>
      <c r="M317" s="36"/>
      <c r="N317" s="36"/>
      <c r="O317" s="8"/>
      <c r="P317" s="155"/>
      <c r="Q317" s="8"/>
      <c r="R317" s="122"/>
      <c r="S317" s="162"/>
      <c r="T317" s="8"/>
    </row>
    <row r="318" spans="1:20" s="2" customFormat="1" ht="30">
      <c r="A318" s="57" t="str">
        <f t="shared" si="81"/>
        <v>Electricity Supply</v>
      </c>
      <c r="B318" s="57" t="str">
        <f t="shared" si="81"/>
        <v>Reduce Plant Downtime</v>
      </c>
      <c r="C318" s="57" t="str">
        <f t="shared" si="81"/>
        <v>Percentage Reduction in Plant Downtime</v>
      </c>
      <c r="D318" s="8" t="s">
        <v>1292</v>
      </c>
      <c r="E318" s="8" t="s">
        <v>280</v>
      </c>
      <c r="G318" s="8"/>
      <c r="H318" s="68">
        <v>688</v>
      </c>
      <c r="I318" s="8" t="s">
        <v>47</v>
      </c>
      <c r="J318" s="57" t="str">
        <f t="shared" si="82"/>
        <v>Reduce Plant Downtime</v>
      </c>
      <c r="K318" s="47" t="str">
        <f t="shared" si="83"/>
        <v>elec reduce plant downtime</v>
      </c>
      <c r="L318" s="36"/>
      <c r="M318" s="36"/>
      <c r="N318" s="36"/>
      <c r="O318" s="8"/>
      <c r="P318" s="155"/>
      <c r="Q318" s="8"/>
      <c r="R318" s="122"/>
      <c r="S318" s="162"/>
      <c r="T318" s="8"/>
    </row>
    <row r="319" spans="1:20" s="2" customFormat="1" ht="30">
      <c r="A319" s="57" t="str">
        <f t="shared" si="81"/>
        <v>Electricity Supply</v>
      </c>
      <c r="B319" s="57" t="str">
        <f t="shared" si="81"/>
        <v>Reduce Plant Downtime</v>
      </c>
      <c r="C319" s="57" t="str">
        <f t="shared" si="81"/>
        <v>Percentage Reduction in Plant Downtime</v>
      </c>
      <c r="D319" s="8" t="s">
        <v>1292</v>
      </c>
      <c r="E319" s="8" t="s">
        <v>281</v>
      </c>
      <c r="F319" s="8"/>
      <c r="G319" s="8"/>
      <c r="H319" s="68">
        <v>689</v>
      </c>
      <c r="I319" s="8" t="s">
        <v>47</v>
      </c>
      <c r="J319" s="57" t="str">
        <f t="shared" si="82"/>
        <v>Reduce Plant Downtime</v>
      </c>
      <c r="K319" s="47" t="str">
        <f t="shared" si="83"/>
        <v>elec reduce plant downtime</v>
      </c>
      <c r="L319" s="36"/>
      <c r="M319" s="36"/>
      <c r="N319" s="36"/>
      <c r="O319" s="8"/>
      <c r="P319" s="155"/>
      <c r="Q319" s="8"/>
      <c r="R319" s="122"/>
      <c r="S319" s="162"/>
      <c r="T319" s="8"/>
    </row>
    <row r="320" spans="1:20" s="2" customFormat="1" ht="30">
      <c r="A320" s="57" t="str">
        <f t="shared" si="81"/>
        <v>Electricity Supply</v>
      </c>
      <c r="B320" s="57" t="str">
        <f t="shared" si="81"/>
        <v>Reduce Plant Downtime</v>
      </c>
      <c r="C320" s="57" t="str">
        <f t="shared" si="81"/>
        <v>Percentage Reduction in Plant Downtime</v>
      </c>
      <c r="D320" s="8" t="s">
        <v>1292</v>
      </c>
      <c r="E320" s="8" t="s">
        <v>282</v>
      </c>
      <c r="F320" s="8"/>
      <c r="G320" s="8"/>
      <c r="H320" s="68">
        <v>690</v>
      </c>
      <c r="I320" s="8" t="s">
        <v>47</v>
      </c>
      <c r="J320" s="57" t="str">
        <f t="shared" si="82"/>
        <v>Reduce Plant Downtime</v>
      </c>
      <c r="K320" s="47" t="str">
        <f t="shared" si="83"/>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4">B$321</f>
        <v>Reduce Soft Costs</v>
      </c>
      <c r="C322" s="57" t="str">
        <f t="shared" si="84"/>
        <v>Percent Reduction in Soft Costs of Capacity Construction</v>
      </c>
      <c r="D322" s="8" t="s">
        <v>82</v>
      </c>
      <c r="E322" s="8"/>
      <c r="F322" s="8" t="s">
        <v>96</v>
      </c>
      <c r="G322" s="8"/>
      <c r="H322" s="68">
        <v>195</v>
      </c>
      <c r="I322" s="8" t="s">
        <v>46</v>
      </c>
      <c r="J322" s="30" t="str">
        <f t="shared" ref="J322:O323" si="85">J$321</f>
        <v>Reduce Soft Costs</v>
      </c>
      <c r="K322" s="30" t="str">
        <f t="shared" si="85"/>
        <v>elec reduce soft costs</v>
      </c>
      <c r="L322" s="62">
        <f t="shared" si="85"/>
        <v>0</v>
      </c>
      <c r="M322" s="62">
        <f t="shared" si="85"/>
        <v>0.9</v>
      </c>
      <c r="N322" s="62">
        <f t="shared" si="85"/>
        <v>0.01</v>
      </c>
      <c r="O322" s="30" t="str">
        <f t="shared" si="85"/>
        <v>% reduction in soft costs</v>
      </c>
      <c r="P322" s="162" t="s">
        <v>720</v>
      </c>
      <c r="Q322" s="30" t="str">
        <f t="shared" ref="Q322:R323" si="86">Q$321</f>
        <v>endogenous-learning.html#red-soft-costs</v>
      </c>
      <c r="R322" s="125" t="str">
        <f t="shared" si="86"/>
        <v>reduce-soft-costs.html</v>
      </c>
      <c r="S322" s="162"/>
      <c r="T322" s="8"/>
    </row>
    <row r="323" spans="1:20" s="2" customFormat="1" ht="75">
      <c r="A323" s="57" t="str">
        <f>A$321</f>
        <v>Electricity Supply</v>
      </c>
      <c r="B323" s="57" t="str">
        <f t="shared" si="84"/>
        <v>Reduce Soft Costs</v>
      </c>
      <c r="C323" s="57" t="str">
        <f t="shared" si="84"/>
        <v>Percent Reduction in Soft Costs of Capacity Construction</v>
      </c>
      <c r="D323" s="8" t="s">
        <v>502</v>
      </c>
      <c r="E323" s="8"/>
      <c r="F323" s="8" t="s">
        <v>503</v>
      </c>
      <c r="G323" s="8"/>
      <c r="H323" s="68">
        <v>196</v>
      </c>
      <c r="I323" s="8" t="s">
        <v>46</v>
      </c>
      <c r="J323" s="30" t="str">
        <f t="shared" si="85"/>
        <v>Reduce Soft Costs</v>
      </c>
      <c r="K323" s="30" t="str">
        <f t="shared" si="85"/>
        <v>elec reduce soft costs</v>
      </c>
      <c r="L323" s="62">
        <f t="shared" si="85"/>
        <v>0</v>
      </c>
      <c r="M323" s="62">
        <f t="shared" si="85"/>
        <v>0.9</v>
      </c>
      <c r="N323" s="62">
        <f t="shared" si="85"/>
        <v>0.01</v>
      </c>
      <c r="O323" s="30" t="str">
        <f t="shared" si="85"/>
        <v>% reduction in soft costs</v>
      </c>
      <c r="P323" s="162" t="s">
        <v>721</v>
      </c>
      <c r="Q323" s="30" t="str">
        <f t="shared" si="86"/>
        <v>endogenous-learning.html#red-soft-costs</v>
      </c>
      <c r="R323" s="125" t="str">
        <f t="shared" si="86"/>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87">B$325</f>
        <v>Subsidy for Capacity Construction</v>
      </c>
      <c r="C326" s="57" t="str">
        <f t="shared" si="87"/>
        <v>Perc Subsidy for Elec Capacity Construction</v>
      </c>
      <c r="D326" s="8" t="s">
        <v>79</v>
      </c>
      <c r="E326" s="28"/>
      <c r="F326" s="8" t="s">
        <v>93</v>
      </c>
      <c r="G326" s="8"/>
      <c r="H326" s="68">
        <v>692</v>
      </c>
      <c r="I326" s="8" t="s">
        <v>47</v>
      </c>
      <c r="J326" s="57" t="str">
        <f t="shared" ref="J326:O337" si="88">J$325</f>
        <v>Subsidy for Capacity Construction</v>
      </c>
      <c r="K326" s="57" t="str">
        <f t="shared" si="88"/>
        <v>elec capacity construction subsidy</v>
      </c>
      <c r="L326" s="73">
        <f t="shared" si="88"/>
        <v>0</v>
      </c>
      <c r="M326" s="73">
        <f t="shared" si="88"/>
        <v>0.5</v>
      </c>
      <c r="N326" s="73">
        <f t="shared" si="88"/>
        <v>0.01</v>
      </c>
      <c r="O326" s="57" t="str">
        <f t="shared" si="88"/>
        <v>% of construction cost</v>
      </c>
      <c r="P326" s="155"/>
      <c r="Q326" s="57" t="str">
        <f t="shared" ref="Q326:Q337" si="89">Q$325</f>
        <v>electricity-sector-main.html#subsidies</v>
      </c>
      <c r="R326" s="122"/>
      <c r="S326" s="162"/>
      <c r="T326" s="8"/>
    </row>
    <row r="327" spans="1:20" s="2" customFormat="1" ht="45">
      <c r="A327" s="57" t="str">
        <f t="shared" ref="A327:A337" si="90">A$325</f>
        <v>Electricity Supply</v>
      </c>
      <c r="B327" s="57" t="str">
        <f t="shared" si="87"/>
        <v>Subsidy for Capacity Construction</v>
      </c>
      <c r="C327" s="57" t="str">
        <f t="shared" si="87"/>
        <v>Perc Subsidy for Elec Capacity Construction</v>
      </c>
      <c r="D327" s="8" t="s">
        <v>80</v>
      </c>
      <c r="E327" s="28"/>
      <c r="F327" s="8" t="s">
        <v>94</v>
      </c>
      <c r="G327" s="8"/>
      <c r="H327" s="68">
        <v>517</v>
      </c>
      <c r="I327" s="8" t="s">
        <v>46</v>
      </c>
      <c r="J327" s="57" t="str">
        <f t="shared" si="88"/>
        <v>Subsidy for Capacity Construction</v>
      </c>
      <c r="K327" s="57" t="str">
        <f t="shared" si="88"/>
        <v>elec capacity construction subsidy</v>
      </c>
      <c r="L327" s="73">
        <f t="shared" si="88"/>
        <v>0</v>
      </c>
      <c r="M327" s="73">
        <f t="shared" si="88"/>
        <v>0.5</v>
      </c>
      <c r="N327" s="73">
        <f t="shared" si="88"/>
        <v>0.01</v>
      </c>
      <c r="O327" s="57" t="str">
        <f t="shared" si="88"/>
        <v>% of construction cost</v>
      </c>
      <c r="P327" s="170" t="s">
        <v>1702</v>
      </c>
      <c r="Q327" s="57" t="str">
        <f t="shared" si="89"/>
        <v>electricity-sector-main.html#subsidies</v>
      </c>
      <c r="R327" s="166"/>
      <c r="S327" s="167" t="s">
        <v>1344</v>
      </c>
      <c r="T327" s="8"/>
    </row>
    <row r="328" spans="1:20" s="2" customFormat="1" ht="45">
      <c r="A328" s="57" t="str">
        <f t="shared" si="90"/>
        <v>Electricity Supply</v>
      </c>
      <c r="B328" s="57" t="str">
        <f t="shared" si="87"/>
        <v>Subsidy for Capacity Construction</v>
      </c>
      <c r="C328" s="57" t="str">
        <f t="shared" si="87"/>
        <v>Perc Subsidy for Elec Capacity Construction</v>
      </c>
      <c r="D328" s="8" t="s">
        <v>81</v>
      </c>
      <c r="E328" s="28"/>
      <c r="F328" s="8" t="s">
        <v>95</v>
      </c>
      <c r="G328" s="8"/>
      <c r="H328" s="68">
        <v>693</v>
      </c>
      <c r="I328" s="8" t="s">
        <v>47</v>
      </c>
      <c r="J328" s="57" t="str">
        <f t="shared" si="88"/>
        <v>Subsidy for Capacity Construction</v>
      </c>
      <c r="K328" s="57" t="str">
        <f t="shared" si="88"/>
        <v>elec capacity construction subsidy</v>
      </c>
      <c r="L328" s="73">
        <f t="shared" si="88"/>
        <v>0</v>
      </c>
      <c r="M328" s="73">
        <f t="shared" si="88"/>
        <v>0.5</v>
      </c>
      <c r="N328" s="73">
        <f t="shared" si="88"/>
        <v>0.01</v>
      </c>
      <c r="O328" s="57" t="str">
        <f t="shared" si="88"/>
        <v>% of construction cost</v>
      </c>
      <c r="P328" s="155"/>
      <c r="Q328" s="57" t="str">
        <f t="shared" si="89"/>
        <v>electricity-sector-main.html#subsidies</v>
      </c>
      <c r="R328" s="122"/>
      <c r="S328" s="162"/>
      <c r="T328" s="8"/>
    </row>
    <row r="329" spans="1:20" s="2" customFormat="1" ht="60">
      <c r="A329" s="57" t="str">
        <f t="shared" si="90"/>
        <v>Electricity Supply</v>
      </c>
      <c r="B329" s="57" t="str">
        <f t="shared" si="87"/>
        <v>Subsidy for Capacity Construction</v>
      </c>
      <c r="C329" s="57" t="str">
        <f t="shared" si="87"/>
        <v>Perc Subsidy for Elec Capacity Construction</v>
      </c>
      <c r="D329" s="8" t="s">
        <v>497</v>
      </c>
      <c r="E329" s="28"/>
      <c r="F329" s="8" t="s">
        <v>500</v>
      </c>
      <c r="G329" s="8"/>
      <c r="H329" s="68">
        <v>518</v>
      </c>
      <c r="I329" s="8" t="s">
        <v>46</v>
      </c>
      <c r="J329" s="57" t="str">
        <f t="shared" si="88"/>
        <v>Subsidy for Capacity Construction</v>
      </c>
      <c r="K329" s="57" t="str">
        <f t="shared" si="88"/>
        <v>elec capacity construction subsidy</v>
      </c>
      <c r="L329" s="73">
        <f t="shared" si="88"/>
        <v>0</v>
      </c>
      <c r="M329" s="73">
        <f t="shared" si="88"/>
        <v>0.5</v>
      </c>
      <c r="N329" s="73">
        <f t="shared" si="88"/>
        <v>0.01</v>
      </c>
      <c r="O329" s="57" t="str">
        <f t="shared" si="88"/>
        <v>% of construction cost</v>
      </c>
      <c r="P329" s="170" t="s">
        <v>1703</v>
      </c>
      <c r="Q329" s="57" t="str">
        <f t="shared" si="89"/>
        <v>electricity-sector-main.html#subsidies</v>
      </c>
      <c r="R329" s="166"/>
      <c r="S329" s="167" t="s">
        <v>1343</v>
      </c>
      <c r="T329" s="8"/>
    </row>
    <row r="330" spans="1:20" s="2" customFormat="1" ht="75">
      <c r="A330" s="57" t="str">
        <f t="shared" si="90"/>
        <v>Electricity Supply</v>
      </c>
      <c r="B330" s="57" t="str">
        <f t="shared" si="87"/>
        <v>Subsidy for Capacity Construction</v>
      </c>
      <c r="C330" s="57" t="str">
        <f t="shared" si="87"/>
        <v>Perc Subsidy for Elec Capacity Construction</v>
      </c>
      <c r="D330" s="8" t="s">
        <v>82</v>
      </c>
      <c r="E330" s="28"/>
      <c r="F330" s="8" t="s">
        <v>96</v>
      </c>
      <c r="G330" s="8"/>
      <c r="H330" s="68">
        <v>519</v>
      </c>
      <c r="I330" s="8" t="s">
        <v>46</v>
      </c>
      <c r="J330" s="57" t="str">
        <f t="shared" si="88"/>
        <v>Subsidy for Capacity Construction</v>
      </c>
      <c r="K330" s="57" t="str">
        <f t="shared" si="88"/>
        <v>elec capacity construction subsidy</v>
      </c>
      <c r="L330" s="73">
        <f t="shared" si="88"/>
        <v>0</v>
      </c>
      <c r="M330" s="73">
        <f t="shared" si="88"/>
        <v>0.5</v>
      </c>
      <c r="N330" s="73">
        <f t="shared" si="88"/>
        <v>0.01</v>
      </c>
      <c r="O330" s="57" t="str">
        <f t="shared" si="88"/>
        <v>% of construction cost</v>
      </c>
      <c r="P330" s="170" t="s">
        <v>1698</v>
      </c>
      <c r="Q330" s="57" t="str">
        <f t="shared" si="89"/>
        <v>electricity-sector-main.html#subsidies</v>
      </c>
      <c r="R330" s="166"/>
      <c r="S330" s="167" t="s">
        <v>1343</v>
      </c>
      <c r="T330" s="8"/>
    </row>
    <row r="331" spans="1:20" s="2" customFormat="1" ht="75">
      <c r="A331" s="57" t="str">
        <f t="shared" si="90"/>
        <v>Electricity Supply</v>
      </c>
      <c r="B331" s="57" t="str">
        <f t="shared" si="87"/>
        <v>Subsidy for Capacity Construction</v>
      </c>
      <c r="C331" s="57" t="str">
        <f t="shared" si="87"/>
        <v>Perc Subsidy for Elec Capacity Construction</v>
      </c>
      <c r="D331" s="8" t="s">
        <v>83</v>
      </c>
      <c r="E331" s="28"/>
      <c r="F331" s="8" t="s">
        <v>97</v>
      </c>
      <c r="G331" s="8"/>
      <c r="H331" s="68">
        <v>520</v>
      </c>
      <c r="I331" s="8" t="s">
        <v>46</v>
      </c>
      <c r="J331" s="57" t="str">
        <f t="shared" si="88"/>
        <v>Subsidy for Capacity Construction</v>
      </c>
      <c r="K331" s="57" t="str">
        <f t="shared" si="88"/>
        <v>elec capacity construction subsidy</v>
      </c>
      <c r="L331" s="73">
        <f t="shared" si="88"/>
        <v>0</v>
      </c>
      <c r="M331" s="73">
        <f t="shared" si="88"/>
        <v>0.5</v>
      </c>
      <c r="N331" s="73">
        <f t="shared" si="88"/>
        <v>0.01</v>
      </c>
      <c r="O331" s="57" t="str">
        <f t="shared" si="88"/>
        <v>% of construction cost</v>
      </c>
      <c r="P331" s="170" t="s">
        <v>1699</v>
      </c>
      <c r="Q331" s="57" t="str">
        <f t="shared" si="89"/>
        <v>electricity-sector-main.html#subsidies</v>
      </c>
      <c r="R331" s="166"/>
      <c r="S331" s="167" t="s">
        <v>1343</v>
      </c>
      <c r="T331" s="8"/>
    </row>
    <row r="332" spans="1:20" s="2" customFormat="1" ht="90">
      <c r="A332" s="57" t="str">
        <f t="shared" si="90"/>
        <v>Electricity Supply</v>
      </c>
      <c r="B332" s="57" t="str">
        <f t="shared" si="87"/>
        <v>Subsidy for Capacity Construction</v>
      </c>
      <c r="C332" s="57" t="str">
        <f t="shared" si="87"/>
        <v>Perc Subsidy for Elec Capacity Construction</v>
      </c>
      <c r="D332" s="8" t="s">
        <v>84</v>
      </c>
      <c r="E332" s="28"/>
      <c r="F332" s="8" t="s">
        <v>98</v>
      </c>
      <c r="G332" s="8"/>
      <c r="H332" s="68">
        <v>521</v>
      </c>
      <c r="I332" s="8" t="s">
        <v>47</v>
      </c>
      <c r="J332" s="57" t="str">
        <f t="shared" si="88"/>
        <v>Subsidy for Capacity Construction</v>
      </c>
      <c r="K332" s="57" t="str">
        <f t="shared" si="88"/>
        <v>elec capacity construction subsidy</v>
      </c>
      <c r="L332" s="73">
        <f t="shared" si="88"/>
        <v>0</v>
      </c>
      <c r="M332" s="73">
        <f t="shared" si="88"/>
        <v>0.5</v>
      </c>
      <c r="N332" s="73">
        <f t="shared" si="88"/>
        <v>0.01</v>
      </c>
      <c r="O332" s="57" t="str">
        <f t="shared" si="88"/>
        <v>% of construction cost</v>
      </c>
      <c r="P332" s="170" t="s">
        <v>1700</v>
      </c>
      <c r="Q332" s="57" t="str">
        <f t="shared" si="89"/>
        <v>electricity-sector-main.html#subsidies</v>
      </c>
      <c r="R332" s="166"/>
      <c r="S332" s="167" t="s">
        <v>1342</v>
      </c>
      <c r="T332" s="8"/>
    </row>
    <row r="333" spans="1:20" s="2" customFormat="1" ht="45">
      <c r="A333" s="57" t="str">
        <f t="shared" si="90"/>
        <v>Electricity Supply</v>
      </c>
      <c r="B333" s="57" t="str">
        <f t="shared" si="87"/>
        <v>Subsidy for Capacity Construction</v>
      </c>
      <c r="C333" s="57" t="str">
        <f t="shared" si="87"/>
        <v>Perc Subsidy for Elec Capacity Construction</v>
      </c>
      <c r="D333" s="8" t="s">
        <v>493</v>
      </c>
      <c r="E333" s="28"/>
      <c r="F333" s="183" t="s">
        <v>492</v>
      </c>
      <c r="G333" s="8"/>
      <c r="H333" s="68">
        <v>694</v>
      </c>
      <c r="I333" s="8" t="s">
        <v>47</v>
      </c>
      <c r="J333" s="57" t="str">
        <f t="shared" si="88"/>
        <v>Subsidy for Capacity Construction</v>
      </c>
      <c r="K333" s="57" t="str">
        <f t="shared" si="88"/>
        <v>elec capacity construction subsidy</v>
      </c>
      <c r="L333" s="73">
        <f t="shared" si="88"/>
        <v>0</v>
      </c>
      <c r="M333" s="73">
        <f t="shared" si="88"/>
        <v>0.5</v>
      </c>
      <c r="N333" s="73">
        <f t="shared" si="88"/>
        <v>0.01</v>
      </c>
      <c r="O333" s="57" t="str">
        <f t="shared" si="88"/>
        <v>% of construction cost</v>
      </c>
      <c r="P333" s="155"/>
      <c r="Q333" s="57" t="str">
        <f t="shared" si="89"/>
        <v>electricity-sector-main.html#subsidies</v>
      </c>
      <c r="R333" s="122"/>
      <c r="S333" s="162"/>
      <c r="T333" s="8"/>
    </row>
    <row r="334" spans="1:20" s="2" customFormat="1" ht="60">
      <c r="A334" s="57" t="str">
        <f t="shared" si="90"/>
        <v>Electricity Supply</v>
      </c>
      <c r="B334" s="57" t="str">
        <f t="shared" si="87"/>
        <v>Subsidy for Capacity Construction</v>
      </c>
      <c r="C334" s="57" t="str">
        <f t="shared" si="87"/>
        <v>Perc Subsidy for Elec Capacity Construction</v>
      </c>
      <c r="D334" s="8" t="s">
        <v>502</v>
      </c>
      <c r="E334" s="28"/>
      <c r="F334" s="8" t="s">
        <v>503</v>
      </c>
      <c r="G334" s="8"/>
      <c r="H334" s="68">
        <v>522</v>
      </c>
      <c r="I334" s="8" t="s">
        <v>46</v>
      </c>
      <c r="J334" s="57" t="str">
        <f t="shared" si="88"/>
        <v>Subsidy for Capacity Construction</v>
      </c>
      <c r="K334" s="57" t="str">
        <f t="shared" si="88"/>
        <v>elec capacity construction subsidy</v>
      </c>
      <c r="L334" s="73">
        <f t="shared" si="88"/>
        <v>0</v>
      </c>
      <c r="M334" s="73">
        <f t="shared" si="88"/>
        <v>0.5</v>
      </c>
      <c r="N334" s="73">
        <f t="shared" si="88"/>
        <v>0.01</v>
      </c>
      <c r="O334" s="57" t="str">
        <f t="shared" si="88"/>
        <v>% of construction cost</v>
      </c>
      <c r="P334" s="170" t="s">
        <v>1701</v>
      </c>
      <c r="Q334" s="57" t="str">
        <f t="shared" si="89"/>
        <v>electricity-sector-main.html#subsidies</v>
      </c>
      <c r="R334" s="166"/>
      <c r="S334" s="167" t="s">
        <v>1343</v>
      </c>
      <c r="T334" s="8"/>
    </row>
    <row r="335" spans="1:20" s="2" customFormat="1" ht="45">
      <c r="A335" s="57" t="str">
        <f t="shared" si="90"/>
        <v>Electricity Supply</v>
      </c>
      <c r="B335" s="57" t="str">
        <f t="shared" si="87"/>
        <v>Subsidy for Capacity Construction</v>
      </c>
      <c r="C335" s="57" t="str">
        <f t="shared" si="87"/>
        <v>Perc Subsidy for Elec Capacity Construction</v>
      </c>
      <c r="D335" s="8" t="s">
        <v>1290</v>
      </c>
      <c r="E335" s="26"/>
      <c r="F335" s="8" t="s">
        <v>951</v>
      </c>
      <c r="G335" s="8"/>
      <c r="H335" s="68">
        <v>695</v>
      </c>
      <c r="I335" s="8" t="s">
        <v>47</v>
      </c>
      <c r="J335" s="57" t="str">
        <f t="shared" si="88"/>
        <v>Subsidy for Capacity Construction</v>
      </c>
      <c r="K335" s="57" t="str">
        <f t="shared" si="88"/>
        <v>elec capacity construction subsidy</v>
      </c>
      <c r="L335" s="73">
        <f t="shared" si="88"/>
        <v>0</v>
      </c>
      <c r="M335" s="73">
        <f t="shared" si="88"/>
        <v>0.5</v>
      </c>
      <c r="N335" s="73">
        <f t="shared" si="88"/>
        <v>0.01</v>
      </c>
      <c r="O335" s="57" t="str">
        <f t="shared" si="88"/>
        <v>% of construction cost</v>
      </c>
      <c r="P335" s="155"/>
      <c r="Q335" s="57" t="str">
        <f t="shared" si="89"/>
        <v>electricity-sector-main.html#subsidies</v>
      </c>
      <c r="R335" s="122"/>
      <c r="S335" s="162"/>
      <c r="T335" s="8"/>
    </row>
    <row r="336" spans="1:20" s="2" customFormat="1" ht="45">
      <c r="A336" s="57" t="str">
        <f t="shared" si="90"/>
        <v>Electricity Supply</v>
      </c>
      <c r="B336" s="57" t="str">
        <f t="shared" si="87"/>
        <v>Subsidy for Capacity Construction</v>
      </c>
      <c r="C336" s="57" t="str">
        <f t="shared" si="87"/>
        <v>Perc Subsidy for Elec Capacity Construction</v>
      </c>
      <c r="D336" s="8" t="s">
        <v>1291</v>
      </c>
      <c r="E336" s="26"/>
      <c r="F336" s="8" t="s">
        <v>1095</v>
      </c>
      <c r="G336" s="8"/>
      <c r="H336" s="68">
        <v>696</v>
      </c>
      <c r="I336" s="8" t="s">
        <v>47</v>
      </c>
      <c r="J336" s="57" t="str">
        <f t="shared" si="88"/>
        <v>Subsidy for Capacity Construction</v>
      </c>
      <c r="K336" s="57" t="str">
        <f t="shared" si="88"/>
        <v>elec capacity construction subsidy</v>
      </c>
      <c r="L336" s="73">
        <f t="shared" si="88"/>
        <v>0</v>
      </c>
      <c r="M336" s="73">
        <f t="shared" si="88"/>
        <v>0.5</v>
      </c>
      <c r="N336" s="73">
        <f t="shared" si="88"/>
        <v>0.01</v>
      </c>
      <c r="O336" s="57" t="str">
        <f t="shared" si="88"/>
        <v>% of construction cost</v>
      </c>
      <c r="P336" s="155"/>
      <c r="Q336" s="57" t="str">
        <f t="shared" si="89"/>
        <v>electricity-sector-main.html#subsidies</v>
      </c>
      <c r="R336" s="122"/>
      <c r="S336" s="162"/>
      <c r="T336" s="8"/>
    </row>
    <row r="337" spans="1:20" s="2" customFormat="1" ht="45">
      <c r="A337" s="57" t="str">
        <f t="shared" si="90"/>
        <v>Electricity Supply</v>
      </c>
      <c r="B337" s="57" t="str">
        <f t="shared" si="87"/>
        <v>Subsidy for Capacity Construction</v>
      </c>
      <c r="C337" s="57" t="str">
        <f t="shared" si="87"/>
        <v>Perc Subsidy for Elec Capacity Construction</v>
      </c>
      <c r="D337" s="8" t="s">
        <v>1292</v>
      </c>
      <c r="E337" s="26"/>
      <c r="F337" s="8" t="s">
        <v>953</v>
      </c>
      <c r="G337" s="8"/>
      <c r="H337" s="68">
        <v>697</v>
      </c>
      <c r="I337" s="8" t="s">
        <v>47</v>
      </c>
      <c r="J337" s="57" t="str">
        <f t="shared" si="88"/>
        <v>Subsidy for Capacity Construction</v>
      </c>
      <c r="K337" s="57" t="str">
        <f t="shared" si="88"/>
        <v>elec capacity construction subsidy</v>
      </c>
      <c r="L337" s="73">
        <f t="shared" si="88"/>
        <v>0</v>
      </c>
      <c r="M337" s="73">
        <f t="shared" si="88"/>
        <v>0.5</v>
      </c>
      <c r="N337" s="73">
        <f t="shared" si="88"/>
        <v>0.01</v>
      </c>
      <c r="O337" s="57" t="str">
        <f t="shared" si="88"/>
        <v>% of construction cost</v>
      </c>
      <c r="P337" s="155"/>
      <c r="Q337" s="57" t="str">
        <f t="shared" si="89"/>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1">A$338</f>
        <v>Electricity Supply</v>
      </c>
      <c r="B339" s="47" t="str">
        <f t="shared" si="91"/>
        <v>Subsidy for Electricity Production</v>
      </c>
      <c r="C339" s="47" t="str">
        <f t="shared" si="91"/>
        <v>Subsidy for Elec Production by Fuel</v>
      </c>
      <c r="D339" s="8" t="s">
        <v>79</v>
      </c>
      <c r="E339" s="28"/>
      <c r="F339" s="8" t="s">
        <v>93</v>
      </c>
      <c r="G339" s="28"/>
      <c r="H339" s="68">
        <v>699</v>
      </c>
      <c r="I339" s="8" t="s">
        <v>47</v>
      </c>
      <c r="J339" s="47" t="str">
        <f t="shared" ref="J339:K350" si="92">J$338</f>
        <v>Subsidy for Electricity Production</v>
      </c>
      <c r="K339" s="47" t="str">
        <f t="shared" si="92"/>
        <v>elec generation subsidy</v>
      </c>
      <c r="L339" s="39"/>
      <c r="M339" s="39"/>
      <c r="N339" s="39"/>
      <c r="O339" s="28"/>
      <c r="P339" s="155"/>
      <c r="Q339" s="28"/>
      <c r="R339" s="122"/>
      <c r="S339" s="162"/>
      <c r="T339" s="28"/>
    </row>
    <row r="340" spans="1:20" s="4" customFormat="1" ht="135">
      <c r="A340" s="47" t="str">
        <f t="shared" si="91"/>
        <v>Electricity Supply</v>
      </c>
      <c r="B340" s="47" t="str">
        <f t="shared" si="91"/>
        <v>Subsidy for Electricity Production</v>
      </c>
      <c r="C340" s="47" t="str">
        <f t="shared" si="91"/>
        <v>Subsidy for Elec Production by Fuel</v>
      </c>
      <c r="D340" s="8" t="s">
        <v>80</v>
      </c>
      <c r="E340" s="28"/>
      <c r="F340" s="8" t="s">
        <v>94</v>
      </c>
      <c r="G340" s="28"/>
      <c r="H340" s="151">
        <v>37</v>
      </c>
      <c r="I340" s="8" t="s">
        <v>46</v>
      </c>
      <c r="J340" s="47" t="str">
        <f t="shared" si="92"/>
        <v>Subsidy for Electricity Production</v>
      </c>
      <c r="K340" s="47" t="str">
        <f t="shared" si="92"/>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1"/>
        <v>Electricity Supply</v>
      </c>
      <c r="B341" s="47" t="str">
        <f t="shared" si="91"/>
        <v>Subsidy for Electricity Production</v>
      </c>
      <c r="C341" s="47" t="str">
        <f t="shared" si="91"/>
        <v>Subsidy for Elec Production by Fuel</v>
      </c>
      <c r="D341" s="8" t="s">
        <v>81</v>
      </c>
      <c r="E341" s="28"/>
      <c r="F341" s="8" t="s">
        <v>95</v>
      </c>
      <c r="G341" s="28"/>
      <c r="H341" s="151">
        <v>700</v>
      </c>
      <c r="I341" s="8" t="s">
        <v>47</v>
      </c>
      <c r="J341" s="47" t="str">
        <f t="shared" si="92"/>
        <v>Subsidy for Electricity Production</v>
      </c>
      <c r="K341" s="47" t="str">
        <f t="shared" si="92"/>
        <v>elec generation subsidy</v>
      </c>
      <c r="L341" s="39"/>
      <c r="M341" s="39"/>
      <c r="N341" s="39"/>
      <c r="O341" s="28"/>
      <c r="P341" s="155"/>
      <c r="Q341" s="28"/>
      <c r="R341" s="122"/>
      <c r="S341" s="165"/>
      <c r="T341" s="28"/>
    </row>
    <row r="342" spans="1:20" ht="135">
      <c r="A342" s="47" t="str">
        <f t="shared" si="91"/>
        <v>Electricity Supply</v>
      </c>
      <c r="B342" s="47" t="str">
        <f t="shared" si="91"/>
        <v>Subsidy for Electricity Production</v>
      </c>
      <c r="C342" s="47" t="str">
        <f t="shared" si="91"/>
        <v>Subsidy for Elec Production by Fuel</v>
      </c>
      <c r="D342" s="8" t="s">
        <v>497</v>
      </c>
      <c r="E342" s="28"/>
      <c r="F342" s="8" t="s">
        <v>500</v>
      </c>
      <c r="G342" s="28"/>
      <c r="H342" s="151">
        <v>39</v>
      </c>
      <c r="I342" s="8" t="s">
        <v>46</v>
      </c>
      <c r="J342" s="47" t="str">
        <f t="shared" si="92"/>
        <v>Subsidy for Electricity Production</v>
      </c>
      <c r="K342" s="47" t="str">
        <f t="shared" si="92"/>
        <v>elec generation subsidy</v>
      </c>
      <c r="L342" s="39">
        <f t="shared" ref="L342:O347" si="93">L$340</f>
        <v>0</v>
      </c>
      <c r="M342" s="39">
        <f t="shared" si="93"/>
        <v>60</v>
      </c>
      <c r="N342" s="39">
        <f t="shared" si="93"/>
        <v>1</v>
      </c>
      <c r="O342" s="28" t="str">
        <f t="shared" si="93"/>
        <v>$/MWh</v>
      </c>
      <c r="P342" s="170" t="s">
        <v>1707</v>
      </c>
      <c r="Q342" s="26" t="s">
        <v>236</v>
      </c>
      <c r="R342" s="122" t="s">
        <v>237</v>
      </c>
      <c r="S342"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1"/>
        <v>Electricity Supply</v>
      </c>
      <c r="B343" s="47" t="str">
        <f t="shared" si="91"/>
        <v>Subsidy for Electricity Production</v>
      </c>
      <c r="C343" s="47" t="str">
        <f t="shared" si="91"/>
        <v>Subsidy for Elec Production by Fuel</v>
      </c>
      <c r="D343" s="8" t="s">
        <v>82</v>
      </c>
      <c r="E343" s="28"/>
      <c r="F343" s="8" t="s">
        <v>96</v>
      </c>
      <c r="G343" s="28"/>
      <c r="H343" s="151">
        <v>40</v>
      </c>
      <c r="I343" s="8" t="s">
        <v>46</v>
      </c>
      <c r="J343" s="47" t="str">
        <f t="shared" si="92"/>
        <v>Subsidy for Electricity Production</v>
      </c>
      <c r="K343" s="47" t="str">
        <f t="shared" si="92"/>
        <v>elec generation subsidy</v>
      </c>
      <c r="L343" s="39">
        <f t="shared" si="93"/>
        <v>0</v>
      </c>
      <c r="M343" s="39">
        <f t="shared" si="93"/>
        <v>60</v>
      </c>
      <c r="N343" s="39">
        <f t="shared" si="93"/>
        <v>1</v>
      </c>
      <c r="O343" s="28" t="str">
        <f t="shared" si="93"/>
        <v>$/MWh</v>
      </c>
      <c r="P343" s="170" t="s">
        <v>1706</v>
      </c>
      <c r="Q343" s="26" t="s">
        <v>236</v>
      </c>
      <c r="R343" s="122" t="s">
        <v>237</v>
      </c>
      <c r="S343"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1"/>
        <v>Electricity Supply</v>
      </c>
      <c r="B344" s="47" t="str">
        <f t="shared" si="91"/>
        <v>Subsidy for Electricity Production</v>
      </c>
      <c r="C344" s="47" t="str">
        <f t="shared" si="91"/>
        <v>Subsidy for Elec Production by Fuel</v>
      </c>
      <c r="D344" s="8" t="s">
        <v>83</v>
      </c>
      <c r="E344" s="28"/>
      <c r="F344" s="8" t="s">
        <v>97</v>
      </c>
      <c r="G344" s="28"/>
      <c r="H344" s="151">
        <v>41</v>
      </c>
      <c r="I344" s="8" t="s">
        <v>46</v>
      </c>
      <c r="J344" s="47" t="str">
        <f t="shared" si="92"/>
        <v>Subsidy for Electricity Production</v>
      </c>
      <c r="K344" s="47" t="str">
        <f t="shared" si="92"/>
        <v>elec generation subsidy</v>
      </c>
      <c r="L344" s="39">
        <f t="shared" si="93"/>
        <v>0</v>
      </c>
      <c r="M344" s="39">
        <f t="shared" si="93"/>
        <v>60</v>
      </c>
      <c r="N344" s="39">
        <f t="shared" si="93"/>
        <v>1</v>
      </c>
      <c r="O344" s="28" t="str">
        <f t="shared" si="93"/>
        <v>$/MWh</v>
      </c>
      <c r="P344" s="170" t="s">
        <v>1708</v>
      </c>
      <c r="Q344" s="26" t="s">
        <v>236</v>
      </c>
      <c r="R344" s="122" t="s">
        <v>237</v>
      </c>
      <c r="S344"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1"/>
        <v>Electricity Supply</v>
      </c>
      <c r="B345" s="47" t="str">
        <f t="shared" si="91"/>
        <v>Subsidy for Electricity Production</v>
      </c>
      <c r="C345" s="47" t="str">
        <f t="shared" si="91"/>
        <v>Subsidy for Elec Production by Fuel</v>
      </c>
      <c r="D345" s="8" t="s">
        <v>84</v>
      </c>
      <c r="E345" s="28"/>
      <c r="F345" s="8" t="s">
        <v>98</v>
      </c>
      <c r="G345" s="28"/>
      <c r="H345" s="151">
        <v>42</v>
      </c>
      <c r="I345" s="8" t="s">
        <v>47</v>
      </c>
      <c r="J345" s="47" t="str">
        <f t="shared" si="92"/>
        <v>Subsidy for Electricity Production</v>
      </c>
      <c r="K345" s="47" t="str">
        <f t="shared" si="92"/>
        <v>elec generation subsidy</v>
      </c>
      <c r="L345" s="39">
        <f t="shared" si="93"/>
        <v>0</v>
      </c>
      <c r="M345" s="39">
        <f t="shared" si="93"/>
        <v>60</v>
      </c>
      <c r="N345" s="39">
        <f t="shared" si="93"/>
        <v>1</v>
      </c>
      <c r="O345" s="28" t="str">
        <f t="shared" si="93"/>
        <v>$/MWh</v>
      </c>
      <c r="P345" s="170" t="s">
        <v>1709</v>
      </c>
      <c r="Q345" s="26" t="s">
        <v>236</v>
      </c>
      <c r="R345" s="122" t="s">
        <v>237</v>
      </c>
      <c r="S345"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1"/>
        <v>Electricity Supply</v>
      </c>
      <c r="B346" s="47" t="str">
        <f t="shared" si="91"/>
        <v>Subsidy for Electricity Production</v>
      </c>
      <c r="C346" s="47" t="str">
        <f t="shared" si="91"/>
        <v>Subsidy for Elec Production by Fuel</v>
      </c>
      <c r="D346" s="8" t="s">
        <v>493</v>
      </c>
      <c r="E346" s="28"/>
      <c r="F346" s="183" t="s">
        <v>492</v>
      </c>
      <c r="G346" s="28"/>
      <c r="H346" s="151">
        <v>701</v>
      </c>
      <c r="I346" s="8" t="s">
        <v>47</v>
      </c>
      <c r="J346" s="47" t="str">
        <f t="shared" si="92"/>
        <v>Subsidy for Electricity Production</v>
      </c>
      <c r="K346" s="47" t="str">
        <f t="shared" si="92"/>
        <v>elec generation subsidy</v>
      </c>
      <c r="L346" s="37"/>
      <c r="M346" s="37"/>
      <c r="N346" s="37"/>
      <c r="O346" s="28"/>
      <c r="P346" s="155"/>
      <c r="Q346" s="26"/>
      <c r="R346" s="122"/>
      <c r="S346" s="165"/>
      <c r="T346" s="26"/>
    </row>
    <row r="347" spans="1:20" ht="135">
      <c r="A347" s="47" t="str">
        <f t="shared" si="91"/>
        <v>Electricity Supply</v>
      </c>
      <c r="B347" s="47" t="str">
        <f t="shared" si="91"/>
        <v>Subsidy for Electricity Production</v>
      </c>
      <c r="C347" s="47" t="str">
        <f t="shared" si="91"/>
        <v>Subsidy for Elec Production by Fuel</v>
      </c>
      <c r="D347" s="8" t="s">
        <v>502</v>
      </c>
      <c r="E347" s="28"/>
      <c r="F347" s="8" t="s">
        <v>503</v>
      </c>
      <c r="G347" s="28"/>
      <c r="H347" s="151">
        <v>184</v>
      </c>
      <c r="I347" s="8" t="s">
        <v>46</v>
      </c>
      <c r="J347" s="47" t="str">
        <f t="shared" si="92"/>
        <v>Subsidy for Electricity Production</v>
      </c>
      <c r="K347" s="47" t="str">
        <f t="shared" si="92"/>
        <v>elec generation subsidy</v>
      </c>
      <c r="L347" s="39">
        <f t="shared" si="93"/>
        <v>0</v>
      </c>
      <c r="M347" s="39">
        <f t="shared" si="93"/>
        <v>60</v>
      </c>
      <c r="N347" s="39">
        <f t="shared" si="93"/>
        <v>1</v>
      </c>
      <c r="O347" s="28" t="str">
        <f t="shared" si="93"/>
        <v>$/MWh</v>
      </c>
      <c r="P347" s="170" t="s">
        <v>1710</v>
      </c>
      <c r="Q347" s="26" t="s">
        <v>236</v>
      </c>
      <c r="R347" s="122" t="s">
        <v>237</v>
      </c>
      <c r="S347"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1"/>
        <v>Electricity Supply</v>
      </c>
      <c r="B348" s="47" t="str">
        <f t="shared" si="91"/>
        <v>Subsidy for Electricity Production</v>
      </c>
      <c r="C348" s="47" t="str">
        <f t="shared" si="91"/>
        <v>Subsidy for Elec Production by Fuel</v>
      </c>
      <c r="D348" s="8" t="s">
        <v>1290</v>
      </c>
      <c r="E348" s="26"/>
      <c r="F348" s="8" t="s">
        <v>951</v>
      </c>
      <c r="G348" s="28"/>
      <c r="H348" s="151">
        <v>702</v>
      </c>
      <c r="I348" s="8" t="s">
        <v>47</v>
      </c>
      <c r="J348" s="47" t="str">
        <f t="shared" si="92"/>
        <v>Subsidy for Electricity Production</v>
      </c>
      <c r="K348" s="47" t="str">
        <f t="shared" si="92"/>
        <v>elec generation subsidy</v>
      </c>
      <c r="L348" s="39"/>
      <c r="M348" s="39"/>
      <c r="N348" s="39"/>
      <c r="O348" s="28"/>
      <c r="P348" s="155"/>
      <c r="Q348" s="26"/>
      <c r="R348" s="122"/>
      <c r="S348" s="165"/>
      <c r="T348" s="26"/>
    </row>
    <row r="349" spans="1:20" ht="30">
      <c r="A349" s="47" t="str">
        <f t="shared" si="91"/>
        <v>Electricity Supply</v>
      </c>
      <c r="B349" s="47" t="str">
        <f t="shared" si="91"/>
        <v>Subsidy for Electricity Production</v>
      </c>
      <c r="C349" s="47" t="str">
        <f t="shared" si="91"/>
        <v>Subsidy for Elec Production by Fuel</v>
      </c>
      <c r="D349" s="8" t="s">
        <v>1291</v>
      </c>
      <c r="E349" s="26"/>
      <c r="F349" s="8" t="s">
        <v>1095</v>
      </c>
      <c r="G349" s="28"/>
      <c r="H349" s="151">
        <v>703</v>
      </c>
      <c r="I349" s="8" t="s">
        <v>47</v>
      </c>
      <c r="J349" s="47" t="str">
        <f t="shared" si="92"/>
        <v>Subsidy for Electricity Production</v>
      </c>
      <c r="K349" s="47" t="str">
        <f t="shared" si="92"/>
        <v>elec generation subsidy</v>
      </c>
      <c r="L349" s="39"/>
      <c r="M349" s="39"/>
      <c r="N349" s="39"/>
      <c r="O349" s="28"/>
      <c r="P349" s="155"/>
      <c r="Q349" s="26"/>
      <c r="R349" s="122"/>
      <c r="S349" s="165"/>
      <c r="T349" s="26"/>
    </row>
    <row r="350" spans="1:20" ht="30">
      <c r="A350" s="47" t="str">
        <f t="shared" si="91"/>
        <v>Electricity Supply</v>
      </c>
      <c r="B350" s="47" t="str">
        <f t="shared" si="91"/>
        <v>Subsidy for Electricity Production</v>
      </c>
      <c r="C350" s="47" t="str">
        <f t="shared" si="91"/>
        <v>Subsidy for Elec Production by Fuel</v>
      </c>
      <c r="D350" s="8" t="s">
        <v>1292</v>
      </c>
      <c r="E350" s="26"/>
      <c r="F350" s="8" t="s">
        <v>953</v>
      </c>
      <c r="G350" s="28"/>
      <c r="H350" s="151">
        <v>704</v>
      </c>
      <c r="I350" s="8" t="s">
        <v>47</v>
      </c>
      <c r="J350" s="47" t="str">
        <f t="shared" si="92"/>
        <v>Subsidy for Electricity Production</v>
      </c>
      <c r="K350" s="47" t="str">
        <f t="shared" si="92"/>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2">
        <v>892</v>
      </c>
      <c r="I351" s="185" t="s">
        <v>46</v>
      </c>
      <c r="J351" s="3" t="s">
        <v>1970</v>
      </c>
      <c r="K351" s="3" t="s">
        <v>1971</v>
      </c>
      <c r="L351" s="238">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2">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2">
        <v>894</v>
      </c>
      <c r="I353" s="185" t="s">
        <v>46</v>
      </c>
      <c r="J353" s="4" t="s">
        <v>1970</v>
      </c>
      <c r="K353" s="4" t="s">
        <v>1971</v>
      </c>
      <c r="L353" s="188">
        <v>0</v>
      </c>
      <c r="M353" s="188">
        <v>1</v>
      </c>
      <c r="N353" s="188">
        <v>0.01</v>
      </c>
      <c r="O353" s="4" t="s">
        <v>1382</v>
      </c>
      <c r="P353" s="189" t="s">
        <v>1972</v>
      </c>
      <c r="Q353" s="4" t="s">
        <v>263</v>
      </c>
      <c r="R353" s="4" t="s">
        <v>264</v>
      </c>
      <c r="S353" s="240"/>
      <c r="T353" s="185"/>
    </row>
    <row r="354" spans="1:20" ht="105">
      <c r="A354" s="4" t="s">
        <v>9</v>
      </c>
      <c r="B354" s="4" t="s">
        <v>29</v>
      </c>
      <c r="C354" s="4" t="s">
        <v>1967</v>
      </c>
      <c r="D354" s="186" t="s">
        <v>142</v>
      </c>
      <c r="E354" s="186" t="s">
        <v>1032</v>
      </c>
      <c r="F354" s="186" t="s">
        <v>819</v>
      </c>
      <c r="G354" s="185" t="s">
        <v>1973</v>
      </c>
      <c r="H354" s="242">
        <v>895</v>
      </c>
      <c r="I354" s="185" t="s">
        <v>46</v>
      </c>
      <c r="J354" s="4" t="s">
        <v>1970</v>
      </c>
      <c r="K354" s="4" t="s">
        <v>1971</v>
      </c>
      <c r="L354" s="188">
        <v>0</v>
      </c>
      <c r="M354" s="188">
        <v>1</v>
      </c>
      <c r="N354" s="188">
        <v>0.01</v>
      </c>
      <c r="O354" s="4" t="s">
        <v>1382</v>
      </c>
      <c r="P354" s="189" t="s">
        <v>1972</v>
      </c>
      <c r="Q354" s="4" t="s">
        <v>263</v>
      </c>
      <c r="R354" s="4" t="s">
        <v>264</v>
      </c>
      <c r="S354" s="240"/>
      <c r="T354" s="185"/>
    </row>
    <row r="355" spans="1:20" ht="105">
      <c r="A355" s="4" t="s">
        <v>9</v>
      </c>
      <c r="B355" s="4" t="s">
        <v>29</v>
      </c>
      <c r="C355" s="4" t="s">
        <v>1967</v>
      </c>
      <c r="D355" s="186" t="s">
        <v>143</v>
      </c>
      <c r="E355" s="186" t="s">
        <v>1968</v>
      </c>
      <c r="F355" s="186" t="s">
        <v>820</v>
      </c>
      <c r="G355" s="185" t="s">
        <v>1969</v>
      </c>
      <c r="H355" s="242">
        <v>896</v>
      </c>
      <c r="I355" s="185" t="s">
        <v>46</v>
      </c>
      <c r="J355" s="4" t="s">
        <v>1970</v>
      </c>
      <c r="K355" s="4" t="s">
        <v>1971</v>
      </c>
      <c r="L355" s="188">
        <v>0</v>
      </c>
      <c r="M355" s="188">
        <v>1</v>
      </c>
      <c r="N355" s="188">
        <v>0.01</v>
      </c>
      <c r="O355" s="4" t="s">
        <v>1382</v>
      </c>
      <c r="P355" s="189" t="s">
        <v>1972</v>
      </c>
      <c r="Q355" s="4" t="s">
        <v>263</v>
      </c>
      <c r="R355" s="4" t="s">
        <v>264</v>
      </c>
      <c r="S355" s="240"/>
      <c r="T355" s="185"/>
    </row>
    <row r="356" spans="1:20" ht="105">
      <c r="A356" s="4" t="s">
        <v>9</v>
      </c>
      <c r="B356" s="4" t="s">
        <v>29</v>
      </c>
      <c r="C356" s="4" t="s">
        <v>1967</v>
      </c>
      <c r="D356" s="186" t="s">
        <v>143</v>
      </c>
      <c r="E356" s="186" t="s">
        <v>1032</v>
      </c>
      <c r="F356" s="186" t="s">
        <v>820</v>
      </c>
      <c r="G356" s="185" t="s">
        <v>1973</v>
      </c>
      <c r="H356" s="242">
        <v>897</v>
      </c>
      <c r="I356" s="185" t="s">
        <v>46</v>
      </c>
      <c r="J356" s="4" t="s">
        <v>1970</v>
      </c>
      <c r="K356" s="4" t="s">
        <v>1971</v>
      </c>
      <c r="L356" s="188">
        <v>0</v>
      </c>
      <c r="M356" s="188">
        <v>1</v>
      </c>
      <c r="N356" s="188">
        <v>0.01</v>
      </c>
      <c r="O356" s="4" t="s">
        <v>1382</v>
      </c>
      <c r="P356" s="189" t="s">
        <v>1972</v>
      </c>
      <c r="Q356" s="4" t="s">
        <v>263</v>
      </c>
      <c r="R356" s="4" t="s">
        <v>264</v>
      </c>
      <c r="S356" s="240"/>
      <c r="T356" s="185"/>
    </row>
    <row r="357" spans="1:20" ht="105">
      <c r="A357" s="4" t="s">
        <v>9</v>
      </c>
      <c r="B357" s="4" t="s">
        <v>29</v>
      </c>
      <c r="C357" s="4" t="s">
        <v>1967</v>
      </c>
      <c r="D357" s="186" t="s">
        <v>144</v>
      </c>
      <c r="E357" s="186" t="s">
        <v>1968</v>
      </c>
      <c r="F357" s="186" t="s">
        <v>821</v>
      </c>
      <c r="G357" s="185" t="s">
        <v>1969</v>
      </c>
      <c r="H357" s="242">
        <v>898</v>
      </c>
      <c r="I357" s="185" t="s">
        <v>46</v>
      </c>
      <c r="J357" s="4" t="s">
        <v>1970</v>
      </c>
      <c r="K357" s="4" t="s">
        <v>1971</v>
      </c>
      <c r="L357" s="188">
        <v>0</v>
      </c>
      <c r="M357" s="188">
        <v>1</v>
      </c>
      <c r="N357" s="188">
        <v>0.01</v>
      </c>
      <c r="O357" s="4" t="s">
        <v>1382</v>
      </c>
      <c r="P357" s="189" t="s">
        <v>1972</v>
      </c>
      <c r="Q357" s="4" t="s">
        <v>263</v>
      </c>
      <c r="R357" s="4" t="s">
        <v>264</v>
      </c>
      <c r="S357" s="240"/>
      <c r="T357" s="185"/>
    </row>
    <row r="358" spans="1:20" ht="105">
      <c r="A358" s="4" t="s">
        <v>9</v>
      </c>
      <c r="B358" s="4" t="s">
        <v>29</v>
      </c>
      <c r="C358" s="4" t="s">
        <v>1967</v>
      </c>
      <c r="D358" s="186" t="s">
        <v>144</v>
      </c>
      <c r="E358" s="186" t="s">
        <v>1032</v>
      </c>
      <c r="F358" s="186" t="s">
        <v>821</v>
      </c>
      <c r="G358" s="185" t="s">
        <v>1973</v>
      </c>
      <c r="H358" s="242">
        <v>899</v>
      </c>
      <c r="I358" s="185" t="s">
        <v>46</v>
      </c>
      <c r="J358" s="4" t="s">
        <v>1970</v>
      </c>
      <c r="K358" s="4" t="s">
        <v>1971</v>
      </c>
      <c r="L358" s="188">
        <v>0</v>
      </c>
      <c r="M358" s="188">
        <v>1</v>
      </c>
      <c r="N358" s="188">
        <v>0.01</v>
      </c>
      <c r="O358" s="4" t="s">
        <v>1382</v>
      </c>
      <c r="P358" s="189" t="s">
        <v>1972</v>
      </c>
      <c r="Q358" s="4" t="s">
        <v>263</v>
      </c>
      <c r="R358" s="4" t="s">
        <v>264</v>
      </c>
      <c r="S358" s="240"/>
      <c r="T358" s="185"/>
    </row>
    <row r="359" spans="1:20" ht="45">
      <c r="A359" s="4" t="s">
        <v>9</v>
      </c>
      <c r="B359" s="4" t="s">
        <v>29</v>
      </c>
      <c r="C359" s="4" t="s">
        <v>1967</v>
      </c>
      <c r="D359" s="186" t="s">
        <v>892</v>
      </c>
      <c r="E359" s="186" t="s">
        <v>1968</v>
      </c>
      <c r="F359" s="185" t="s">
        <v>1312</v>
      </c>
      <c r="G359" s="185" t="s">
        <v>1969</v>
      </c>
      <c r="H359" s="242">
        <v>900</v>
      </c>
      <c r="I359" s="186" t="s">
        <v>47</v>
      </c>
      <c r="J359" s="4" t="s">
        <v>1970</v>
      </c>
      <c r="K359" s="4" t="s">
        <v>1971</v>
      </c>
      <c r="L359" s="188"/>
      <c r="M359" s="188"/>
      <c r="N359" s="188"/>
      <c r="O359" s="4"/>
      <c r="P359" s="4"/>
      <c r="Q359" s="4"/>
      <c r="R359" s="4"/>
      <c r="S359" s="240"/>
      <c r="T359" s="185"/>
    </row>
    <row r="360" spans="1:20" ht="45">
      <c r="A360" s="4" t="s">
        <v>9</v>
      </c>
      <c r="B360" s="4" t="s">
        <v>29</v>
      </c>
      <c r="C360" s="4" t="s">
        <v>1967</v>
      </c>
      <c r="D360" s="186" t="s">
        <v>892</v>
      </c>
      <c r="E360" s="186" t="s">
        <v>1032</v>
      </c>
      <c r="F360" s="185" t="s">
        <v>1312</v>
      </c>
      <c r="G360" s="185" t="s">
        <v>1973</v>
      </c>
      <c r="H360" s="242">
        <v>901</v>
      </c>
      <c r="I360" s="186" t="s">
        <v>47</v>
      </c>
      <c r="J360" s="4" t="s">
        <v>1970</v>
      </c>
      <c r="K360" s="4" t="s">
        <v>1971</v>
      </c>
      <c r="L360" s="188"/>
      <c r="M360" s="188"/>
      <c r="N360" s="188"/>
      <c r="O360" s="4"/>
      <c r="P360" s="4"/>
      <c r="Q360" s="4"/>
      <c r="R360" s="4"/>
      <c r="S360" s="240"/>
      <c r="T360" s="185"/>
    </row>
    <row r="361" spans="1:20" ht="45">
      <c r="A361" s="4" t="s">
        <v>9</v>
      </c>
      <c r="B361" s="4" t="s">
        <v>29</v>
      </c>
      <c r="C361" s="4" t="s">
        <v>1967</v>
      </c>
      <c r="D361" s="186" t="s">
        <v>145</v>
      </c>
      <c r="E361" s="186" t="s">
        <v>1968</v>
      </c>
      <c r="F361" s="186" t="s">
        <v>891</v>
      </c>
      <c r="G361" s="185" t="s">
        <v>1969</v>
      </c>
      <c r="H361" s="242">
        <v>902</v>
      </c>
      <c r="I361" s="186" t="s">
        <v>47</v>
      </c>
      <c r="J361" s="4" t="s">
        <v>1970</v>
      </c>
      <c r="K361" s="4" t="s">
        <v>1971</v>
      </c>
      <c r="L361" s="188"/>
      <c r="M361" s="188"/>
      <c r="N361" s="188"/>
      <c r="O361" s="4"/>
      <c r="P361" s="4"/>
      <c r="Q361" s="4"/>
      <c r="R361" s="4"/>
      <c r="S361" s="240"/>
      <c r="T361" s="185"/>
    </row>
    <row r="362" spans="1:20" ht="45">
      <c r="A362" s="4" t="s">
        <v>9</v>
      </c>
      <c r="B362" s="4" t="s">
        <v>29</v>
      </c>
      <c r="C362" s="4" t="s">
        <v>1967</v>
      </c>
      <c r="D362" s="186" t="s">
        <v>145</v>
      </c>
      <c r="E362" s="186" t="s">
        <v>1032</v>
      </c>
      <c r="F362" s="186" t="s">
        <v>891</v>
      </c>
      <c r="G362" s="185" t="s">
        <v>1973</v>
      </c>
      <c r="H362" s="242">
        <v>903</v>
      </c>
      <c r="I362" s="186" t="s">
        <v>47</v>
      </c>
      <c r="J362" s="4" t="s">
        <v>1970</v>
      </c>
      <c r="K362" s="4" t="s">
        <v>1971</v>
      </c>
      <c r="L362" s="188"/>
      <c r="M362" s="188"/>
      <c r="N362" s="188"/>
      <c r="O362" s="4"/>
      <c r="P362" s="4"/>
      <c r="Q362" s="4"/>
      <c r="R362" s="4"/>
      <c r="S362" s="240"/>
      <c r="T362" s="185"/>
    </row>
    <row r="363" spans="1:20" ht="45">
      <c r="A363" s="4" t="s">
        <v>9</v>
      </c>
      <c r="B363" s="4" t="s">
        <v>29</v>
      </c>
      <c r="C363" s="4" t="s">
        <v>1967</v>
      </c>
      <c r="D363" s="186" t="s">
        <v>146</v>
      </c>
      <c r="E363" s="186" t="s">
        <v>1968</v>
      </c>
      <c r="F363" s="186" t="s">
        <v>148</v>
      </c>
      <c r="G363" s="185" t="s">
        <v>1969</v>
      </c>
      <c r="H363" s="242">
        <v>904</v>
      </c>
      <c r="I363" s="186" t="s">
        <v>47</v>
      </c>
      <c r="J363" s="4" t="s">
        <v>1970</v>
      </c>
      <c r="K363" s="4" t="s">
        <v>1971</v>
      </c>
      <c r="L363" s="188"/>
      <c r="M363" s="188"/>
      <c r="N363" s="188"/>
      <c r="O363" s="4"/>
      <c r="P363" s="4"/>
      <c r="Q363" s="4"/>
      <c r="R363" s="4"/>
      <c r="S363" s="240"/>
      <c r="T363" s="185"/>
    </row>
    <row r="364" spans="1:20" ht="45">
      <c r="A364" s="4" t="s">
        <v>9</v>
      </c>
      <c r="B364" s="4" t="s">
        <v>29</v>
      </c>
      <c r="C364" s="4" t="s">
        <v>1967</v>
      </c>
      <c r="D364" s="186" t="s">
        <v>146</v>
      </c>
      <c r="E364" s="186" t="s">
        <v>1032</v>
      </c>
      <c r="F364" s="186" t="s">
        <v>148</v>
      </c>
      <c r="G364" s="185" t="s">
        <v>1973</v>
      </c>
      <c r="H364" s="242">
        <v>905</v>
      </c>
      <c r="I364" s="186" t="s">
        <v>47</v>
      </c>
      <c r="J364" s="4" t="s">
        <v>1970</v>
      </c>
      <c r="K364" s="4" t="s">
        <v>1971</v>
      </c>
      <c r="L364" s="188"/>
      <c r="M364" s="188"/>
      <c r="N364" s="188"/>
      <c r="O364" s="4"/>
      <c r="P364" s="4"/>
      <c r="Q364" s="4"/>
      <c r="R364" s="4"/>
      <c r="S364" s="240"/>
      <c r="T364" s="185"/>
    </row>
    <row r="365" spans="1:20" ht="105">
      <c r="A365" s="4" t="s">
        <v>9</v>
      </c>
      <c r="B365" s="4" t="s">
        <v>29</v>
      </c>
      <c r="C365" s="4" t="s">
        <v>1967</v>
      </c>
      <c r="D365" s="186" t="s">
        <v>147</v>
      </c>
      <c r="E365" s="186" t="s">
        <v>1968</v>
      </c>
      <c r="F365" s="186" t="s">
        <v>149</v>
      </c>
      <c r="G365" s="185" t="s">
        <v>1969</v>
      </c>
      <c r="H365" s="242">
        <v>906</v>
      </c>
      <c r="I365" s="185" t="s">
        <v>46</v>
      </c>
      <c r="J365" s="4" t="s">
        <v>1970</v>
      </c>
      <c r="K365" s="4" t="s">
        <v>1971</v>
      </c>
      <c r="L365" s="188">
        <v>0</v>
      </c>
      <c r="M365" s="188">
        <v>1</v>
      </c>
      <c r="N365" s="188">
        <v>0.01</v>
      </c>
      <c r="O365" s="4" t="s">
        <v>1382</v>
      </c>
      <c r="P365" s="4" t="s">
        <v>1972</v>
      </c>
      <c r="Q365" s="4" t="s">
        <v>263</v>
      </c>
      <c r="R365" s="4" t="s">
        <v>264</v>
      </c>
      <c r="S365" s="240"/>
      <c r="T365" s="185"/>
    </row>
    <row r="366" spans="1:20" ht="105">
      <c r="A366" s="4" t="s">
        <v>9</v>
      </c>
      <c r="B366" s="4" t="s">
        <v>29</v>
      </c>
      <c r="C366" s="4" t="s">
        <v>1967</v>
      </c>
      <c r="D366" s="186" t="s">
        <v>147</v>
      </c>
      <c r="E366" s="186" t="s">
        <v>1032</v>
      </c>
      <c r="F366" s="186" t="s">
        <v>149</v>
      </c>
      <c r="G366" s="185" t="s">
        <v>1973</v>
      </c>
      <c r="H366" s="242">
        <v>907</v>
      </c>
      <c r="I366" s="185" t="s">
        <v>46</v>
      </c>
      <c r="J366" s="4" t="s">
        <v>1970</v>
      </c>
      <c r="K366" s="4" t="s">
        <v>1971</v>
      </c>
      <c r="L366" s="188">
        <v>0</v>
      </c>
      <c r="M366" s="188">
        <v>1</v>
      </c>
      <c r="N366" s="188">
        <v>0.01</v>
      </c>
      <c r="O366" s="4" t="s">
        <v>1382</v>
      </c>
      <c r="P366" s="189" t="s">
        <v>1972</v>
      </c>
      <c r="Q366" s="4" t="s">
        <v>263</v>
      </c>
      <c r="R366" s="4" t="s">
        <v>264</v>
      </c>
      <c r="S366" s="240"/>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50">
        <f>ROUND(MaxBoundCalculations!B189,2)</f>
        <v>0.33</v>
      </c>
      <c r="N370" s="139">
        <v>0.01</v>
      </c>
      <c r="O370" s="185" t="s">
        <v>33</v>
      </c>
      <c r="P370" s="185" t="s">
        <v>1853</v>
      </c>
      <c r="Q370" s="185" t="s">
        <v>244</v>
      </c>
      <c r="R370" s="187" t="s">
        <v>245</v>
      </c>
      <c r="S370" s="186" t="s">
        <v>556</v>
      </c>
      <c r="T370" s="186" t="s">
        <v>556</v>
      </c>
    </row>
    <row r="371" spans="1:20" s="4" customFormat="1" ht="90">
      <c r="A371" s="244" t="str">
        <f>A$370</f>
        <v>Industry</v>
      </c>
      <c r="B371" s="244" t="str">
        <f t="shared" ref="B371:C386" si="94">B$370</f>
        <v>Industry Energy Efficiency Standards</v>
      </c>
      <c r="C371" s="244" t="str">
        <f t="shared" si="94"/>
        <v>Percentage Improvement in Eqpt Efficiency Standards above BAU</v>
      </c>
      <c r="D371" s="227" t="s">
        <v>141</v>
      </c>
      <c r="E371" s="185" t="s">
        <v>805</v>
      </c>
      <c r="F371" s="186" t="s">
        <v>818</v>
      </c>
      <c r="G371" s="185" t="s">
        <v>813</v>
      </c>
      <c r="H371" s="151">
        <v>757</v>
      </c>
      <c r="I371" s="185" t="s">
        <v>46</v>
      </c>
      <c r="J371" s="244" t="str">
        <f t="shared" ref="J371:T387" si="95">J$370</f>
        <v>Industry Energy Efficiency Standards</v>
      </c>
      <c r="K371" s="255" t="str">
        <f t="shared" si="95"/>
        <v>indst efficiency standards</v>
      </c>
      <c r="L371" s="255">
        <f t="shared" si="95"/>
        <v>0</v>
      </c>
      <c r="M371" s="255">
        <f t="shared" si="95"/>
        <v>0.33</v>
      </c>
      <c r="N371" s="255">
        <f t="shared" si="95"/>
        <v>0.01</v>
      </c>
      <c r="O371" s="256" t="str">
        <f t="shared" si="95"/>
        <v>% reduction in energy use</v>
      </c>
      <c r="P371"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6" t="str">
        <f t="shared" si="95"/>
        <v>industry-ag-main.html#eff-stds</v>
      </c>
      <c r="R371" s="123" t="str">
        <f t="shared" si="95"/>
        <v>industry-energy-efficiency-standards.html</v>
      </c>
      <c r="S371" s="256" t="str">
        <f t="shared" si="95"/>
        <v>U.S. DOE, 2016, Industrial Energy Efficiency Potential Analysis, https://energy.gov/sites/prod/files/2017/04/f34/energy-savings-by-state-industrial-methodology.pdf</v>
      </c>
      <c r="T371" s="256" t="str">
        <f t="shared" si="95"/>
        <v>U.S. DOE, 2016, Industrial Energy Efficiency Potential Analysis, https://energy.gov/sites/prod/files/2017/04/f34/energy-savings-by-state-industrial-methodology.pdf</v>
      </c>
    </row>
    <row r="372" spans="1:20" s="4" customFormat="1" ht="90">
      <c r="A372" s="244" t="str">
        <f t="shared" ref="A372:C387" si="96">A$370</f>
        <v>Industry</v>
      </c>
      <c r="B372" s="244" t="str">
        <f t="shared" si="94"/>
        <v>Industry Energy Efficiency Standards</v>
      </c>
      <c r="C372" s="244" t="str">
        <f t="shared" si="94"/>
        <v>Percentage Improvement in Eqpt Efficiency Standards above BAU</v>
      </c>
      <c r="D372" s="227" t="s">
        <v>141</v>
      </c>
      <c r="E372" s="185" t="s">
        <v>806</v>
      </c>
      <c r="F372" s="186" t="s">
        <v>818</v>
      </c>
      <c r="G372" s="185" t="s">
        <v>814</v>
      </c>
      <c r="H372" s="151">
        <v>758</v>
      </c>
      <c r="I372" s="185" t="s">
        <v>46</v>
      </c>
      <c r="J372" s="244" t="str">
        <f t="shared" si="95"/>
        <v>Industry Energy Efficiency Standards</v>
      </c>
      <c r="K372" s="255" t="str">
        <f t="shared" si="95"/>
        <v>indst efficiency standards</v>
      </c>
      <c r="L372" s="255">
        <f t="shared" si="95"/>
        <v>0</v>
      </c>
      <c r="M372" s="255">
        <f t="shared" si="95"/>
        <v>0.33</v>
      </c>
      <c r="N372" s="255">
        <f t="shared" si="95"/>
        <v>0.01</v>
      </c>
      <c r="O372" s="256" t="str">
        <f t="shared" si="95"/>
        <v>% reduction in energy use</v>
      </c>
      <c r="P372"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6" t="str">
        <f t="shared" si="95"/>
        <v>industry-ag-main.html#eff-stds</v>
      </c>
      <c r="R372" s="123" t="str">
        <f t="shared" si="95"/>
        <v>industry-energy-efficiency-standards.html</v>
      </c>
      <c r="S372" s="256" t="str">
        <f t="shared" si="95"/>
        <v>U.S. DOE, 2016, Industrial Energy Efficiency Potential Analysis, https://energy.gov/sites/prod/files/2017/04/f34/energy-savings-by-state-industrial-methodology.pdf</v>
      </c>
      <c r="T372" s="256" t="str">
        <f t="shared" si="95"/>
        <v>U.S. DOE, 2016, Industrial Energy Efficiency Potential Analysis, https://energy.gov/sites/prod/files/2017/04/f34/energy-savings-by-state-industrial-methodology.pdf</v>
      </c>
    </row>
    <row r="373" spans="1:20" s="4" customFormat="1" ht="90">
      <c r="A373" s="244" t="str">
        <f t="shared" si="96"/>
        <v>Industry</v>
      </c>
      <c r="B373" s="244" t="str">
        <f t="shared" si="94"/>
        <v>Industry Energy Efficiency Standards</v>
      </c>
      <c r="C373" s="244" t="str">
        <f t="shared" si="94"/>
        <v>Percentage Improvement in Eqpt Efficiency Standards above BAU</v>
      </c>
      <c r="D373" s="227" t="s">
        <v>141</v>
      </c>
      <c r="E373" s="185" t="s">
        <v>807</v>
      </c>
      <c r="F373" s="186" t="s">
        <v>818</v>
      </c>
      <c r="G373" s="185" t="s">
        <v>811</v>
      </c>
      <c r="H373" s="151">
        <v>759</v>
      </c>
      <c r="I373" s="185" t="s">
        <v>46</v>
      </c>
      <c r="J373" s="244" t="str">
        <f t="shared" si="95"/>
        <v>Industry Energy Efficiency Standards</v>
      </c>
      <c r="K373" s="255" t="str">
        <f t="shared" si="95"/>
        <v>indst efficiency standards</v>
      </c>
      <c r="L373" s="255">
        <f t="shared" si="95"/>
        <v>0</v>
      </c>
      <c r="M373" s="255">
        <f t="shared" si="95"/>
        <v>0.33</v>
      </c>
      <c r="N373" s="255">
        <f t="shared" si="95"/>
        <v>0.01</v>
      </c>
      <c r="O373" s="256" t="str">
        <f t="shared" si="95"/>
        <v>% reduction in energy use</v>
      </c>
      <c r="P373"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6" t="str">
        <f t="shared" si="95"/>
        <v>industry-ag-main.html#eff-stds</v>
      </c>
      <c r="R373" s="123" t="str">
        <f t="shared" si="95"/>
        <v>industry-energy-efficiency-standards.html</v>
      </c>
      <c r="S373" s="256" t="str">
        <f t="shared" si="95"/>
        <v>U.S. DOE, 2016, Industrial Energy Efficiency Potential Analysis, https://energy.gov/sites/prod/files/2017/04/f34/energy-savings-by-state-industrial-methodology.pdf</v>
      </c>
      <c r="T373" s="256" t="str">
        <f t="shared" si="95"/>
        <v>U.S. DOE, 2016, Industrial Energy Efficiency Potential Analysis, https://energy.gov/sites/prod/files/2017/04/f34/energy-savings-by-state-industrial-methodology.pdf</v>
      </c>
    </row>
    <row r="374" spans="1:20" s="4" customFormat="1" ht="90">
      <c r="A374" s="244" t="str">
        <f t="shared" si="96"/>
        <v>Industry</v>
      </c>
      <c r="B374" s="244" t="str">
        <f t="shared" si="94"/>
        <v>Industry Energy Efficiency Standards</v>
      </c>
      <c r="C374" s="244" t="str">
        <f t="shared" si="94"/>
        <v>Percentage Improvement in Eqpt Efficiency Standards above BAU</v>
      </c>
      <c r="D374" s="227" t="s">
        <v>141</v>
      </c>
      <c r="E374" s="185" t="s">
        <v>808</v>
      </c>
      <c r="F374" s="186" t="s">
        <v>818</v>
      </c>
      <c r="G374" s="185" t="s">
        <v>812</v>
      </c>
      <c r="H374" s="151">
        <v>760</v>
      </c>
      <c r="I374" s="185" t="s">
        <v>46</v>
      </c>
      <c r="J374" s="244" t="str">
        <f t="shared" si="95"/>
        <v>Industry Energy Efficiency Standards</v>
      </c>
      <c r="K374" s="255" t="str">
        <f t="shared" si="95"/>
        <v>indst efficiency standards</v>
      </c>
      <c r="L374" s="255">
        <f t="shared" si="95"/>
        <v>0</v>
      </c>
      <c r="M374" s="255">
        <f t="shared" si="95"/>
        <v>0.33</v>
      </c>
      <c r="N374" s="255">
        <f t="shared" si="95"/>
        <v>0.01</v>
      </c>
      <c r="O374" s="256" t="str">
        <f t="shared" si="95"/>
        <v>% reduction in energy use</v>
      </c>
      <c r="P374"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6" t="str">
        <f t="shared" si="95"/>
        <v>industry-ag-main.html#eff-stds</v>
      </c>
      <c r="R374" s="123" t="str">
        <f t="shared" si="95"/>
        <v>industry-energy-efficiency-standards.html</v>
      </c>
      <c r="S374" s="256" t="str">
        <f t="shared" si="95"/>
        <v>U.S. DOE, 2016, Industrial Energy Efficiency Potential Analysis, https://energy.gov/sites/prod/files/2017/04/f34/energy-savings-by-state-industrial-methodology.pdf</v>
      </c>
      <c r="T374" s="256" t="str">
        <f t="shared" si="95"/>
        <v>U.S. DOE, 2016, Industrial Energy Efficiency Potential Analysis, https://energy.gov/sites/prod/files/2017/04/f34/energy-savings-by-state-industrial-methodology.pdf</v>
      </c>
    </row>
    <row r="375" spans="1:20" s="4" customFormat="1" ht="90">
      <c r="A375" s="244" t="str">
        <f t="shared" si="96"/>
        <v>Industry</v>
      </c>
      <c r="B375" s="244" t="str">
        <f t="shared" si="94"/>
        <v>Industry Energy Efficiency Standards</v>
      </c>
      <c r="C375" s="244" t="str">
        <f t="shared" si="94"/>
        <v>Percentage Improvement in Eqpt Efficiency Standards above BAU</v>
      </c>
      <c r="D375" s="227" t="s">
        <v>141</v>
      </c>
      <c r="E375" s="185" t="s">
        <v>809</v>
      </c>
      <c r="F375" s="186" t="s">
        <v>818</v>
      </c>
      <c r="G375" s="185" t="s">
        <v>815</v>
      </c>
      <c r="H375" s="151">
        <v>761</v>
      </c>
      <c r="I375" s="185" t="s">
        <v>47</v>
      </c>
      <c r="J375" s="244" t="str">
        <f t="shared" si="95"/>
        <v>Industry Energy Efficiency Standards</v>
      </c>
      <c r="K375" s="255" t="str">
        <f t="shared" si="95"/>
        <v>indst efficiency standards</v>
      </c>
      <c r="L375" s="255">
        <f t="shared" si="95"/>
        <v>0</v>
      </c>
      <c r="M375" s="255">
        <f t="shared" si="95"/>
        <v>0.33</v>
      </c>
      <c r="N375" s="255">
        <f t="shared" si="95"/>
        <v>0.01</v>
      </c>
      <c r="O375" s="256" t="str">
        <f t="shared" si="95"/>
        <v>% reduction in energy use</v>
      </c>
      <c r="P375"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6" t="str">
        <f t="shared" si="95"/>
        <v>industry-ag-main.html#eff-stds</v>
      </c>
      <c r="R375" s="123" t="str">
        <f t="shared" si="95"/>
        <v>industry-energy-efficiency-standards.html</v>
      </c>
      <c r="S375" s="256" t="str">
        <f t="shared" si="95"/>
        <v>U.S. DOE, 2016, Industrial Energy Efficiency Potential Analysis, https://energy.gov/sites/prod/files/2017/04/f34/energy-savings-by-state-industrial-methodology.pdf</v>
      </c>
      <c r="T375" s="256" t="str">
        <f t="shared" si="95"/>
        <v>U.S. DOE, 2016, Industrial Energy Efficiency Potential Analysis, https://energy.gov/sites/prod/files/2017/04/f34/energy-savings-by-state-industrial-methodology.pdf</v>
      </c>
    </row>
    <row r="376" spans="1:20" s="4" customFormat="1" ht="90">
      <c r="A376" s="244" t="str">
        <f t="shared" si="96"/>
        <v>Industry</v>
      </c>
      <c r="B376" s="244" t="str">
        <f>B$370</f>
        <v>Industry Energy Efficiency Standards</v>
      </c>
      <c r="C376" s="244" t="str">
        <f>C$370</f>
        <v>Percentage Improvement in Eqpt Efficiency Standards above BAU</v>
      </c>
      <c r="D376" s="227" t="s">
        <v>141</v>
      </c>
      <c r="E376" s="185" t="s">
        <v>1232</v>
      </c>
      <c r="F376" s="186" t="s">
        <v>818</v>
      </c>
      <c r="G376" s="185" t="s">
        <v>1235</v>
      </c>
      <c r="H376" s="151">
        <v>762</v>
      </c>
      <c r="I376" s="185" t="s">
        <v>47</v>
      </c>
      <c r="J376" s="244" t="str">
        <f t="shared" si="95"/>
        <v>Industry Energy Efficiency Standards</v>
      </c>
      <c r="K376" s="255" t="str">
        <f t="shared" si="95"/>
        <v>indst efficiency standards</v>
      </c>
      <c r="L376" s="255">
        <f>L$370</f>
        <v>0</v>
      </c>
      <c r="M376" s="255">
        <f>M$370</f>
        <v>0.33</v>
      </c>
      <c r="N376" s="255">
        <f>N$370</f>
        <v>0.01</v>
      </c>
      <c r="O376" s="256" t="str">
        <f>O$370</f>
        <v>% reduction in energy use</v>
      </c>
      <c r="P376"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6" t="str">
        <f t="shared" si="95"/>
        <v>industry-ag-main.html#eff-stds</v>
      </c>
      <c r="R376" s="123" t="str">
        <f t="shared" si="95"/>
        <v>industry-energy-efficiency-standards.html</v>
      </c>
      <c r="S376" s="256" t="str">
        <f t="shared" si="95"/>
        <v>U.S. DOE, 2016, Industrial Energy Efficiency Potential Analysis, https://energy.gov/sites/prod/files/2017/04/f34/energy-savings-by-state-industrial-methodology.pdf</v>
      </c>
      <c r="T376" s="256" t="str">
        <f t="shared" si="95"/>
        <v>U.S. DOE, 2016, Industrial Energy Efficiency Potential Analysis, https://energy.gov/sites/prod/files/2017/04/f34/energy-savings-by-state-industrial-methodology.pdf</v>
      </c>
    </row>
    <row r="377" spans="1:20" s="4" customFormat="1" ht="90">
      <c r="A377" s="244" t="str">
        <f t="shared" si="96"/>
        <v>Industry</v>
      </c>
      <c r="B377" s="244" t="str">
        <f t="shared" si="94"/>
        <v>Industry Energy Efficiency Standards</v>
      </c>
      <c r="C377" s="244" t="str">
        <f t="shared" si="94"/>
        <v>Percentage Improvement in Eqpt Efficiency Standards above BAU</v>
      </c>
      <c r="D377" s="227" t="s">
        <v>141</v>
      </c>
      <c r="E377" s="185" t="s">
        <v>1233</v>
      </c>
      <c r="F377" s="186" t="s">
        <v>818</v>
      </c>
      <c r="G377" s="185" t="s">
        <v>1237</v>
      </c>
      <c r="H377" s="151">
        <v>763</v>
      </c>
      <c r="I377" s="185" t="s">
        <v>46</v>
      </c>
      <c r="J377" s="244" t="str">
        <f t="shared" si="95"/>
        <v>Industry Energy Efficiency Standards</v>
      </c>
      <c r="K377" s="255" t="str">
        <f t="shared" si="95"/>
        <v>indst efficiency standards</v>
      </c>
      <c r="L377" s="255">
        <f t="shared" si="95"/>
        <v>0</v>
      </c>
      <c r="M377" s="255">
        <f t="shared" si="95"/>
        <v>0.33</v>
      </c>
      <c r="N377" s="255">
        <f t="shared" si="95"/>
        <v>0.01</v>
      </c>
      <c r="O377" s="256" t="str">
        <f t="shared" si="95"/>
        <v>% reduction in energy use</v>
      </c>
      <c r="P377"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6" t="str">
        <f t="shared" si="95"/>
        <v>industry-ag-main.html#eff-stds</v>
      </c>
      <c r="R377" s="123" t="str">
        <f t="shared" si="95"/>
        <v>industry-energy-efficiency-standards.html</v>
      </c>
      <c r="S377" s="256" t="str">
        <f t="shared" si="95"/>
        <v>U.S. DOE, 2016, Industrial Energy Efficiency Potential Analysis, https://energy.gov/sites/prod/files/2017/04/f34/energy-savings-by-state-industrial-methodology.pdf</v>
      </c>
      <c r="T377" s="256" t="str">
        <f t="shared" si="95"/>
        <v>U.S. DOE, 2016, Industrial Energy Efficiency Potential Analysis, https://energy.gov/sites/prod/files/2017/04/f34/energy-savings-by-state-industrial-methodology.pdf</v>
      </c>
    </row>
    <row r="378" spans="1:20" s="4" customFormat="1" ht="90">
      <c r="A378" s="244" t="str">
        <f t="shared" si="96"/>
        <v>Industry</v>
      </c>
      <c r="B378" s="244" t="str">
        <f t="shared" si="94"/>
        <v>Industry Energy Efficiency Standards</v>
      </c>
      <c r="C378" s="244" t="str">
        <f t="shared" si="94"/>
        <v>Percentage Improvement in Eqpt Efficiency Standards above BAU</v>
      </c>
      <c r="D378" s="227" t="s">
        <v>141</v>
      </c>
      <c r="E378" s="185" t="s">
        <v>1234</v>
      </c>
      <c r="F378" s="186" t="s">
        <v>818</v>
      </c>
      <c r="G378" s="185" t="s">
        <v>1238</v>
      </c>
      <c r="H378" s="151">
        <v>764</v>
      </c>
      <c r="I378" s="185" t="s">
        <v>46</v>
      </c>
      <c r="J378" s="244" t="str">
        <f t="shared" si="95"/>
        <v>Industry Energy Efficiency Standards</v>
      </c>
      <c r="K378" s="255" t="str">
        <f t="shared" si="95"/>
        <v>indst efficiency standards</v>
      </c>
      <c r="L378" s="255">
        <f t="shared" si="95"/>
        <v>0</v>
      </c>
      <c r="M378" s="255">
        <f t="shared" si="95"/>
        <v>0.33</v>
      </c>
      <c r="N378" s="255">
        <f t="shared" si="95"/>
        <v>0.01</v>
      </c>
      <c r="O378" s="256" t="str">
        <f t="shared" si="95"/>
        <v>% reduction in energy use</v>
      </c>
      <c r="P378"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6" t="str">
        <f t="shared" si="95"/>
        <v>industry-ag-main.html#eff-stds</v>
      </c>
      <c r="R378" s="123" t="str">
        <f t="shared" si="95"/>
        <v>industry-energy-efficiency-standards.html</v>
      </c>
      <c r="S378" s="256" t="str">
        <f t="shared" si="95"/>
        <v>U.S. DOE, 2016, Industrial Energy Efficiency Potential Analysis, https://energy.gov/sites/prod/files/2017/04/f34/energy-savings-by-state-industrial-methodology.pdf</v>
      </c>
      <c r="T378" s="256" t="str">
        <f t="shared" si="95"/>
        <v>U.S. DOE, 2016, Industrial Energy Efficiency Potential Analysis, https://energy.gov/sites/prod/files/2017/04/f34/energy-savings-by-state-industrial-methodology.pdf</v>
      </c>
    </row>
    <row r="379" spans="1:20" s="4" customFormat="1" ht="90">
      <c r="A379" s="244" t="str">
        <f t="shared" si="96"/>
        <v>Industry</v>
      </c>
      <c r="B379" s="244" t="str">
        <f t="shared" si="94"/>
        <v>Industry Energy Efficiency Standards</v>
      </c>
      <c r="C379" s="244" t="str">
        <f t="shared" si="94"/>
        <v>Percentage Improvement in Eqpt Efficiency Standards above BAU</v>
      </c>
      <c r="D379" s="227" t="s">
        <v>141</v>
      </c>
      <c r="E379" s="185" t="s">
        <v>1231</v>
      </c>
      <c r="F379" s="186" t="s">
        <v>818</v>
      </c>
      <c r="G379" s="185" t="s">
        <v>1236</v>
      </c>
      <c r="H379" s="151">
        <v>765</v>
      </c>
      <c r="I379" s="185" t="s">
        <v>47</v>
      </c>
      <c r="J379" s="244" t="str">
        <f t="shared" si="95"/>
        <v>Industry Energy Efficiency Standards</v>
      </c>
      <c r="K379" s="255" t="str">
        <f t="shared" si="95"/>
        <v>indst efficiency standards</v>
      </c>
      <c r="L379" s="255">
        <f t="shared" si="95"/>
        <v>0</v>
      </c>
      <c r="M379" s="255">
        <f t="shared" si="95"/>
        <v>0.33</v>
      </c>
      <c r="N379" s="255">
        <f t="shared" si="95"/>
        <v>0.01</v>
      </c>
      <c r="O379" s="256" t="str">
        <f t="shared" si="95"/>
        <v>% reduction in energy use</v>
      </c>
      <c r="P379"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6" t="str">
        <f t="shared" si="95"/>
        <v>industry-ag-main.html#eff-stds</v>
      </c>
      <c r="R379" s="123" t="str">
        <f t="shared" si="95"/>
        <v>industry-energy-efficiency-standards.html</v>
      </c>
      <c r="S379" s="256" t="str">
        <f t="shared" si="95"/>
        <v>U.S. DOE, 2016, Industrial Energy Efficiency Potential Analysis, https://energy.gov/sites/prod/files/2017/04/f34/energy-savings-by-state-industrial-methodology.pdf</v>
      </c>
      <c r="T379" s="256" t="str">
        <f t="shared" si="95"/>
        <v>U.S. DOE, 2016, Industrial Energy Efficiency Potential Analysis, https://energy.gov/sites/prod/files/2017/04/f34/energy-savings-by-state-industrial-methodology.pdf</v>
      </c>
    </row>
    <row r="380" spans="1:20" s="4" customFormat="1" ht="90">
      <c r="A380" s="244" t="str">
        <f t="shared" si="96"/>
        <v>Industry</v>
      </c>
      <c r="B380" s="244" t="str">
        <f t="shared" si="94"/>
        <v>Industry Energy Efficiency Standards</v>
      </c>
      <c r="C380" s="244" t="str">
        <f t="shared" si="94"/>
        <v>Percentage Improvement in Eqpt Efficiency Standards above BAU</v>
      </c>
      <c r="D380" s="228" t="s">
        <v>142</v>
      </c>
      <c r="E380" s="185" t="s">
        <v>804</v>
      </c>
      <c r="F380" s="186" t="s">
        <v>819</v>
      </c>
      <c r="G380" s="185" t="s">
        <v>810</v>
      </c>
      <c r="H380" s="151">
        <v>766</v>
      </c>
      <c r="I380" s="185" t="s">
        <v>46</v>
      </c>
      <c r="J380" s="244" t="str">
        <f t="shared" si="95"/>
        <v>Industry Energy Efficiency Standards</v>
      </c>
      <c r="K380" s="255" t="str">
        <f t="shared" si="95"/>
        <v>indst efficiency standards</v>
      </c>
      <c r="L380" s="255">
        <f t="shared" si="95"/>
        <v>0</v>
      </c>
      <c r="M380" s="255">
        <f t="shared" si="95"/>
        <v>0.33</v>
      </c>
      <c r="N380" s="255">
        <f t="shared" si="95"/>
        <v>0.01</v>
      </c>
      <c r="O380" s="256" t="str">
        <f t="shared" si="95"/>
        <v>% reduction in energy use</v>
      </c>
      <c r="P380"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6" t="str">
        <f t="shared" si="95"/>
        <v>industry-ag-main.html#eff-stds</v>
      </c>
      <c r="R380" s="123" t="str">
        <f t="shared" si="95"/>
        <v>industry-energy-efficiency-standards.html</v>
      </c>
      <c r="S380" s="256" t="str">
        <f t="shared" si="95"/>
        <v>U.S. DOE, 2016, Industrial Energy Efficiency Potential Analysis, https://energy.gov/sites/prod/files/2017/04/f34/energy-savings-by-state-industrial-methodology.pdf</v>
      </c>
      <c r="T380" s="256" t="str">
        <f t="shared" si="95"/>
        <v>U.S. DOE, 2016, Industrial Energy Efficiency Potential Analysis, https://energy.gov/sites/prod/files/2017/04/f34/energy-savings-by-state-industrial-methodology.pdf</v>
      </c>
    </row>
    <row r="381" spans="1:20" s="4" customFormat="1" ht="90">
      <c r="A381" s="244" t="str">
        <f t="shared" si="96"/>
        <v>Industry</v>
      </c>
      <c r="B381" s="244" t="str">
        <f t="shared" si="94"/>
        <v>Industry Energy Efficiency Standards</v>
      </c>
      <c r="C381" s="244" t="str">
        <f t="shared" si="94"/>
        <v>Percentage Improvement in Eqpt Efficiency Standards above BAU</v>
      </c>
      <c r="D381" s="228" t="s">
        <v>142</v>
      </c>
      <c r="E381" s="185" t="s">
        <v>805</v>
      </c>
      <c r="F381" s="186" t="s">
        <v>819</v>
      </c>
      <c r="G381" s="185" t="s">
        <v>813</v>
      </c>
      <c r="H381" s="151">
        <v>767</v>
      </c>
      <c r="I381" s="185" t="s">
        <v>46</v>
      </c>
      <c r="J381" s="244" t="str">
        <f t="shared" si="95"/>
        <v>Industry Energy Efficiency Standards</v>
      </c>
      <c r="K381" s="255" t="str">
        <f t="shared" si="95"/>
        <v>indst efficiency standards</v>
      </c>
      <c r="L381" s="255">
        <f t="shared" si="95"/>
        <v>0</v>
      </c>
      <c r="M381" s="255">
        <f t="shared" si="95"/>
        <v>0.33</v>
      </c>
      <c r="N381" s="255">
        <f t="shared" si="95"/>
        <v>0.01</v>
      </c>
      <c r="O381" s="256" t="str">
        <f t="shared" si="95"/>
        <v>% reduction in energy use</v>
      </c>
      <c r="P381"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6" t="str">
        <f t="shared" si="95"/>
        <v>industry-ag-main.html#eff-stds</v>
      </c>
      <c r="R381" s="123" t="str">
        <f t="shared" si="95"/>
        <v>industry-energy-efficiency-standards.html</v>
      </c>
      <c r="S381" s="256" t="str">
        <f t="shared" si="95"/>
        <v>U.S. DOE, 2016, Industrial Energy Efficiency Potential Analysis, https://energy.gov/sites/prod/files/2017/04/f34/energy-savings-by-state-industrial-methodology.pdf</v>
      </c>
      <c r="T381" s="256" t="str">
        <f t="shared" si="95"/>
        <v>U.S. DOE, 2016, Industrial Energy Efficiency Potential Analysis, https://energy.gov/sites/prod/files/2017/04/f34/energy-savings-by-state-industrial-methodology.pdf</v>
      </c>
    </row>
    <row r="382" spans="1:20" s="4" customFormat="1" ht="90">
      <c r="A382" s="244" t="str">
        <f t="shared" si="96"/>
        <v>Industry</v>
      </c>
      <c r="B382" s="244" t="str">
        <f t="shared" si="94"/>
        <v>Industry Energy Efficiency Standards</v>
      </c>
      <c r="C382" s="244" t="str">
        <f t="shared" si="94"/>
        <v>Percentage Improvement in Eqpt Efficiency Standards above BAU</v>
      </c>
      <c r="D382" s="228" t="s">
        <v>142</v>
      </c>
      <c r="E382" s="185" t="s">
        <v>806</v>
      </c>
      <c r="F382" s="186" t="s">
        <v>819</v>
      </c>
      <c r="G382" s="185" t="s">
        <v>814</v>
      </c>
      <c r="H382" s="151">
        <v>768</v>
      </c>
      <c r="I382" s="185" t="s">
        <v>46</v>
      </c>
      <c r="J382" s="244" t="str">
        <f t="shared" si="95"/>
        <v>Industry Energy Efficiency Standards</v>
      </c>
      <c r="K382" s="255" t="str">
        <f t="shared" si="95"/>
        <v>indst efficiency standards</v>
      </c>
      <c r="L382" s="255">
        <f t="shared" si="95"/>
        <v>0</v>
      </c>
      <c r="M382" s="255">
        <f t="shared" si="95"/>
        <v>0.33</v>
      </c>
      <c r="N382" s="255">
        <f t="shared" si="95"/>
        <v>0.01</v>
      </c>
      <c r="O382" s="256" t="str">
        <f t="shared" si="95"/>
        <v>% reduction in energy use</v>
      </c>
      <c r="P382"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6" t="str">
        <f t="shared" si="95"/>
        <v>industry-ag-main.html#eff-stds</v>
      </c>
      <c r="R382" s="123" t="str">
        <f t="shared" si="95"/>
        <v>industry-energy-efficiency-standards.html</v>
      </c>
      <c r="S382" s="256" t="str">
        <f t="shared" si="95"/>
        <v>U.S. DOE, 2016, Industrial Energy Efficiency Potential Analysis, https://energy.gov/sites/prod/files/2017/04/f34/energy-savings-by-state-industrial-methodology.pdf</v>
      </c>
      <c r="T382" s="256" t="str">
        <f t="shared" si="95"/>
        <v>U.S. DOE, 2016, Industrial Energy Efficiency Potential Analysis, https://energy.gov/sites/prod/files/2017/04/f34/energy-savings-by-state-industrial-methodology.pdf</v>
      </c>
    </row>
    <row r="383" spans="1:20" s="4" customFormat="1" ht="90">
      <c r="A383" s="244" t="str">
        <f t="shared" si="96"/>
        <v>Industry</v>
      </c>
      <c r="B383" s="244" t="str">
        <f t="shared" si="94"/>
        <v>Industry Energy Efficiency Standards</v>
      </c>
      <c r="C383" s="244" t="str">
        <f t="shared" si="94"/>
        <v>Percentage Improvement in Eqpt Efficiency Standards above BAU</v>
      </c>
      <c r="D383" s="228" t="s">
        <v>142</v>
      </c>
      <c r="E383" s="185" t="s">
        <v>807</v>
      </c>
      <c r="F383" s="186" t="s">
        <v>819</v>
      </c>
      <c r="G383" s="185" t="s">
        <v>811</v>
      </c>
      <c r="H383" s="151">
        <v>769</v>
      </c>
      <c r="I383" s="185" t="s">
        <v>46</v>
      </c>
      <c r="J383" s="244" t="str">
        <f t="shared" si="95"/>
        <v>Industry Energy Efficiency Standards</v>
      </c>
      <c r="K383" s="255" t="str">
        <f t="shared" si="95"/>
        <v>indst efficiency standards</v>
      </c>
      <c r="L383" s="255">
        <f t="shared" si="95"/>
        <v>0</v>
      </c>
      <c r="M383" s="255">
        <f t="shared" si="95"/>
        <v>0.33</v>
      </c>
      <c r="N383" s="255">
        <f t="shared" si="95"/>
        <v>0.01</v>
      </c>
      <c r="O383" s="256" t="str">
        <f t="shared" si="95"/>
        <v>% reduction in energy use</v>
      </c>
      <c r="P383"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6" t="str">
        <f t="shared" si="95"/>
        <v>industry-ag-main.html#eff-stds</v>
      </c>
      <c r="R383" s="123" t="str">
        <f t="shared" si="95"/>
        <v>industry-energy-efficiency-standards.html</v>
      </c>
      <c r="S383" s="256" t="str">
        <f t="shared" si="95"/>
        <v>U.S. DOE, 2016, Industrial Energy Efficiency Potential Analysis, https://energy.gov/sites/prod/files/2017/04/f34/energy-savings-by-state-industrial-methodology.pdf</v>
      </c>
      <c r="T383" s="256" t="str">
        <f t="shared" si="95"/>
        <v>U.S. DOE, 2016, Industrial Energy Efficiency Potential Analysis, https://energy.gov/sites/prod/files/2017/04/f34/energy-savings-by-state-industrial-methodology.pdf</v>
      </c>
    </row>
    <row r="384" spans="1:20" s="4" customFormat="1" ht="90">
      <c r="A384" s="244" t="str">
        <f t="shared" si="96"/>
        <v>Industry</v>
      </c>
      <c r="B384" s="244" t="str">
        <f t="shared" si="94"/>
        <v>Industry Energy Efficiency Standards</v>
      </c>
      <c r="C384" s="244" t="str">
        <f t="shared" si="94"/>
        <v>Percentage Improvement in Eqpt Efficiency Standards above BAU</v>
      </c>
      <c r="D384" s="228" t="s">
        <v>142</v>
      </c>
      <c r="E384" s="185" t="s">
        <v>808</v>
      </c>
      <c r="F384" s="186" t="s">
        <v>819</v>
      </c>
      <c r="G384" s="185" t="s">
        <v>812</v>
      </c>
      <c r="H384" s="151">
        <v>770</v>
      </c>
      <c r="I384" s="185" t="s">
        <v>47</v>
      </c>
      <c r="J384" s="244" t="str">
        <f t="shared" si="95"/>
        <v>Industry Energy Efficiency Standards</v>
      </c>
      <c r="K384" s="255" t="str">
        <f t="shared" si="95"/>
        <v>indst efficiency standards</v>
      </c>
      <c r="L384" s="255">
        <f t="shared" si="95"/>
        <v>0</v>
      </c>
      <c r="M384" s="255">
        <f t="shared" si="95"/>
        <v>0.33</v>
      </c>
      <c r="N384" s="255">
        <f t="shared" si="95"/>
        <v>0.01</v>
      </c>
      <c r="O384" s="256" t="str">
        <f t="shared" si="95"/>
        <v>% reduction in energy use</v>
      </c>
      <c r="P384"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6" t="str">
        <f t="shared" si="95"/>
        <v>industry-ag-main.html#eff-stds</v>
      </c>
      <c r="R384" s="123" t="str">
        <f t="shared" si="95"/>
        <v>industry-energy-efficiency-standards.html</v>
      </c>
      <c r="S384" s="256" t="str">
        <f t="shared" si="95"/>
        <v>U.S. DOE, 2016, Industrial Energy Efficiency Potential Analysis, https://energy.gov/sites/prod/files/2017/04/f34/energy-savings-by-state-industrial-methodology.pdf</v>
      </c>
      <c r="T384" s="256" t="str">
        <f t="shared" si="95"/>
        <v>U.S. DOE, 2016, Industrial Energy Efficiency Potential Analysis, https://energy.gov/sites/prod/files/2017/04/f34/energy-savings-by-state-industrial-methodology.pdf</v>
      </c>
    </row>
    <row r="385" spans="1:20" s="4" customFormat="1" ht="90">
      <c r="A385" s="244" t="str">
        <f t="shared" si="96"/>
        <v>Industry</v>
      </c>
      <c r="B385" s="244" t="str">
        <f t="shared" si="94"/>
        <v>Industry Energy Efficiency Standards</v>
      </c>
      <c r="C385" s="244" t="str">
        <f t="shared" si="94"/>
        <v>Percentage Improvement in Eqpt Efficiency Standards above BAU</v>
      </c>
      <c r="D385" s="228" t="s">
        <v>142</v>
      </c>
      <c r="E385" s="185" t="s">
        <v>809</v>
      </c>
      <c r="F385" s="186" t="s">
        <v>819</v>
      </c>
      <c r="G385" s="185" t="s">
        <v>815</v>
      </c>
      <c r="H385" s="151">
        <v>771</v>
      </c>
      <c r="I385" s="185" t="s">
        <v>47</v>
      </c>
      <c r="J385" s="244" t="str">
        <f t="shared" si="95"/>
        <v>Industry Energy Efficiency Standards</v>
      </c>
      <c r="K385" s="255" t="str">
        <f t="shared" si="95"/>
        <v>indst efficiency standards</v>
      </c>
      <c r="L385" s="255">
        <f t="shared" si="95"/>
        <v>0</v>
      </c>
      <c r="M385" s="255">
        <f t="shared" si="95"/>
        <v>0.33</v>
      </c>
      <c r="N385" s="255">
        <f t="shared" si="95"/>
        <v>0.01</v>
      </c>
      <c r="O385" s="256" t="str">
        <f t="shared" si="95"/>
        <v>% reduction in energy use</v>
      </c>
      <c r="P385"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6" t="str">
        <f t="shared" si="95"/>
        <v>industry-ag-main.html#eff-stds</v>
      </c>
      <c r="R385" s="123" t="str">
        <f t="shared" si="95"/>
        <v>industry-energy-efficiency-standards.html</v>
      </c>
      <c r="S385" s="256" t="str">
        <f t="shared" si="95"/>
        <v>U.S. DOE, 2016, Industrial Energy Efficiency Potential Analysis, https://energy.gov/sites/prod/files/2017/04/f34/energy-savings-by-state-industrial-methodology.pdf</v>
      </c>
      <c r="T385" s="256" t="str">
        <f t="shared" si="95"/>
        <v>U.S. DOE, 2016, Industrial Energy Efficiency Potential Analysis, https://energy.gov/sites/prod/files/2017/04/f34/energy-savings-by-state-industrial-methodology.pdf</v>
      </c>
    </row>
    <row r="386" spans="1:20" s="4" customFormat="1" ht="90">
      <c r="A386" s="244" t="str">
        <f t="shared" si="96"/>
        <v>Industry</v>
      </c>
      <c r="B386" s="244" t="str">
        <f t="shared" si="94"/>
        <v>Industry Energy Efficiency Standards</v>
      </c>
      <c r="C386" s="244" t="str">
        <f t="shared" si="94"/>
        <v>Percentage Improvement in Eqpt Efficiency Standards above BAU</v>
      </c>
      <c r="D386" s="228" t="s">
        <v>142</v>
      </c>
      <c r="E386" s="185" t="s">
        <v>1232</v>
      </c>
      <c r="F386" s="186" t="s">
        <v>819</v>
      </c>
      <c r="G386" s="185" t="s">
        <v>1235</v>
      </c>
      <c r="H386" s="151">
        <v>772</v>
      </c>
      <c r="I386" s="185" t="s">
        <v>46</v>
      </c>
      <c r="J386" s="244" t="str">
        <f t="shared" si="95"/>
        <v>Industry Energy Efficiency Standards</v>
      </c>
      <c r="K386" s="255" t="str">
        <f t="shared" si="95"/>
        <v>indst efficiency standards</v>
      </c>
      <c r="L386" s="255">
        <f t="shared" si="95"/>
        <v>0</v>
      </c>
      <c r="M386" s="255">
        <f t="shared" si="95"/>
        <v>0.33</v>
      </c>
      <c r="N386" s="255">
        <f t="shared" si="95"/>
        <v>0.01</v>
      </c>
      <c r="O386" s="256" t="str">
        <f t="shared" si="95"/>
        <v>% reduction in energy use</v>
      </c>
      <c r="P386"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6" t="str">
        <f t="shared" si="95"/>
        <v>industry-ag-main.html#eff-stds</v>
      </c>
      <c r="R386" s="123" t="str">
        <f t="shared" si="95"/>
        <v>industry-energy-efficiency-standards.html</v>
      </c>
      <c r="S386" s="256" t="str">
        <f t="shared" si="95"/>
        <v>U.S. DOE, 2016, Industrial Energy Efficiency Potential Analysis, https://energy.gov/sites/prod/files/2017/04/f34/energy-savings-by-state-industrial-methodology.pdf</v>
      </c>
      <c r="T386" s="256" t="str">
        <f t="shared" si="95"/>
        <v>U.S. DOE, 2016, Industrial Energy Efficiency Potential Analysis, https://energy.gov/sites/prod/files/2017/04/f34/energy-savings-by-state-industrial-methodology.pdf</v>
      </c>
    </row>
    <row r="387" spans="1:20" s="4" customFormat="1" ht="90">
      <c r="A387" s="244" t="str">
        <f t="shared" si="96"/>
        <v>Industry</v>
      </c>
      <c r="B387" s="244" t="str">
        <f t="shared" si="96"/>
        <v>Industry Energy Efficiency Standards</v>
      </c>
      <c r="C387" s="244" t="str">
        <f t="shared" si="96"/>
        <v>Percentage Improvement in Eqpt Efficiency Standards above BAU</v>
      </c>
      <c r="D387" s="228" t="s">
        <v>142</v>
      </c>
      <c r="E387" s="185" t="s">
        <v>1233</v>
      </c>
      <c r="F387" s="186" t="s">
        <v>819</v>
      </c>
      <c r="G387" s="185" t="s">
        <v>1237</v>
      </c>
      <c r="H387" s="151">
        <v>773</v>
      </c>
      <c r="I387" s="185" t="s">
        <v>47</v>
      </c>
      <c r="J387" s="244" t="str">
        <f t="shared" si="95"/>
        <v>Industry Energy Efficiency Standards</v>
      </c>
      <c r="K387" s="255" t="str">
        <f t="shared" si="95"/>
        <v>indst efficiency standards</v>
      </c>
      <c r="L387" s="255">
        <f t="shared" si="95"/>
        <v>0</v>
      </c>
      <c r="M387" s="255">
        <f t="shared" si="95"/>
        <v>0.33</v>
      </c>
      <c r="N387" s="255">
        <f t="shared" si="95"/>
        <v>0.01</v>
      </c>
      <c r="O387" s="256" t="str">
        <f t="shared" si="95"/>
        <v>% reduction in energy use</v>
      </c>
      <c r="P387"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6" t="str">
        <f t="shared" si="95"/>
        <v>industry-ag-main.html#eff-stds</v>
      </c>
      <c r="R387" s="123" t="str">
        <f t="shared" si="95"/>
        <v>industry-energy-efficiency-standards.html</v>
      </c>
      <c r="S387" s="256" t="str">
        <f t="shared" si="95"/>
        <v>U.S. DOE, 2016, Industrial Energy Efficiency Potential Analysis, https://energy.gov/sites/prod/files/2017/04/f34/energy-savings-by-state-industrial-methodology.pdf</v>
      </c>
      <c r="T387" s="256" t="str">
        <f t="shared" si="95"/>
        <v>U.S. DOE, 2016, Industrial Energy Efficiency Potential Analysis, https://energy.gov/sites/prod/files/2017/04/f34/energy-savings-by-state-industrial-methodology.pdf</v>
      </c>
    </row>
    <row r="388" spans="1:20" s="4" customFormat="1" ht="90">
      <c r="A388" s="244" t="str">
        <f t="shared" ref="A388:C449" si="97">A$370</f>
        <v>Industry</v>
      </c>
      <c r="B388" s="244" t="str">
        <f t="shared" si="97"/>
        <v>Industry Energy Efficiency Standards</v>
      </c>
      <c r="C388" s="244" t="str">
        <f t="shared" si="97"/>
        <v>Percentage Improvement in Eqpt Efficiency Standards above BAU</v>
      </c>
      <c r="D388" s="228" t="s">
        <v>142</v>
      </c>
      <c r="E388" s="185" t="s">
        <v>1234</v>
      </c>
      <c r="F388" s="186" t="s">
        <v>819</v>
      </c>
      <c r="G388" s="185" t="s">
        <v>1238</v>
      </c>
      <c r="H388" s="151">
        <v>774</v>
      </c>
      <c r="I388" s="185" t="s">
        <v>47</v>
      </c>
      <c r="J388" s="244" t="str">
        <f t="shared" ref="J388:T411" si="98">J$370</f>
        <v>Industry Energy Efficiency Standards</v>
      </c>
      <c r="K388" s="255" t="str">
        <f t="shared" si="98"/>
        <v>indst efficiency standards</v>
      </c>
      <c r="L388" s="255">
        <f t="shared" si="98"/>
        <v>0</v>
      </c>
      <c r="M388" s="255">
        <f t="shared" si="98"/>
        <v>0.33</v>
      </c>
      <c r="N388" s="255">
        <f t="shared" si="98"/>
        <v>0.01</v>
      </c>
      <c r="O388" s="256" t="str">
        <f t="shared" si="98"/>
        <v>% reduction in energy use</v>
      </c>
      <c r="P388"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6" t="str">
        <f t="shared" si="98"/>
        <v>industry-ag-main.html#eff-stds</v>
      </c>
      <c r="R388" s="123" t="str">
        <f t="shared" si="98"/>
        <v>industry-energy-efficiency-standards.html</v>
      </c>
      <c r="S388" s="256" t="str">
        <f t="shared" si="98"/>
        <v>U.S. DOE, 2016, Industrial Energy Efficiency Potential Analysis, https://energy.gov/sites/prod/files/2017/04/f34/energy-savings-by-state-industrial-methodology.pdf</v>
      </c>
      <c r="T388" s="256" t="str">
        <f t="shared" si="98"/>
        <v>U.S. DOE, 2016, Industrial Energy Efficiency Potential Analysis, https://energy.gov/sites/prod/files/2017/04/f34/energy-savings-by-state-industrial-methodology.pdf</v>
      </c>
    </row>
    <row r="389" spans="1:20" s="4" customFormat="1" ht="90">
      <c r="A389" s="244" t="str">
        <f t="shared" si="97"/>
        <v>Industry</v>
      </c>
      <c r="B389" s="244" t="str">
        <f t="shared" si="97"/>
        <v>Industry Energy Efficiency Standards</v>
      </c>
      <c r="C389" s="244" t="str">
        <f t="shared" si="97"/>
        <v>Percentage Improvement in Eqpt Efficiency Standards above BAU</v>
      </c>
      <c r="D389" s="228" t="s">
        <v>142</v>
      </c>
      <c r="E389" s="185" t="s">
        <v>1231</v>
      </c>
      <c r="F389" s="186" t="s">
        <v>819</v>
      </c>
      <c r="G389" s="185" t="s">
        <v>1236</v>
      </c>
      <c r="H389" s="151">
        <v>775</v>
      </c>
      <c r="I389" s="185" t="s">
        <v>47</v>
      </c>
      <c r="J389" s="244" t="str">
        <f t="shared" si="98"/>
        <v>Industry Energy Efficiency Standards</v>
      </c>
      <c r="K389" s="255" t="str">
        <f t="shared" si="98"/>
        <v>indst efficiency standards</v>
      </c>
      <c r="L389" s="255">
        <f t="shared" si="98"/>
        <v>0</v>
      </c>
      <c r="M389" s="255">
        <f t="shared" si="98"/>
        <v>0.33</v>
      </c>
      <c r="N389" s="255">
        <f t="shared" si="98"/>
        <v>0.01</v>
      </c>
      <c r="O389" s="256" t="str">
        <f t="shared" si="98"/>
        <v>% reduction in energy use</v>
      </c>
      <c r="P389"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6" t="str">
        <f t="shared" si="98"/>
        <v>industry-ag-main.html#eff-stds</v>
      </c>
      <c r="R389" s="123" t="str">
        <f t="shared" si="98"/>
        <v>industry-energy-efficiency-standards.html</v>
      </c>
      <c r="S389" s="256" t="str">
        <f t="shared" si="98"/>
        <v>U.S. DOE, 2016, Industrial Energy Efficiency Potential Analysis, https://energy.gov/sites/prod/files/2017/04/f34/energy-savings-by-state-industrial-methodology.pdf</v>
      </c>
      <c r="T389" s="256" t="str">
        <f t="shared" si="98"/>
        <v>U.S. DOE, 2016, Industrial Energy Efficiency Potential Analysis, https://energy.gov/sites/prod/files/2017/04/f34/energy-savings-by-state-industrial-methodology.pdf</v>
      </c>
    </row>
    <row r="390" spans="1:20" s="4" customFormat="1" ht="90">
      <c r="A390" s="244" t="str">
        <f t="shared" si="97"/>
        <v>Industry</v>
      </c>
      <c r="B390" s="244" t="str">
        <f t="shared" si="97"/>
        <v>Industry Energy Efficiency Standards</v>
      </c>
      <c r="C390" s="244" t="str">
        <f t="shared" si="97"/>
        <v>Percentage Improvement in Eqpt Efficiency Standards above BAU</v>
      </c>
      <c r="D390" s="228" t="s">
        <v>143</v>
      </c>
      <c r="E390" s="185" t="s">
        <v>804</v>
      </c>
      <c r="F390" s="186" t="s">
        <v>820</v>
      </c>
      <c r="G390" s="185" t="s">
        <v>810</v>
      </c>
      <c r="H390" s="151">
        <v>776</v>
      </c>
      <c r="I390" s="185" t="s">
        <v>46</v>
      </c>
      <c r="J390" s="244" t="str">
        <f t="shared" si="98"/>
        <v>Industry Energy Efficiency Standards</v>
      </c>
      <c r="K390" s="255" t="str">
        <f t="shared" si="98"/>
        <v>indst efficiency standards</v>
      </c>
      <c r="L390" s="255">
        <f t="shared" si="98"/>
        <v>0</v>
      </c>
      <c r="M390" s="255">
        <f t="shared" si="98"/>
        <v>0.33</v>
      </c>
      <c r="N390" s="255">
        <f t="shared" si="98"/>
        <v>0.01</v>
      </c>
      <c r="O390" s="256" t="str">
        <f t="shared" si="98"/>
        <v>% reduction in energy use</v>
      </c>
      <c r="P390"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6" t="str">
        <f t="shared" si="98"/>
        <v>industry-ag-main.html#eff-stds</v>
      </c>
      <c r="R390" s="123" t="str">
        <f t="shared" si="98"/>
        <v>industry-energy-efficiency-standards.html</v>
      </c>
      <c r="S390" s="256" t="str">
        <f t="shared" si="98"/>
        <v>U.S. DOE, 2016, Industrial Energy Efficiency Potential Analysis, https://energy.gov/sites/prod/files/2017/04/f34/energy-savings-by-state-industrial-methodology.pdf</v>
      </c>
      <c r="T390" s="256" t="str">
        <f t="shared" si="98"/>
        <v>U.S. DOE, 2016, Industrial Energy Efficiency Potential Analysis, https://energy.gov/sites/prod/files/2017/04/f34/energy-savings-by-state-industrial-methodology.pdf</v>
      </c>
    </row>
    <row r="391" spans="1:20" s="4" customFormat="1" ht="90">
      <c r="A391" s="244" t="str">
        <f t="shared" si="97"/>
        <v>Industry</v>
      </c>
      <c r="B391" s="244" t="str">
        <f t="shared" si="97"/>
        <v>Industry Energy Efficiency Standards</v>
      </c>
      <c r="C391" s="244" t="str">
        <f t="shared" si="97"/>
        <v>Percentage Improvement in Eqpt Efficiency Standards above BAU</v>
      </c>
      <c r="D391" s="228" t="s">
        <v>143</v>
      </c>
      <c r="E391" s="185" t="s">
        <v>805</v>
      </c>
      <c r="F391" s="186" t="s">
        <v>820</v>
      </c>
      <c r="G391" s="185" t="s">
        <v>813</v>
      </c>
      <c r="H391" s="151">
        <v>777</v>
      </c>
      <c r="I391" s="185" t="s">
        <v>46</v>
      </c>
      <c r="J391" s="244" t="str">
        <f t="shared" si="98"/>
        <v>Industry Energy Efficiency Standards</v>
      </c>
      <c r="K391" s="255" t="str">
        <f t="shared" si="98"/>
        <v>indst efficiency standards</v>
      </c>
      <c r="L391" s="255">
        <f t="shared" si="98"/>
        <v>0</v>
      </c>
      <c r="M391" s="255">
        <f t="shared" si="98"/>
        <v>0.33</v>
      </c>
      <c r="N391" s="255">
        <f t="shared" si="98"/>
        <v>0.01</v>
      </c>
      <c r="O391" s="256" t="str">
        <f t="shared" si="98"/>
        <v>% reduction in energy use</v>
      </c>
      <c r="P391"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6" t="str">
        <f t="shared" si="98"/>
        <v>industry-ag-main.html#eff-stds</v>
      </c>
      <c r="R391" s="123" t="str">
        <f t="shared" si="98"/>
        <v>industry-energy-efficiency-standards.html</v>
      </c>
      <c r="S391" s="256" t="str">
        <f t="shared" si="98"/>
        <v>U.S. DOE, 2016, Industrial Energy Efficiency Potential Analysis, https://energy.gov/sites/prod/files/2017/04/f34/energy-savings-by-state-industrial-methodology.pdf</v>
      </c>
      <c r="T391" s="256" t="str">
        <f t="shared" si="98"/>
        <v>U.S. DOE, 2016, Industrial Energy Efficiency Potential Analysis, https://energy.gov/sites/prod/files/2017/04/f34/energy-savings-by-state-industrial-methodology.pdf</v>
      </c>
    </row>
    <row r="392" spans="1:20" s="4" customFormat="1" ht="90">
      <c r="A392" s="244" t="str">
        <f t="shared" si="97"/>
        <v>Industry</v>
      </c>
      <c r="B392" s="244" t="str">
        <f t="shared" si="97"/>
        <v>Industry Energy Efficiency Standards</v>
      </c>
      <c r="C392" s="244" t="str">
        <f t="shared" si="97"/>
        <v>Percentage Improvement in Eqpt Efficiency Standards above BAU</v>
      </c>
      <c r="D392" s="228" t="s">
        <v>143</v>
      </c>
      <c r="E392" s="185" t="s">
        <v>806</v>
      </c>
      <c r="F392" s="186" t="s">
        <v>820</v>
      </c>
      <c r="G392" s="185" t="s">
        <v>814</v>
      </c>
      <c r="H392" s="151">
        <v>778</v>
      </c>
      <c r="I392" s="185" t="s">
        <v>46</v>
      </c>
      <c r="J392" s="244" t="str">
        <f t="shared" si="98"/>
        <v>Industry Energy Efficiency Standards</v>
      </c>
      <c r="K392" s="255" t="str">
        <f t="shared" si="98"/>
        <v>indst efficiency standards</v>
      </c>
      <c r="L392" s="255">
        <f t="shared" si="98"/>
        <v>0</v>
      </c>
      <c r="M392" s="255">
        <f t="shared" si="98"/>
        <v>0.33</v>
      </c>
      <c r="N392" s="255">
        <f t="shared" si="98"/>
        <v>0.01</v>
      </c>
      <c r="O392" s="256" t="str">
        <f t="shared" si="98"/>
        <v>% reduction in energy use</v>
      </c>
      <c r="P392"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6" t="str">
        <f t="shared" si="98"/>
        <v>industry-ag-main.html#eff-stds</v>
      </c>
      <c r="R392" s="123" t="str">
        <f t="shared" si="98"/>
        <v>industry-energy-efficiency-standards.html</v>
      </c>
      <c r="S392" s="256" t="str">
        <f t="shared" si="98"/>
        <v>U.S. DOE, 2016, Industrial Energy Efficiency Potential Analysis, https://energy.gov/sites/prod/files/2017/04/f34/energy-savings-by-state-industrial-methodology.pdf</v>
      </c>
      <c r="T392" s="256" t="str">
        <f t="shared" si="98"/>
        <v>U.S. DOE, 2016, Industrial Energy Efficiency Potential Analysis, https://energy.gov/sites/prod/files/2017/04/f34/energy-savings-by-state-industrial-methodology.pdf</v>
      </c>
    </row>
    <row r="393" spans="1:20" s="4" customFormat="1" ht="90">
      <c r="A393" s="244" t="str">
        <f t="shared" si="97"/>
        <v>Industry</v>
      </c>
      <c r="B393" s="244" t="str">
        <f t="shared" si="97"/>
        <v>Industry Energy Efficiency Standards</v>
      </c>
      <c r="C393" s="244" t="str">
        <f t="shared" si="97"/>
        <v>Percentage Improvement in Eqpt Efficiency Standards above BAU</v>
      </c>
      <c r="D393" s="228" t="s">
        <v>143</v>
      </c>
      <c r="E393" s="185" t="s">
        <v>807</v>
      </c>
      <c r="F393" s="186" t="s">
        <v>820</v>
      </c>
      <c r="G393" s="185" t="s">
        <v>811</v>
      </c>
      <c r="H393" s="151">
        <v>779</v>
      </c>
      <c r="I393" s="185" t="s">
        <v>47</v>
      </c>
      <c r="J393" s="244" t="str">
        <f t="shared" si="98"/>
        <v>Industry Energy Efficiency Standards</v>
      </c>
      <c r="K393" s="255" t="str">
        <f t="shared" si="98"/>
        <v>indst efficiency standards</v>
      </c>
      <c r="L393" s="255">
        <f t="shared" si="98"/>
        <v>0</v>
      </c>
      <c r="M393" s="255">
        <f t="shared" si="98"/>
        <v>0.33</v>
      </c>
      <c r="N393" s="255">
        <f t="shared" si="98"/>
        <v>0.01</v>
      </c>
      <c r="O393" s="256" t="str">
        <f t="shared" si="98"/>
        <v>% reduction in energy use</v>
      </c>
      <c r="P393"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6" t="str">
        <f t="shared" si="98"/>
        <v>industry-ag-main.html#eff-stds</v>
      </c>
      <c r="R393" s="123" t="str">
        <f t="shared" si="98"/>
        <v>industry-energy-efficiency-standards.html</v>
      </c>
      <c r="S393" s="256" t="str">
        <f t="shared" si="98"/>
        <v>U.S. DOE, 2016, Industrial Energy Efficiency Potential Analysis, https://energy.gov/sites/prod/files/2017/04/f34/energy-savings-by-state-industrial-methodology.pdf</v>
      </c>
      <c r="T393" s="256" t="str">
        <f t="shared" si="98"/>
        <v>U.S. DOE, 2016, Industrial Energy Efficiency Potential Analysis, https://energy.gov/sites/prod/files/2017/04/f34/energy-savings-by-state-industrial-methodology.pdf</v>
      </c>
    </row>
    <row r="394" spans="1:20" s="4" customFormat="1" ht="90">
      <c r="A394" s="244" t="str">
        <f t="shared" si="97"/>
        <v>Industry</v>
      </c>
      <c r="B394" s="244" t="str">
        <f t="shared" si="97"/>
        <v>Industry Energy Efficiency Standards</v>
      </c>
      <c r="C394" s="244" t="str">
        <f t="shared" si="97"/>
        <v>Percentage Improvement in Eqpt Efficiency Standards above BAU</v>
      </c>
      <c r="D394" s="228" t="s">
        <v>143</v>
      </c>
      <c r="E394" s="185" t="s">
        <v>808</v>
      </c>
      <c r="F394" s="186" t="s">
        <v>820</v>
      </c>
      <c r="G394" s="185" t="s">
        <v>812</v>
      </c>
      <c r="H394" s="151">
        <v>780</v>
      </c>
      <c r="I394" s="185" t="s">
        <v>46</v>
      </c>
      <c r="J394" s="244" t="str">
        <f t="shared" si="98"/>
        <v>Industry Energy Efficiency Standards</v>
      </c>
      <c r="K394" s="255" t="str">
        <f t="shared" si="98"/>
        <v>indst efficiency standards</v>
      </c>
      <c r="L394" s="255">
        <f t="shared" si="98"/>
        <v>0</v>
      </c>
      <c r="M394" s="255">
        <f t="shared" si="98"/>
        <v>0.33</v>
      </c>
      <c r="N394" s="255">
        <f t="shared" si="98"/>
        <v>0.01</v>
      </c>
      <c r="O394" s="256" t="str">
        <f t="shared" si="98"/>
        <v>% reduction in energy use</v>
      </c>
      <c r="P394"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6" t="str">
        <f t="shared" si="98"/>
        <v>industry-ag-main.html#eff-stds</v>
      </c>
      <c r="R394" s="123" t="str">
        <f t="shared" si="98"/>
        <v>industry-energy-efficiency-standards.html</v>
      </c>
      <c r="S394" s="256" t="str">
        <f t="shared" si="98"/>
        <v>U.S. DOE, 2016, Industrial Energy Efficiency Potential Analysis, https://energy.gov/sites/prod/files/2017/04/f34/energy-savings-by-state-industrial-methodology.pdf</v>
      </c>
      <c r="T394" s="256" t="str">
        <f t="shared" si="98"/>
        <v>U.S. DOE, 2016, Industrial Energy Efficiency Potential Analysis, https://energy.gov/sites/prod/files/2017/04/f34/energy-savings-by-state-industrial-methodology.pdf</v>
      </c>
    </row>
    <row r="395" spans="1:20" s="4" customFormat="1" ht="90">
      <c r="A395" s="244" t="str">
        <f t="shared" si="97"/>
        <v>Industry</v>
      </c>
      <c r="B395" s="244" t="str">
        <f t="shared" si="97"/>
        <v>Industry Energy Efficiency Standards</v>
      </c>
      <c r="C395" s="244" t="str">
        <f t="shared" si="97"/>
        <v>Percentage Improvement in Eqpt Efficiency Standards above BAU</v>
      </c>
      <c r="D395" s="228" t="s">
        <v>143</v>
      </c>
      <c r="E395" s="185" t="s">
        <v>809</v>
      </c>
      <c r="F395" s="186" t="s">
        <v>820</v>
      </c>
      <c r="G395" s="185" t="s">
        <v>815</v>
      </c>
      <c r="H395" s="151">
        <v>781</v>
      </c>
      <c r="I395" s="185" t="s">
        <v>47</v>
      </c>
      <c r="J395" s="244" t="str">
        <f t="shared" si="98"/>
        <v>Industry Energy Efficiency Standards</v>
      </c>
      <c r="K395" s="255" t="str">
        <f t="shared" si="98"/>
        <v>indst efficiency standards</v>
      </c>
      <c r="L395" s="255">
        <f t="shared" si="98"/>
        <v>0</v>
      </c>
      <c r="M395" s="255">
        <f t="shared" si="98"/>
        <v>0.33</v>
      </c>
      <c r="N395" s="255">
        <f t="shared" si="98"/>
        <v>0.01</v>
      </c>
      <c r="O395" s="256" t="str">
        <f t="shared" si="98"/>
        <v>% reduction in energy use</v>
      </c>
      <c r="P395"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6" t="str">
        <f t="shared" si="98"/>
        <v>industry-ag-main.html#eff-stds</v>
      </c>
      <c r="R395" s="123" t="str">
        <f t="shared" si="98"/>
        <v>industry-energy-efficiency-standards.html</v>
      </c>
      <c r="S395" s="256" t="str">
        <f t="shared" si="98"/>
        <v>U.S. DOE, 2016, Industrial Energy Efficiency Potential Analysis, https://energy.gov/sites/prod/files/2017/04/f34/energy-savings-by-state-industrial-methodology.pdf</v>
      </c>
      <c r="T395" s="256" t="str">
        <f t="shared" si="98"/>
        <v>U.S. DOE, 2016, Industrial Energy Efficiency Potential Analysis, https://energy.gov/sites/prod/files/2017/04/f34/energy-savings-by-state-industrial-methodology.pdf</v>
      </c>
    </row>
    <row r="396" spans="1:20" s="4" customFormat="1" ht="90">
      <c r="A396" s="244" t="str">
        <f t="shared" si="97"/>
        <v>Industry</v>
      </c>
      <c r="B396" s="244" t="str">
        <f t="shared" si="97"/>
        <v>Industry Energy Efficiency Standards</v>
      </c>
      <c r="C396" s="244" t="str">
        <f t="shared" si="97"/>
        <v>Percentage Improvement in Eqpt Efficiency Standards above BAU</v>
      </c>
      <c r="D396" s="228" t="s">
        <v>143</v>
      </c>
      <c r="E396" s="185" t="s">
        <v>1232</v>
      </c>
      <c r="F396" s="186" t="s">
        <v>820</v>
      </c>
      <c r="G396" s="185" t="s">
        <v>1235</v>
      </c>
      <c r="H396" s="151">
        <v>782</v>
      </c>
      <c r="I396" s="185" t="s">
        <v>47</v>
      </c>
      <c r="J396" s="244" t="str">
        <f t="shared" si="98"/>
        <v>Industry Energy Efficiency Standards</v>
      </c>
      <c r="K396" s="255" t="str">
        <f t="shared" si="98"/>
        <v>indst efficiency standards</v>
      </c>
      <c r="L396" s="255">
        <f t="shared" si="98"/>
        <v>0</v>
      </c>
      <c r="M396" s="255">
        <f t="shared" si="98"/>
        <v>0.33</v>
      </c>
      <c r="N396" s="255">
        <f t="shared" si="98"/>
        <v>0.01</v>
      </c>
      <c r="O396" s="256" t="str">
        <f t="shared" si="98"/>
        <v>% reduction in energy use</v>
      </c>
      <c r="P396"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6" t="str">
        <f t="shared" si="98"/>
        <v>industry-ag-main.html#eff-stds</v>
      </c>
      <c r="R396" s="123" t="str">
        <f t="shared" si="98"/>
        <v>industry-energy-efficiency-standards.html</v>
      </c>
      <c r="S396" s="256" t="str">
        <f t="shared" si="98"/>
        <v>U.S. DOE, 2016, Industrial Energy Efficiency Potential Analysis, https://energy.gov/sites/prod/files/2017/04/f34/energy-savings-by-state-industrial-methodology.pdf</v>
      </c>
      <c r="T396" s="256" t="str">
        <f t="shared" si="98"/>
        <v>U.S. DOE, 2016, Industrial Energy Efficiency Potential Analysis, https://energy.gov/sites/prod/files/2017/04/f34/energy-savings-by-state-industrial-methodology.pdf</v>
      </c>
    </row>
    <row r="397" spans="1:20" s="4" customFormat="1" ht="90">
      <c r="A397" s="244" t="str">
        <f t="shared" si="97"/>
        <v>Industry</v>
      </c>
      <c r="B397" s="244" t="str">
        <f t="shared" si="97"/>
        <v>Industry Energy Efficiency Standards</v>
      </c>
      <c r="C397" s="244" t="str">
        <f t="shared" si="97"/>
        <v>Percentage Improvement in Eqpt Efficiency Standards above BAU</v>
      </c>
      <c r="D397" s="228" t="s">
        <v>143</v>
      </c>
      <c r="E397" s="185" t="s">
        <v>1233</v>
      </c>
      <c r="F397" s="186" t="s">
        <v>820</v>
      </c>
      <c r="G397" s="185" t="s">
        <v>1237</v>
      </c>
      <c r="H397" s="151">
        <v>783</v>
      </c>
      <c r="I397" s="185" t="s">
        <v>46</v>
      </c>
      <c r="J397" s="244" t="str">
        <f t="shared" si="98"/>
        <v>Industry Energy Efficiency Standards</v>
      </c>
      <c r="K397" s="255" t="str">
        <f t="shared" si="98"/>
        <v>indst efficiency standards</v>
      </c>
      <c r="L397" s="255">
        <f t="shared" si="98"/>
        <v>0</v>
      </c>
      <c r="M397" s="255">
        <f t="shared" si="98"/>
        <v>0.33</v>
      </c>
      <c r="N397" s="255">
        <f t="shared" si="98"/>
        <v>0.01</v>
      </c>
      <c r="O397" s="256" t="str">
        <f t="shared" si="98"/>
        <v>% reduction in energy use</v>
      </c>
      <c r="P397"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6" t="str">
        <f t="shared" si="98"/>
        <v>industry-ag-main.html#eff-stds</v>
      </c>
      <c r="R397" s="123" t="str">
        <f t="shared" si="98"/>
        <v>industry-energy-efficiency-standards.html</v>
      </c>
      <c r="S397" s="256" t="str">
        <f t="shared" si="98"/>
        <v>U.S. DOE, 2016, Industrial Energy Efficiency Potential Analysis, https://energy.gov/sites/prod/files/2017/04/f34/energy-savings-by-state-industrial-methodology.pdf</v>
      </c>
      <c r="T397" s="256" t="str">
        <f t="shared" si="98"/>
        <v>U.S. DOE, 2016, Industrial Energy Efficiency Potential Analysis, https://energy.gov/sites/prod/files/2017/04/f34/energy-savings-by-state-industrial-methodology.pdf</v>
      </c>
    </row>
    <row r="398" spans="1:20" s="4" customFormat="1" ht="90">
      <c r="A398" s="244" t="str">
        <f t="shared" si="97"/>
        <v>Industry</v>
      </c>
      <c r="B398" s="244" t="str">
        <f t="shared" si="97"/>
        <v>Industry Energy Efficiency Standards</v>
      </c>
      <c r="C398" s="244" t="str">
        <f t="shared" si="97"/>
        <v>Percentage Improvement in Eqpt Efficiency Standards above BAU</v>
      </c>
      <c r="D398" s="228" t="s">
        <v>143</v>
      </c>
      <c r="E398" s="185" t="s">
        <v>1234</v>
      </c>
      <c r="F398" s="186" t="s">
        <v>820</v>
      </c>
      <c r="G398" s="185" t="s">
        <v>1238</v>
      </c>
      <c r="H398" s="151">
        <v>784</v>
      </c>
      <c r="I398" s="185" t="s">
        <v>46</v>
      </c>
      <c r="J398" s="244" t="str">
        <f t="shared" si="98"/>
        <v>Industry Energy Efficiency Standards</v>
      </c>
      <c r="K398" s="255" t="str">
        <f t="shared" si="98"/>
        <v>indst efficiency standards</v>
      </c>
      <c r="L398" s="255">
        <f t="shared" si="98"/>
        <v>0</v>
      </c>
      <c r="M398" s="255">
        <f t="shared" si="98"/>
        <v>0.33</v>
      </c>
      <c r="N398" s="255">
        <f t="shared" si="98"/>
        <v>0.01</v>
      </c>
      <c r="O398" s="256" t="str">
        <f t="shared" si="98"/>
        <v>% reduction in energy use</v>
      </c>
      <c r="P398"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6" t="str">
        <f t="shared" si="98"/>
        <v>industry-ag-main.html#eff-stds</v>
      </c>
      <c r="R398" s="123" t="str">
        <f t="shared" si="98"/>
        <v>industry-energy-efficiency-standards.html</v>
      </c>
      <c r="S398" s="256" t="str">
        <f t="shared" si="98"/>
        <v>U.S. DOE, 2016, Industrial Energy Efficiency Potential Analysis, https://energy.gov/sites/prod/files/2017/04/f34/energy-savings-by-state-industrial-methodology.pdf</v>
      </c>
      <c r="T398" s="256" t="str">
        <f t="shared" si="98"/>
        <v>U.S. DOE, 2016, Industrial Energy Efficiency Potential Analysis, https://energy.gov/sites/prod/files/2017/04/f34/energy-savings-by-state-industrial-methodology.pdf</v>
      </c>
    </row>
    <row r="399" spans="1:20" s="4" customFormat="1" ht="90">
      <c r="A399" s="244" t="str">
        <f t="shared" si="97"/>
        <v>Industry</v>
      </c>
      <c r="B399" s="244" t="str">
        <f t="shared" si="97"/>
        <v>Industry Energy Efficiency Standards</v>
      </c>
      <c r="C399" s="244" t="str">
        <f t="shared" si="97"/>
        <v>Percentage Improvement in Eqpt Efficiency Standards above BAU</v>
      </c>
      <c r="D399" s="228" t="s">
        <v>143</v>
      </c>
      <c r="E399" s="185" t="s">
        <v>1231</v>
      </c>
      <c r="F399" s="186" t="s">
        <v>820</v>
      </c>
      <c r="G399" s="185" t="s">
        <v>1236</v>
      </c>
      <c r="H399" s="151">
        <v>785</v>
      </c>
      <c r="I399" s="185" t="s">
        <v>47</v>
      </c>
      <c r="J399" s="244" t="str">
        <f t="shared" si="98"/>
        <v>Industry Energy Efficiency Standards</v>
      </c>
      <c r="K399" s="255" t="str">
        <f t="shared" si="98"/>
        <v>indst efficiency standards</v>
      </c>
      <c r="L399" s="255">
        <f t="shared" si="98"/>
        <v>0</v>
      </c>
      <c r="M399" s="255">
        <f t="shared" si="98"/>
        <v>0.33</v>
      </c>
      <c r="N399" s="255">
        <f t="shared" si="98"/>
        <v>0.01</v>
      </c>
      <c r="O399" s="256" t="str">
        <f t="shared" si="98"/>
        <v>% reduction in energy use</v>
      </c>
      <c r="P399"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6" t="str">
        <f t="shared" si="98"/>
        <v>industry-ag-main.html#eff-stds</v>
      </c>
      <c r="R399" s="123" t="str">
        <f t="shared" si="98"/>
        <v>industry-energy-efficiency-standards.html</v>
      </c>
      <c r="S399" s="256" t="str">
        <f t="shared" si="98"/>
        <v>U.S. DOE, 2016, Industrial Energy Efficiency Potential Analysis, https://energy.gov/sites/prod/files/2017/04/f34/energy-savings-by-state-industrial-methodology.pdf</v>
      </c>
      <c r="T399" s="256" t="str">
        <f t="shared" si="98"/>
        <v>U.S. DOE, 2016, Industrial Energy Efficiency Potential Analysis, https://energy.gov/sites/prod/files/2017/04/f34/energy-savings-by-state-industrial-methodology.pdf</v>
      </c>
    </row>
    <row r="400" spans="1:20" s="4" customFormat="1" ht="90">
      <c r="A400" s="244" t="str">
        <f t="shared" si="97"/>
        <v>Industry</v>
      </c>
      <c r="B400" s="244" t="str">
        <f t="shared" si="97"/>
        <v>Industry Energy Efficiency Standards</v>
      </c>
      <c r="C400" s="244" t="str">
        <f t="shared" si="97"/>
        <v>Percentage Improvement in Eqpt Efficiency Standards above BAU</v>
      </c>
      <c r="D400" s="228" t="s">
        <v>144</v>
      </c>
      <c r="E400" s="185" t="s">
        <v>804</v>
      </c>
      <c r="F400" s="186" t="s">
        <v>821</v>
      </c>
      <c r="G400" s="185" t="s">
        <v>810</v>
      </c>
      <c r="H400" s="151">
        <v>786</v>
      </c>
      <c r="I400" s="185" t="s">
        <v>46</v>
      </c>
      <c r="J400" s="244" t="str">
        <f t="shared" si="98"/>
        <v>Industry Energy Efficiency Standards</v>
      </c>
      <c r="K400" s="255" t="str">
        <f t="shared" si="98"/>
        <v>indst efficiency standards</v>
      </c>
      <c r="L400" s="255">
        <f t="shared" si="98"/>
        <v>0</v>
      </c>
      <c r="M400" s="255">
        <f t="shared" si="98"/>
        <v>0.33</v>
      </c>
      <c r="N400" s="255">
        <f t="shared" si="98"/>
        <v>0.01</v>
      </c>
      <c r="O400" s="256" t="str">
        <f t="shared" si="98"/>
        <v>% reduction in energy use</v>
      </c>
      <c r="P400"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6" t="str">
        <f t="shared" si="98"/>
        <v>industry-ag-main.html#eff-stds</v>
      </c>
      <c r="R400" s="123" t="str">
        <f t="shared" si="98"/>
        <v>industry-energy-efficiency-standards.html</v>
      </c>
      <c r="S400" s="256" t="str">
        <f t="shared" si="98"/>
        <v>U.S. DOE, 2016, Industrial Energy Efficiency Potential Analysis, https://energy.gov/sites/prod/files/2017/04/f34/energy-savings-by-state-industrial-methodology.pdf</v>
      </c>
      <c r="T400" s="256" t="str">
        <f t="shared" si="98"/>
        <v>U.S. DOE, 2016, Industrial Energy Efficiency Potential Analysis, https://energy.gov/sites/prod/files/2017/04/f34/energy-savings-by-state-industrial-methodology.pdf</v>
      </c>
    </row>
    <row r="401" spans="1:20" s="4" customFormat="1" ht="90">
      <c r="A401" s="244" t="str">
        <f t="shared" si="97"/>
        <v>Industry</v>
      </c>
      <c r="B401" s="244" t="str">
        <f t="shared" si="97"/>
        <v>Industry Energy Efficiency Standards</v>
      </c>
      <c r="C401" s="244" t="str">
        <f t="shared" si="97"/>
        <v>Percentage Improvement in Eqpt Efficiency Standards above BAU</v>
      </c>
      <c r="D401" s="228" t="s">
        <v>144</v>
      </c>
      <c r="E401" s="185" t="s">
        <v>805</v>
      </c>
      <c r="F401" s="186" t="s">
        <v>821</v>
      </c>
      <c r="G401" s="185" t="s">
        <v>813</v>
      </c>
      <c r="H401" s="151">
        <v>787</v>
      </c>
      <c r="I401" s="185" t="s">
        <v>46</v>
      </c>
      <c r="J401" s="244" t="str">
        <f t="shared" si="98"/>
        <v>Industry Energy Efficiency Standards</v>
      </c>
      <c r="K401" s="255" t="str">
        <f t="shared" si="98"/>
        <v>indst efficiency standards</v>
      </c>
      <c r="L401" s="255">
        <f t="shared" si="98"/>
        <v>0</v>
      </c>
      <c r="M401" s="255">
        <f t="shared" si="98"/>
        <v>0.33</v>
      </c>
      <c r="N401" s="255">
        <f t="shared" si="98"/>
        <v>0.01</v>
      </c>
      <c r="O401" s="256" t="str">
        <f t="shared" si="98"/>
        <v>% reduction in energy use</v>
      </c>
      <c r="P401"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6" t="str">
        <f t="shared" si="98"/>
        <v>industry-ag-main.html#eff-stds</v>
      </c>
      <c r="R401" s="123" t="str">
        <f t="shared" si="98"/>
        <v>industry-energy-efficiency-standards.html</v>
      </c>
      <c r="S401" s="256" t="str">
        <f t="shared" si="98"/>
        <v>U.S. DOE, 2016, Industrial Energy Efficiency Potential Analysis, https://energy.gov/sites/prod/files/2017/04/f34/energy-savings-by-state-industrial-methodology.pdf</v>
      </c>
      <c r="T401" s="256" t="str">
        <f t="shared" si="98"/>
        <v>U.S. DOE, 2016, Industrial Energy Efficiency Potential Analysis, https://energy.gov/sites/prod/files/2017/04/f34/energy-savings-by-state-industrial-methodology.pdf</v>
      </c>
    </row>
    <row r="402" spans="1:20" s="4" customFormat="1" ht="90">
      <c r="A402" s="244" t="str">
        <f t="shared" si="97"/>
        <v>Industry</v>
      </c>
      <c r="B402" s="244" t="str">
        <f t="shared" si="97"/>
        <v>Industry Energy Efficiency Standards</v>
      </c>
      <c r="C402" s="244" t="str">
        <f t="shared" si="97"/>
        <v>Percentage Improvement in Eqpt Efficiency Standards above BAU</v>
      </c>
      <c r="D402" s="228" t="s">
        <v>144</v>
      </c>
      <c r="E402" s="185" t="s">
        <v>806</v>
      </c>
      <c r="F402" s="186" t="s">
        <v>821</v>
      </c>
      <c r="G402" s="185" t="s">
        <v>814</v>
      </c>
      <c r="H402" s="151">
        <v>788</v>
      </c>
      <c r="I402" s="185" t="s">
        <v>46</v>
      </c>
      <c r="J402" s="244" t="str">
        <f t="shared" si="98"/>
        <v>Industry Energy Efficiency Standards</v>
      </c>
      <c r="K402" s="255" t="str">
        <f t="shared" si="98"/>
        <v>indst efficiency standards</v>
      </c>
      <c r="L402" s="255">
        <f t="shared" si="98"/>
        <v>0</v>
      </c>
      <c r="M402" s="255">
        <f t="shared" si="98"/>
        <v>0.33</v>
      </c>
      <c r="N402" s="255">
        <f t="shared" si="98"/>
        <v>0.01</v>
      </c>
      <c r="O402" s="256" t="str">
        <f t="shared" si="98"/>
        <v>% reduction in energy use</v>
      </c>
      <c r="P402"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6" t="str">
        <f t="shared" si="98"/>
        <v>industry-ag-main.html#eff-stds</v>
      </c>
      <c r="R402" s="123" t="str">
        <f t="shared" si="98"/>
        <v>industry-energy-efficiency-standards.html</v>
      </c>
      <c r="S402" s="256" t="str">
        <f t="shared" si="98"/>
        <v>U.S. DOE, 2016, Industrial Energy Efficiency Potential Analysis, https://energy.gov/sites/prod/files/2017/04/f34/energy-savings-by-state-industrial-methodology.pdf</v>
      </c>
      <c r="T402" s="256" t="str">
        <f t="shared" si="98"/>
        <v>U.S. DOE, 2016, Industrial Energy Efficiency Potential Analysis, https://energy.gov/sites/prod/files/2017/04/f34/energy-savings-by-state-industrial-methodology.pdf</v>
      </c>
    </row>
    <row r="403" spans="1:20" s="4" customFormat="1" ht="90">
      <c r="A403" s="244" t="str">
        <f t="shared" si="97"/>
        <v>Industry</v>
      </c>
      <c r="B403" s="244" t="str">
        <f t="shared" si="97"/>
        <v>Industry Energy Efficiency Standards</v>
      </c>
      <c r="C403" s="244" t="str">
        <f t="shared" si="97"/>
        <v>Percentage Improvement in Eqpt Efficiency Standards above BAU</v>
      </c>
      <c r="D403" s="228" t="s">
        <v>144</v>
      </c>
      <c r="E403" s="185" t="s">
        <v>807</v>
      </c>
      <c r="F403" s="186" t="s">
        <v>821</v>
      </c>
      <c r="G403" s="185" t="s">
        <v>811</v>
      </c>
      <c r="H403" s="151">
        <v>789</v>
      </c>
      <c r="I403" s="185" t="s">
        <v>47</v>
      </c>
      <c r="J403" s="244" t="str">
        <f t="shared" si="98"/>
        <v>Industry Energy Efficiency Standards</v>
      </c>
      <c r="K403" s="255" t="str">
        <f t="shared" si="98"/>
        <v>indst efficiency standards</v>
      </c>
      <c r="L403" s="255">
        <f t="shared" si="98"/>
        <v>0</v>
      </c>
      <c r="M403" s="255">
        <f t="shared" si="98"/>
        <v>0.33</v>
      </c>
      <c r="N403" s="255">
        <f t="shared" si="98"/>
        <v>0.01</v>
      </c>
      <c r="O403" s="256" t="str">
        <f t="shared" si="98"/>
        <v>% reduction in energy use</v>
      </c>
      <c r="P403"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6" t="str">
        <f t="shared" si="98"/>
        <v>industry-ag-main.html#eff-stds</v>
      </c>
      <c r="R403" s="123" t="str">
        <f t="shared" si="98"/>
        <v>industry-energy-efficiency-standards.html</v>
      </c>
      <c r="S403" s="256" t="str">
        <f t="shared" si="98"/>
        <v>U.S. DOE, 2016, Industrial Energy Efficiency Potential Analysis, https://energy.gov/sites/prod/files/2017/04/f34/energy-savings-by-state-industrial-methodology.pdf</v>
      </c>
      <c r="T403" s="256" t="str">
        <f t="shared" si="98"/>
        <v>U.S. DOE, 2016, Industrial Energy Efficiency Potential Analysis, https://energy.gov/sites/prod/files/2017/04/f34/energy-savings-by-state-industrial-methodology.pdf</v>
      </c>
    </row>
    <row r="404" spans="1:20" s="4" customFormat="1" ht="90">
      <c r="A404" s="244" t="str">
        <f t="shared" si="97"/>
        <v>Industry</v>
      </c>
      <c r="B404" s="244" t="str">
        <f t="shared" si="97"/>
        <v>Industry Energy Efficiency Standards</v>
      </c>
      <c r="C404" s="244" t="str">
        <f t="shared" si="97"/>
        <v>Percentage Improvement in Eqpt Efficiency Standards above BAU</v>
      </c>
      <c r="D404" s="228" t="s">
        <v>144</v>
      </c>
      <c r="E404" s="185" t="s">
        <v>808</v>
      </c>
      <c r="F404" s="186" t="s">
        <v>821</v>
      </c>
      <c r="G404" s="185" t="s">
        <v>812</v>
      </c>
      <c r="H404" s="151">
        <v>790</v>
      </c>
      <c r="I404" s="185" t="s">
        <v>46</v>
      </c>
      <c r="J404" s="244" t="str">
        <f t="shared" si="98"/>
        <v>Industry Energy Efficiency Standards</v>
      </c>
      <c r="K404" s="255" t="str">
        <f t="shared" si="98"/>
        <v>indst efficiency standards</v>
      </c>
      <c r="L404" s="255">
        <f t="shared" si="98"/>
        <v>0</v>
      </c>
      <c r="M404" s="255">
        <f t="shared" si="98"/>
        <v>0.33</v>
      </c>
      <c r="N404" s="255">
        <f t="shared" si="98"/>
        <v>0.01</v>
      </c>
      <c r="O404" s="256" t="str">
        <f t="shared" si="98"/>
        <v>% reduction in energy use</v>
      </c>
      <c r="P404"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6" t="str">
        <f t="shared" si="98"/>
        <v>industry-ag-main.html#eff-stds</v>
      </c>
      <c r="R404" s="123" t="str">
        <f t="shared" si="98"/>
        <v>industry-energy-efficiency-standards.html</v>
      </c>
      <c r="S404" s="256" t="str">
        <f t="shared" si="98"/>
        <v>U.S. DOE, 2016, Industrial Energy Efficiency Potential Analysis, https://energy.gov/sites/prod/files/2017/04/f34/energy-savings-by-state-industrial-methodology.pdf</v>
      </c>
      <c r="T404" s="256" t="str">
        <f t="shared" si="98"/>
        <v>U.S. DOE, 2016, Industrial Energy Efficiency Potential Analysis, https://energy.gov/sites/prod/files/2017/04/f34/energy-savings-by-state-industrial-methodology.pdf</v>
      </c>
    </row>
    <row r="405" spans="1:20" s="4" customFormat="1" ht="90">
      <c r="A405" s="244" t="str">
        <f t="shared" si="97"/>
        <v>Industry</v>
      </c>
      <c r="B405" s="244" t="str">
        <f t="shared" si="97"/>
        <v>Industry Energy Efficiency Standards</v>
      </c>
      <c r="C405" s="244" t="str">
        <f t="shared" si="97"/>
        <v>Percentage Improvement in Eqpt Efficiency Standards above BAU</v>
      </c>
      <c r="D405" s="228" t="s">
        <v>144</v>
      </c>
      <c r="E405" s="185" t="s">
        <v>809</v>
      </c>
      <c r="F405" s="186" t="s">
        <v>821</v>
      </c>
      <c r="G405" s="185" t="s">
        <v>815</v>
      </c>
      <c r="H405" s="151">
        <v>791</v>
      </c>
      <c r="I405" s="185" t="s">
        <v>47</v>
      </c>
      <c r="J405" s="244" t="str">
        <f t="shared" si="98"/>
        <v>Industry Energy Efficiency Standards</v>
      </c>
      <c r="K405" s="255" t="str">
        <f t="shared" si="98"/>
        <v>indst efficiency standards</v>
      </c>
      <c r="L405" s="255">
        <f t="shared" si="98"/>
        <v>0</v>
      </c>
      <c r="M405" s="255">
        <f t="shared" si="98"/>
        <v>0.33</v>
      </c>
      <c r="N405" s="255">
        <f t="shared" si="98"/>
        <v>0.01</v>
      </c>
      <c r="O405" s="256" t="str">
        <f t="shared" si="98"/>
        <v>% reduction in energy use</v>
      </c>
      <c r="P405"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6" t="str">
        <f t="shared" si="98"/>
        <v>industry-ag-main.html#eff-stds</v>
      </c>
      <c r="R405" s="123" t="str">
        <f t="shared" si="98"/>
        <v>industry-energy-efficiency-standards.html</v>
      </c>
      <c r="S405" s="256" t="str">
        <f t="shared" si="98"/>
        <v>U.S. DOE, 2016, Industrial Energy Efficiency Potential Analysis, https://energy.gov/sites/prod/files/2017/04/f34/energy-savings-by-state-industrial-methodology.pdf</v>
      </c>
      <c r="T405" s="256" t="str">
        <f t="shared" si="98"/>
        <v>U.S. DOE, 2016, Industrial Energy Efficiency Potential Analysis, https://energy.gov/sites/prod/files/2017/04/f34/energy-savings-by-state-industrial-methodology.pdf</v>
      </c>
    </row>
    <row r="406" spans="1:20" s="4" customFormat="1" ht="90">
      <c r="A406" s="244" t="str">
        <f t="shared" si="97"/>
        <v>Industry</v>
      </c>
      <c r="B406" s="244" t="str">
        <f t="shared" si="97"/>
        <v>Industry Energy Efficiency Standards</v>
      </c>
      <c r="C406" s="244" t="str">
        <f t="shared" si="97"/>
        <v>Percentage Improvement in Eqpt Efficiency Standards above BAU</v>
      </c>
      <c r="D406" s="228" t="s">
        <v>144</v>
      </c>
      <c r="E406" s="185" t="s">
        <v>1232</v>
      </c>
      <c r="F406" s="186" t="s">
        <v>821</v>
      </c>
      <c r="G406" s="185" t="s">
        <v>1235</v>
      </c>
      <c r="H406" s="151">
        <v>792</v>
      </c>
      <c r="I406" s="185" t="s">
        <v>47</v>
      </c>
      <c r="J406" s="244" t="str">
        <f t="shared" si="98"/>
        <v>Industry Energy Efficiency Standards</v>
      </c>
      <c r="K406" s="255" t="str">
        <f t="shared" si="98"/>
        <v>indst efficiency standards</v>
      </c>
      <c r="L406" s="255">
        <f t="shared" si="98"/>
        <v>0</v>
      </c>
      <c r="M406" s="255">
        <f t="shared" si="98"/>
        <v>0.33</v>
      </c>
      <c r="N406" s="255">
        <f t="shared" si="98"/>
        <v>0.01</v>
      </c>
      <c r="O406" s="256" t="str">
        <f t="shared" si="98"/>
        <v>% reduction in energy use</v>
      </c>
      <c r="P406"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6" t="str">
        <f t="shared" si="98"/>
        <v>industry-ag-main.html#eff-stds</v>
      </c>
      <c r="R406" s="123" t="str">
        <f t="shared" si="98"/>
        <v>industry-energy-efficiency-standards.html</v>
      </c>
      <c r="S406" s="256" t="str">
        <f t="shared" si="98"/>
        <v>U.S. DOE, 2016, Industrial Energy Efficiency Potential Analysis, https://energy.gov/sites/prod/files/2017/04/f34/energy-savings-by-state-industrial-methodology.pdf</v>
      </c>
      <c r="T406" s="256" t="str">
        <f t="shared" si="98"/>
        <v>U.S. DOE, 2016, Industrial Energy Efficiency Potential Analysis, https://energy.gov/sites/prod/files/2017/04/f34/energy-savings-by-state-industrial-methodology.pdf</v>
      </c>
    </row>
    <row r="407" spans="1:20" s="4" customFormat="1" ht="90">
      <c r="A407" s="244" t="str">
        <f t="shared" si="97"/>
        <v>Industry</v>
      </c>
      <c r="B407" s="244" t="str">
        <f t="shared" si="97"/>
        <v>Industry Energy Efficiency Standards</v>
      </c>
      <c r="C407" s="244" t="str">
        <f t="shared" si="97"/>
        <v>Percentage Improvement in Eqpt Efficiency Standards above BAU</v>
      </c>
      <c r="D407" s="228" t="s">
        <v>144</v>
      </c>
      <c r="E407" s="185" t="s">
        <v>1233</v>
      </c>
      <c r="F407" s="186" t="s">
        <v>821</v>
      </c>
      <c r="G407" s="185" t="s">
        <v>1237</v>
      </c>
      <c r="H407" s="151">
        <v>793</v>
      </c>
      <c r="I407" s="185" t="s">
        <v>46</v>
      </c>
      <c r="J407" s="244" t="str">
        <f t="shared" si="98"/>
        <v>Industry Energy Efficiency Standards</v>
      </c>
      <c r="K407" s="255" t="str">
        <f t="shared" si="98"/>
        <v>indst efficiency standards</v>
      </c>
      <c r="L407" s="255">
        <f t="shared" si="98"/>
        <v>0</v>
      </c>
      <c r="M407" s="255">
        <f t="shared" si="98"/>
        <v>0.33</v>
      </c>
      <c r="N407" s="255">
        <f t="shared" si="98"/>
        <v>0.01</v>
      </c>
      <c r="O407" s="256" t="str">
        <f t="shared" si="98"/>
        <v>% reduction in energy use</v>
      </c>
      <c r="P407"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6" t="str">
        <f t="shared" si="98"/>
        <v>industry-ag-main.html#eff-stds</v>
      </c>
      <c r="R407" s="123" t="str">
        <f t="shared" si="98"/>
        <v>industry-energy-efficiency-standards.html</v>
      </c>
      <c r="S407" s="256" t="str">
        <f t="shared" si="98"/>
        <v>U.S. DOE, 2016, Industrial Energy Efficiency Potential Analysis, https://energy.gov/sites/prod/files/2017/04/f34/energy-savings-by-state-industrial-methodology.pdf</v>
      </c>
      <c r="T407" s="256" t="str">
        <f t="shared" si="98"/>
        <v>U.S. DOE, 2016, Industrial Energy Efficiency Potential Analysis, https://energy.gov/sites/prod/files/2017/04/f34/energy-savings-by-state-industrial-methodology.pdf</v>
      </c>
    </row>
    <row r="408" spans="1:20" s="4" customFormat="1" ht="90">
      <c r="A408" s="244" t="str">
        <f t="shared" si="97"/>
        <v>Industry</v>
      </c>
      <c r="B408" s="244" t="str">
        <f t="shared" si="97"/>
        <v>Industry Energy Efficiency Standards</v>
      </c>
      <c r="C408" s="244" t="str">
        <f t="shared" si="97"/>
        <v>Percentage Improvement in Eqpt Efficiency Standards above BAU</v>
      </c>
      <c r="D408" s="228" t="s">
        <v>144</v>
      </c>
      <c r="E408" s="185" t="s">
        <v>1234</v>
      </c>
      <c r="F408" s="186" t="s">
        <v>821</v>
      </c>
      <c r="G408" s="185" t="s">
        <v>1238</v>
      </c>
      <c r="H408" s="151">
        <v>794</v>
      </c>
      <c r="I408" s="185" t="s">
        <v>46</v>
      </c>
      <c r="J408" s="244" t="str">
        <f t="shared" si="98"/>
        <v>Industry Energy Efficiency Standards</v>
      </c>
      <c r="K408" s="255" t="str">
        <f t="shared" si="98"/>
        <v>indst efficiency standards</v>
      </c>
      <c r="L408" s="255">
        <f t="shared" si="98"/>
        <v>0</v>
      </c>
      <c r="M408" s="255">
        <f t="shared" si="98"/>
        <v>0.33</v>
      </c>
      <c r="N408" s="255">
        <f t="shared" si="98"/>
        <v>0.01</v>
      </c>
      <c r="O408" s="256" t="str">
        <f t="shared" si="98"/>
        <v>% reduction in energy use</v>
      </c>
      <c r="P408"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6" t="str">
        <f t="shared" si="98"/>
        <v>industry-ag-main.html#eff-stds</v>
      </c>
      <c r="R408" s="123" t="str">
        <f t="shared" si="98"/>
        <v>industry-energy-efficiency-standards.html</v>
      </c>
      <c r="S408" s="256" t="str">
        <f t="shared" si="98"/>
        <v>U.S. DOE, 2016, Industrial Energy Efficiency Potential Analysis, https://energy.gov/sites/prod/files/2017/04/f34/energy-savings-by-state-industrial-methodology.pdf</v>
      </c>
      <c r="T408" s="256" t="str">
        <f t="shared" si="98"/>
        <v>U.S. DOE, 2016, Industrial Energy Efficiency Potential Analysis, https://energy.gov/sites/prod/files/2017/04/f34/energy-savings-by-state-industrial-methodology.pdf</v>
      </c>
    </row>
    <row r="409" spans="1:20" s="4" customFormat="1" ht="90">
      <c r="A409" s="244" t="str">
        <f t="shared" si="97"/>
        <v>Industry</v>
      </c>
      <c r="B409" s="244" t="str">
        <f t="shared" si="97"/>
        <v>Industry Energy Efficiency Standards</v>
      </c>
      <c r="C409" s="244" t="str">
        <f t="shared" si="97"/>
        <v>Percentage Improvement in Eqpt Efficiency Standards above BAU</v>
      </c>
      <c r="D409" s="228" t="s">
        <v>144</v>
      </c>
      <c r="E409" s="185" t="s">
        <v>1231</v>
      </c>
      <c r="F409" s="186" t="s">
        <v>821</v>
      </c>
      <c r="G409" s="185" t="s">
        <v>1236</v>
      </c>
      <c r="H409" s="151">
        <v>795</v>
      </c>
      <c r="I409" s="185" t="s">
        <v>47</v>
      </c>
      <c r="J409" s="244" t="str">
        <f t="shared" si="98"/>
        <v>Industry Energy Efficiency Standards</v>
      </c>
      <c r="K409" s="255" t="str">
        <f t="shared" si="98"/>
        <v>indst efficiency standards</v>
      </c>
      <c r="L409" s="255">
        <f t="shared" si="98"/>
        <v>0</v>
      </c>
      <c r="M409" s="255">
        <f t="shared" si="98"/>
        <v>0.33</v>
      </c>
      <c r="N409" s="255">
        <f t="shared" si="98"/>
        <v>0.01</v>
      </c>
      <c r="O409" s="256" t="str">
        <f t="shared" si="98"/>
        <v>% reduction in energy use</v>
      </c>
      <c r="P409"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6" t="str">
        <f t="shared" si="98"/>
        <v>industry-ag-main.html#eff-stds</v>
      </c>
      <c r="R409" s="123" t="str">
        <f t="shared" si="98"/>
        <v>industry-energy-efficiency-standards.html</v>
      </c>
      <c r="S409" s="256" t="str">
        <f t="shared" si="98"/>
        <v>U.S. DOE, 2016, Industrial Energy Efficiency Potential Analysis, https://energy.gov/sites/prod/files/2017/04/f34/energy-savings-by-state-industrial-methodology.pdf</v>
      </c>
      <c r="T409" s="256" t="str">
        <f t="shared" si="98"/>
        <v>U.S. DOE, 2016, Industrial Energy Efficiency Potential Analysis, https://energy.gov/sites/prod/files/2017/04/f34/energy-savings-by-state-industrial-methodology.pdf</v>
      </c>
    </row>
    <row r="410" spans="1:20" s="4" customFormat="1" ht="90">
      <c r="A410" s="244" t="str">
        <f t="shared" si="97"/>
        <v>Industry</v>
      </c>
      <c r="B410" s="244" t="str">
        <f t="shared" si="97"/>
        <v>Industry Energy Efficiency Standards</v>
      </c>
      <c r="C410" s="244" t="str">
        <f t="shared" si="97"/>
        <v>Percentage Improvement in Eqpt Efficiency Standards above BAU</v>
      </c>
      <c r="D410" s="228" t="s">
        <v>892</v>
      </c>
      <c r="E410" s="185" t="s">
        <v>804</v>
      </c>
      <c r="F410" s="185" t="s">
        <v>1312</v>
      </c>
      <c r="G410" s="185" t="s">
        <v>810</v>
      </c>
      <c r="H410" s="151">
        <v>796</v>
      </c>
      <c r="I410" s="185" t="s">
        <v>46</v>
      </c>
      <c r="J410" s="244" t="str">
        <f t="shared" si="98"/>
        <v>Industry Energy Efficiency Standards</v>
      </c>
      <c r="K410" s="255" t="str">
        <f t="shared" si="98"/>
        <v>indst efficiency standards</v>
      </c>
      <c r="L410" s="255">
        <f t="shared" si="98"/>
        <v>0</v>
      </c>
      <c r="M410" s="255">
        <f t="shared" si="98"/>
        <v>0.33</v>
      </c>
      <c r="N410" s="255">
        <f t="shared" si="98"/>
        <v>0.01</v>
      </c>
      <c r="O410" s="256" t="str">
        <f t="shared" si="98"/>
        <v>% reduction in energy use</v>
      </c>
      <c r="P410"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6" t="str">
        <f t="shared" si="98"/>
        <v>industry-ag-main.html#eff-stds</v>
      </c>
      <c r="R410" s="123" t="str">
        <f t="shared" si="98"/>
        <v>industry-energy-efficiency-standards.html</v>
      </c>
      <c r="S410" s="256" t="str">
        <f t="shared" si="98"/>
        <v>U.S. DOE, 2016, Industrial Energy Efficiency Potential Analysis, https://energy.gov/sites/prod/files/2017/04/f34/energy-savings-by-state-industrial-methodology.pdf</v>
      </c>
      <c r="T410" s="256" t="str">
        <f t="shared" si="98"/>
        <v>U.S. DOE, 2016, Industrial Energy Efficiency Potential Analysis, https://energy.gov/sites/prod/files/2017/04/f34/energy-savings-by-state-industrial-methodology.pdf</v>
      </c>
    </row>
    <row r="411" spans="1:20" s="4" customFormat="1" ht="90">
      <c r="A411" s="244" t="str">
        <f t="shared" si="97"/>
        <v>Industry</v>
      </c>
      <c r="B411" s="244" t="str">
        <f t="shared" si="97"/>
        <v>Industry Energy Efficiency Standards</v>
      </c>
      <c r="C411" s="244" t="str">
        <f t="shared" si="97"/>
        <v>Percentage Improvement in Eqpt Efficiency Standards above BAU</v>
      </c>
      <c r="D411" s="228" t="s">
        <v>892</v>
      </c>
      <c r="E411" s="185" t="s">
        <v>805</v>
      </c>
      <c r="F411" s="185" t="s">
        <v>1312</v>
      </c>
      <c r="G411" s="185" t="s">
        <v>813</v>
      </c>
      <c r="H411" s="151">
        <v>797</v>
      </c>
      <c r="I411" s="185" t="s">
        <v>46</v>
      </c>
      <c r="J411" s="244" t="str">
        <f t="shared" si="98"/>
        <v>Industry Energy Efficiency Standards</v>
      </c>
      <c r="K411" s="255" t="str">
        <f t="shared" si="98"/>
        <v>indst efficiency standards</v>
      </c>
      <c r="L411" s="255">
        <f t="shared" ref="J411:T434" si="99">L$370</f>
        <v>0</v>
      </c>
      <c r="M411" s="255">
        <f t="shared" si="99"/>
        <v>0.33</v>
      </c>
      <c r="N411" s="255">
        <f t="shared" si="99"/>
        <v>0.01</v>
      </c>
      <c r="O411" s="256" t="str">
        <f t="shared" si="99"/>
        <v>% reduction in energy use</v>
      </c>
      <c r="P411"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6" t="str">
        <f t="shared" si="99"/>
        <v>industry-ag-main.html#eff-stds</v>
      </c>
      <c r="R411" s="123" t="str">
        <f t="shared" si="99"/>
        <v>industry-energy-efficiency-standards.html</v>
      </c>
      <c r="S411" s="256" t="str">
        <f t="shared" si="99"/>
        <v>U.S. DOE, 2016, Industrial Energy Efficiency Potential Analysis, https://energy.gov/sites/prod/files/2017/04/f34/energy-savings-by-state-industrial-methodology.pdf</v>
      </c>
      <c r="T411" s="256" t="str">
        <f t="shared" si="99"/>
        <v>U.S. DOE, 2016, Industrial Energy Efficiency Potential Analysis, https://energy.gov/sites/prod/files/2017/04/f34/energy-savings-by-state-industrial-methodology.pdf</v>
      </c>
    </row>
    <row r="412" spans="1:20" s="4" customFormat="1" ht="90">
      <c r="A412" s="244" t="str">
        <f t="shared" si="97"/>
        <v>Industry</v>
      </c>
      <c r="B412" s="244" t="str">
        <f t="shared" si="97"/>
        <v>Industry Energy Efficiency Standards</v>
      </c>
      <c r="C412" s="244" t="str">
        <f t="shared" si="97"/>
        <v>Percentage Improvement in Eqpt Efficiency Standards above BAU</v>
      </c>
      <c r="D412" s="228" t="s">
        <v>892</v>
      </c>
      <c r="E412" s="185" t="s">
        <v>806</v>
      </c>
      <c r="F412" s="185" t="s">
        <v>1312</v>
      </c>
      <c r="G412" s="185" t="s">
        <v>814</v>
      </c>
      <c r="H412" s="151">
        <v>798</v>
      </c>
      <c r="I412" s="185" t="s">
        <v>46</v>
      </c>
      <c r="J412" s="244" t="str">
        <f t="shared" si="99"/>
        <v>Industry Energy Efficiency Standards</v>
      </c>
      <c r="K412" s="255" t="str">
        <f t="shared" si="99"/>
        <v>indst efficiency standards</v>
      </c>
      <c r="L412" s="255">
        <f t="shared" si="99"/>
        <v>0</v>
      </c>
      <c r="M412" s="255">
        <f t="shared" si="99"/>
        <v>0.33</v>
      </c>
      <c r="N412" s="255">
        <f t="shared" si="99"/>
        <v>0.01</v>
      </c>
      <c r="O412" s="256" t="str">
        <f t="shared" si="99"/>
        <v>% reduction in energy use</v>
      </c>
      <c r="P412"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6" t="str">
        <f t="shared" si="99"/>
        <v>industry-ag-main.html#eff-stds</v>
      </c>
      <c r="R412" s="123" t="str">
        <f t="shared" si="99"/>
        <v>industry-energy-efficiency-standards.html</v>
      </c>
      <c r="S412" s="256" t="str">
        <f t="shared" si="99"/>
        <v>U.S. DOE, 2016, Industrial Energy Efficiency Potential Analysis, https://energy.gov/sites/prod/files/2017/04/f34/energy-savings-by-state-industrial-methodology.pdf</v>
      </c>
      <c r="T412" s="256" t="str">
        <f t="shared" si="99"/>
        <v>U.S. DOE, 2016, Industrial Energy Efficiency Potential Analysis, https://energy.gov/sites/prod/files/2017/04/f34/energy-savings-by-state-industrial-methodology.pdf</v>
      </c>
    </row>
    <row r="413" spans="1:20" s="4" customFormat="1" ht="90">
      <c r="A413" s="244" t="str">
        <f t="shared" si="97"/>
        <v>Industry</v>
      </c>
      <c r="B413" s="244" t="str">
        <f t="shared" si="97"/>
        <v>Industry Energy Efficiency Standards</v>
      </c>
      <c r="C413" s="244" t="str">
        <f t="shared" si="97"/>
        <v>Percentage Improvement in Eqpt Efficiency Standards above BAU</v>
      </c>
      <c r="D413" s="228" t="s">
        <v>892</v>
      </c>
      <c r="E413" s="185" t="s">
        <v>807</v>
      </c>
      <c r="F413" s="185" t="s">
        <v>1312</v>
      </c>
      <c r="G413" s="185" t="s">
        <v>811</v>
      </c>
      <c r="H413" s="151">
        <v>799</v>
      </c>
      <c r="I413" s="185" t="s">
        <v>47</v>
      </c>
      <c r="J413" s="244" t="str">
        <f t="shared" si="99"/>
        <v>Industry Energy Efficiency Standards</v>
      </c>
      <c r="K413" s="255" t="str">
        <f t="shared" si="99"/>
        <v>indst efficiency standards</v>
      </c>
      <c r="L413" s="255">
        <f t="shared" si="99"/>
        <v>0</v>
      </c>
      <c r="M413" s="255">
        <f t="shared" si="99"/>
        <v>0.33</v>
      </c>
      <c r="N413" s="255">
        <f t="shared" si="99"/>
        <v>0.01</v>
      </c>
      <c r="O413" s="256" t="str">
        <f t="shared" si="99"/>
        <v>% reduction in energy use</v>
      </c>
      <c r="P413"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6" t="str">
        <f t="shared" si="99"/>
        <v>industry-ag-main.html#eff-stds</v>
      </c>
      <c r="R413" s="123" t="str">
        <f t="shared" si="99"/>
        <v>industry-energy-efficiency-standards.html</v>
      </c>
      <c r="S413" s="256" t="str">
        <f t="shared" si="99"/>
        <v>U.S. DOE, 2016, Industrial Energy Efficiency Potential Analysis, https://energy.gov/sites/prod/files/2017/04/f34/energy-savings-by-state-industrial-methodology.pdf</v>
      </c>
      <c r="T413" s="256" t="str">
        <f t="shared" si="99"/>
        <v>U.S. DOE, 2016, Industrial Energy Efficiency Potential Analysis, https://energy.gov/sites/prod/files/2017/04/f34/energy-savings-by-state-industrial-methodology.pdf</v>
      </c>
    </row>
    <row r="414" spans="1:20" s="4" customFormat="1" ht="90">
      <c r="A414" s="244" t="str">
        <f t="shared" si="97"/>
        <v>Industry</v>
      </c>
      <c r="B414" s="244" t="str">
        <f t="shared" si="97"/>
        <v>Industry Energy Efficiency Standards</v>
      </c>
      <c r="C414" s="244" t="str">
        <f t="shared" si="97"/>
        <v>Percentage Improvement in Eqpt Efficiency Standards above BAU</v>
      </c>
      <c r="D414" s="228" t="s">
        <v>892</v>
      </c>
      <c r="E414" s="185" t="s">
        <v>808</v>
      </c>
      <c r="F414" s="185" t="s">
        <v>1312</v>
      </c>
      <c r="G414" s="185" t="s">
        <v>812</v>
      </c>
      <c r="H414" s="151">
        <v>800</v>
      </c>
      <c r="I414" s="185" t="s">
        <v>46</v>
      </c>
      <c r="J414" s="244" t="str">
        <f t="shared" si="99"/>
        <v>Industry Energy Efficiency Standards</v>
      </c>
      <c r="K414" s="255" t="str">
        <f t="shared" si="99"/>
        <v>indst efficiency standards</v>
      </c>
      <c r="L414" s="255">
        <f t="shared" si="99"/>
        <v>0</v>
      </c>
      <c r="M414" s="255">
        <f t="shared" si="99"/>
        <v>0.33</v>
      </c>
      <c r="N414" s="255">
        <f t="shared" si="99"/>
        <v>0.01</v>
      </c>
      <c r="O414" s="256" t="str">
        <f t="shared" si="99"/>
        <v>% reduction in energy use</v>
      </c>
      <c r="P414"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6" t="str">
        <f t="shared" si="99"/>
        <v>industry-ag-main.html#eff-stds</v>
      </c>
      <c r="R414" s="123" t="str">
        <f t="shared" si="99"/>
        <v>industry-energy-efficiency-standards.html</v>
      </c>
      <c r="S414" s="256" t="str">
        <f t="shared" si="99"/>
        <v>U.S. DOE, 2016, Industrial Energy Efficiency Potential Analysis, https://energy.gov/sites/prod/files/2017/04/f34/energy-savings-by-state-industrial-methodology.pdf</v>
      </c>
      <c r="T414" s="256" t="str">
        <f t="shared" si="99"/>
        <v>U.S. DOE, 2016, Industrial Energy Efficiency Potential Analysis, https://energy.gov/sites/prod/files/2017/04/f34/energy-savings-by-state-industrial-methodology.pdf</v>
      </c>
    </row>
    <row r="415" spans="1:20" s="4" customFormat="1" ht="90">
      <c r="A415" s="244" t="str">
        <f t="shared" si="97"/>
        <v>Industry</v>
      </c>
      <c r="B415" s="244" t="str">
        <f t="shared" si="97"/>
        <v>Industry Energy Efficiency Standards</v>
      </c>
      <c r="C415" s="244" t="str">
        <f t="shared" si="97"/>
        <v>Percentage Improvement in Eqpt Efficiency Standards above BAU</v>
      </c>
      <c r="D415" s="228" t="s">
        <v>892</v>
      </c>
      <c r="E415" s="185" t="s">
        <v>809</v>
      </c>
      <c r="F415" s="185" t="s">
        <v>1312</v>
      </c>
      <c r="G415" s="185" t="s">
        <v>815</v>
      </c>
      <c r="H415" s="151">
        <v>801</v>
      </c>
      <c r="I415" s="185" t="s">
        <v>47</v>
      </c>
      <c r="J415" s="244" t="str">
        <f t="shared" si="99"/>
        <v>Industry Energy Efficiency Standards</v>
      </c>
      <c r="K415" s="255" t="str">
        <f t="shared" si="99"/>
        <v>indst efficiency standards</v>
      </c>
      <c r="L415" s="255">
        <f t="shared" si="99"/>
        <v>0</v>
      </c>
      <c r="M415" s="255">
        <f t="shared" si="99"/>
        <v>0.33</v>
      </c>
      <c r="N415" s="255">
        <f t="shared" si="99"/>
        <v>0.01</v>
      </c>
      <c r="O415" s="256" t="str">
        <f t="shared" si="99"/>
        <v>% reduction in energy use</v>
      </c>
      <c r="P415"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6" t="str">
        <f t="shared" si="99"/>
        <v>industry-ag-main.html#eff-stds</v>
      </c>
      <c r="R415" s="123" t="str">
        <f t="shared" si="99"/>
        <v>industry-energy-efficiency-standards.html</v>
      </c>
      <c r="S415" s="256" t="str">
        <f t="shared" si="99"/>
        <v>U.S. DOE, 2016, Industrial Energy Efficiency Potential Analysis, https://energy.gov/sites/prod/files/2017/04/f34/energy-savings-by-state-industrial-methodology.pdf</v>
      </c>
      <c r="T415" s="256" t="str">
        <f t="shared" si="99"/>
        <v>U.S. DOE, 2016, Industrial Energy Efficiency Potential Analysis, https://energy.gov/sites/prod/files/2017/04/f34/energy-savings-by-state-industrial-methodology.pdf</v>
      </c>
    </row>
    <row r="416" spans="1:20" s="4" customFormat="1" ht="90">
      <c r="A416" s="244" t="str">
        <f t="shared" si="97"/>
        <v>Industry</v>
      </c>
      <c r="B416" s="244" t="str">
        <f t="shared" si="97"/>
        <v>Industry Energy Efficiency Standards</v>
      </c>
      <c r="C416" s="244" t="str">
        <f t="shared" si="97"/>
        <v>Percentage Improvement in Eqpt Efficiency Standards above BAU</v>
      </c>
      <c r="D416" s="228" t="s">
        <v>892</v>
      </c>
      <c r="E416" s="185" t="s">
        <v>1232</v>
      </c>
      <c r="F416" s="185" t="s">
        <v>1312</v>
      </c>
      <c r="G416" s="185" t="s">
        <v>1235</v>
      </c>
      <c r="H416" s="151">
        <v>802</v>
      </c>
      <c r="I416" s="185" t="s">
        <v>47</v>
      </c>
      <c r="J416" s="244" t="str">
        <f t="shared" si="99"/>
        <v>Industry Energy Efficiency Standards</v>
      </c>
      <c r="K416" s="255" t="str">
        <f t="shared" si="99"/>
        <v>indst efficiency standards</v>
      </c>
      <c r="L416" s="255">
        <f t="shared" si="99"/>
        <v>0</v>
      </c>
      <c r="M416" s="255">
        <f t="shared" si="99"/>
        <v>0.33</v>
      </c>
      <c r="N416" s="255">
        <f t="shared" si="99"/>
        <v>0.01</v>
      </c>
      <c r="O416" s="256" t="str">
        <f t="shared" si="99"/>
        <v>% reduction in energy use</v>
      </c>
      <c r="P416"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6" t="str">
        <f t="shared" si="99"/>
        <v>industry-ag-main.html#eff-stds</v>
      </c>
      <c r="R416" s="123" t="str">
        <f t="shared" si="99"/>
        <v>industry-energy-efficiency-standards.html</v>
      </c>
      <c r="S416" s="256" t="str">
        <f t="shared" si="99"/>
        <v>U.S. DOE, 2016, Industrial Energy Efficiency Potential Analysis, https://energy.gov/sites/prod/files/2017/04/f34/energy-savings-by-state-industrial-methodology.pdf</v>
      </c>
      <c r="T416" s="256" t="str">
        <f t="shared" si="99"/>
        <v>U.S. DOE, 2016, Industrial Energy Efficiency Potential Analysis, https://energy.gov/sites/prod/files/2017/04/f34/energy-savings-by-state-industrial-methodology.pdf</v>
      </c>
    </row>
    <row r="417" spans="1:20" s="4" customFormat="1" ht="90">
      <c r="A417" s="244" t="str">
        <f t="shared" si="97"/>
        <v>Industry</v>
      </c>
      <c r="B417" s="244" t="str">
        <f t="shared" si="97"/>
        <v>Industry Energy Efficiency Standards</v>
      </c>
      <c r="C417" s="244" t="str">
        <f t="shared" si="97"/>
        <v>Percentage Improvement in Eqpt Efficiency Standards above BAU</v>
      </c>
      <c r="D417" s="228" t="s">
        <v>892</v>
      </c>
      <c r="E417" s="185" t="s">
        <v>1233</v>
      </c>
      <c r="F417" s="185" t="s">
        <v>1312</v>
      </c>
      <c r="G417" s="185" t="s">
        <v>1237</v>
      </c>
      <c r="H417" s="151">
        <v>803</v>
      </c>
      <c r="I417" s="185" t="s">
        <v>46</v>
      </c>
      <c r="J417" s="244" t="str">
        <f t="shared" si="99"/>
        <v>Industry Energy Efficiency Standards</v>
      </c>
      <c r="K417" s="255" t="str">
        <f t="shared" si="99"/>
        <v>indst efficiency standards</v>
      </c>
      <c r="L417" s="255">
        <f t="shared" si="99"/>
        <v>0</v>
      </c>
      <c r="M417" s="255">
        <f t="shared" si="99"/>
        <v>0.33</v>
      </c>
      <c r="N417" s="255">
        <f t="shared" si="99"/>
        <v>0.01</v>
      </c>
      <c r="O417" s="256" t="str">
        <f t="shared" si="99"/>
        <v>% reduction in energy use</v>
      </c>
      <c r="P417"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6" t="str">
        <f t="shared" si="99"/>
        <v>industry-ag-main.html#eff-stds</v>
      </c>
      <c r="R417" s="123" t="str">
        <f t="shared" si="99"/>
        <v>industry-energy-efficiency-standards.html</v>
      </c>
      <c r="S417" s="256" t="str">
        <f t="shared" si="99"/>
        <v>U.S. DOE, 2016, Industrial Energy Efficiency Potential Analysis, https://energy.gov/sites/prod/files/2017/04/f34/energy-savings-by-state-industrial-methodology.pdf</v>
      </c>
      <c r="T417" s="256" t="str">
        <f t="shared" si="99"/>
        <v>U.S. DOE, 2016, Industrial Energy Efficiency Potential Analysis, https://energy.gov/sites/prod/files/2017/04/f34/energy-savings-by-state-industrial-methodology.pdf</v>
      </c>
    </row>
    <row r="418" spans="1:20" s="4" customFormat="1" ht="90">
      <c r="A418" s="244" t="str">
        <f t="shared" si="97"/>
        <v>Industry</v>
      </c>
      <c r="B418" s="244" t="str">
        <f t="shared" si="97"/>
        <v>Industry Energy Efficiency Standards</v>
      </c>
      <c r="C418" s="244" t="str">
        <f t="shared" si="97"/>
        <v>Percentage Improvement in Eqpt Efficiency Standards above BAU</v>
      </c>
      <c r="D418" s="228" t="s">
        <v>892</v>
      </c>
      <c r="E418" s="185" t="s">
        <v>1234</v>
      </c>
      <c r="F418" s="185" t="s">
        <v>1312</v>
      </c>
      <c r="G418" s="185" t="s">
        <v>1238</v>
      </c>
      <c r="H418" s="151">
        <v>804</v>
      </c>
      <c r="I418" s="185" t="s">
        <v>47</v>
      </c>
      <c r="J418" s="244" t="str">
        <f t="shared" si="99"/>
        <v>Industry Energy Efficiency Standards</v>
      </c>
      <c r="K418" s="255" t="str">
        <f t="shared" si="99"/>
        <v>indst efficiency standards</v>
      </c>
      <c r="L418" s="255">
        <f t="shared" si="99"/>
        <v>0</v>
      </c>
      <c r="M418" s="255">
        <f t="shared" si="99"/>
        <v>0.33</v>
      </c>
      <c r="N418" s="255">
        <f t="shared" si="99"/>
        <v>0.01</v>
      </c>
      <c r="O418" s="256" t="str">
        <f t="shared" si="99"/>
        <v>% reduction in energy use</v>
      </c>
      <c r="P418"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6" t="str">
        <f t="shared" si="99"/>
        <v>industry-ag-main.html#eff-stds</v>
      </c>
      <c r="R418" s="123" t="str">
        <f t="shared" si="99"/>
        <v>industry-energy-efficiency-standards.html</v>
      </c>
      <c r="S418" s="256" t="str">
        <f t="shared" si="99"/>
        <v>U.S. DOE, 2016, Industrial Energy Efficiency Potential Analysis, https://energy.gov/sites/prod/files/2017/04/f34/energy-savings-by-state-industrial-methodology.pdf</v>
      </c>
      <c r="T418" s="256" t="str">
        <f t="shared" si="99"/>
        <v>U.S. DOE, 2016, Industrial Energy Efficiency Potential Analysis, https://energy.gov/sites/prod/files/2017/04/f34/energy-savings-by-state-industrial-methodology.pdf</v>
      </c>
    </row>
    <row r="419" spans="1:20" s="4" customFormat="1" ht="90">
      <c r="A419" s="244" t="str">
        <f t="shared" si="97"/>
        <v>Industry</v>
      </c>
      <c r="B419" s="244" t="str">
        <f t="shared" si="97"/>
        <v>Industry Energy Efficiency Standards</v>
      </c>
      <c r="C419" s="244" t="str">
        <f t="shared" si="97"/>
        <v>Percentage Improvement in Eqpt Efficiency Standards above BAU</v>
      </c>
      <c r="D419" s="228" t="s">
        <v>892</v>
      </c>
      <c r="E419" s="185" t="s">
        <v>1231</v>
      </c>
      <c r="F419" s="185" t="s">
        <v>1312</v>
      </c>
      <c r="G419" s="185" t="s">
        <v>1236</v>
      </c>
      <c r="H419" s="151">
        <v>805</v>
      </c>
      <c r="I419" s="185" t="s">
        <v>47</v>
      </c>
      <c r="J419" s="244" t="str">
        <f t="shared" si="99"/>
        <v>Industry Energy Efficiency Standards</v>
      </c>
      <c r="K419" s="255" t="str">
        <f t="shared" si="99"/>
        <v>indst efficiency standards</v>
      </c>
      <c r="L419" s="255">
        <f t="shared" si="99"/>
        <v>0</v>
      </c>
      <c r="M419" s="255">
        <f t="shared" si="99"/>
        <v>0.33</v>
      </c>
      <c r="N419" s="255">
        <f t="shared" si="99"/>
        <v>0.01</v>
      </c>
      <c r="O419" s="256" t="str">
        <f t="shared" si="99"/>
        <v>% reduction in energy use</v>
      </c>
      <c r="P419"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6" t="str">
        <f t="shared" si="99"/>
        <v>industry-ag-main.html#eff-stds</v>
      </c>
      <c r="R419" s="123" t="str">
        <f t="shared" si="99"/>
        <v>industry-energy-efficiency-standards.html</v>
      </c>
      <c r="S419" s="256" t="str">
        <f t="shared" si="99"/>
        <v>U.S. DOE, 2016, Industrial Energy Efficiency Potential Analysis, https://energy.gov/sites/prod/files/2017/04/f34/energy-savings-by-state-industrial-methodology.pdf</v>
      </c>
      <c r="T419" s="256" t="str">
        <f t="shared" si="99"/>
        <v>U.S. DOE, 2016, Industrial Energy Efficiency Potential Analysis, https://energy.gov/sites/prod/files/2017/04/f34/energy-savings-by-state-industrial-methodology.pdf</v>
      </c>
    </row>
    <row r="420" spans="1:20" s="4" customFormat="1" ht="90">
      <c r="A420" s="244" t="str">
        <f t="shared" si="97"/>
        <v>Industry</v>
      </c>
      <c r="B420" s="244" t="str">
        <f t="shared" si="97"/>
        <v>Industry Energy Efficiency Standards</v>
      </c>
      <c r="C420" s="244" t="str">
        <f t="shared" si="97"/>
        <v>Percentage Improvement in Eqpt Efficiency Standards above BAU</v>
      </c>
      <c r="D420" s="228" t="s">
        <v>145</v>
      </c>
      <c r="E420" s="185" t="s">
        <v>804</v>
      </c>
      <c r="F420" s="186" t="s">
        <v>891</v>
      </c>
      <c r="G420" s="185" t="s">
        <v>810</v>
      </c>
      <c r="H420" s="151">
        <v>806</v>
      </c>
      <c r="I420" s="185" t="s">
        <v>46</v>
      </c>
      <c r="J420" s="244" t="str">
        <f t="shared" si="99"/>
        <v>Industry Energy Efficiency Standards</v>
      </c>
      <c r="K420" s="255" t="str">
        <f t="shared" si="99"/>
        <v>indst efficiency standards</v>
      </c>
      <c r="L420" s="255">
        <f t="shared" si="99"/>
        <v>0</v>
      </c>
      <c r="M420" s="255">
        <f t="shared" si="99"/>
        <v>0.33</v>
      </c>
      <c r="N420" s="255">
        <f t="shared" si="99"/>
        <v>0.01</v>
      </c>
      <c r="O420" s="256" t="str">
        <f t="shared" si="99"/>
        <v>% reduction in energy use</v>
      </c>
      <c r="P420"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6" t="str">
        <f t="shared" si="99"/>
        <v>industry-ag-main.html#eff-stds</v>
      </c>
      <c r="R420" s="123" t="str">
        <f t="shared" si="99"/>
        <v>industry-energy-efficiency-standards.html</v>
      </c>
      <c r="S420" s="256" t="str">
        <f t="shared" si="99"/>
        <v>U.S. DOE, 2016, Industrial Energy Efficiency Potential Analysis, https://energy.gov/sites/prod/files/2017/04/f34/energy-savings-by-state-industrial-methodology.pdf</v>
      </c>
      <c r="T420" s="256" t="str">
        <f t="shared" si="99"/>
        <v>U.S. DOE, 2016, Industrial Energy Efficiency Potential Analysis, https://energy.gov/sites/prod/files/2017/04/f34/energy-savings-by-state-industrial-methodology.pdf</v>
      </c>
    </row>
    <row r="421" spans="1:20" s="4" customFormat="1" ht="90">
      <c r="A421" s="244" t="str">
        <f t="shared" si="97"/>
        <v>Industry</v>
      </c>
      <c r="B421" s="244" t="str">
        <f t="shared" si="97"/>
        <v>Industry Energy Efficiency Standards</v>
      </c>
      <c r="C421" s="244" t="str">
        <f t="shared" si="97"/>
        <v>Percentage Improvement in Eqpt Efficiency Standards above BAU</v>
      </c>
      <c r="D421" s="228" t="s">
        <v>145</v>
      </c>
      <c r="E421" s="185" t="s">
        <v>805</v>
      </c>
      <c r="F421" s="186" t="s">
        <v>891</v>
      </c>
      <c r="G421" s="185" t="s">
        <v>813</v>
      </c>
      <c r="H421" s="151">
        <v>807</v>
      </c>
      <c r="I421" s="185" t="s">
        <v>46</v>
      </c>
      <c r="J421" s="244" t="str">
        <f t="shared" si="99"/>
        <v>Industry Energy Efficiency Standards</v>
      </c>
      <c r="K421" s="255" t="str">
        <f t="shared" si="99"/>
        <v>indst efficiency standards</v>
      </c>
      <c r="L421" s="255">
        <f t="shared" si="99"/>
        <v>0</v>
      </c>
      <c r="M421" s="255">
        <f t="shared" si="99"/>
        <v>0.33</v>
      </c>
      <c r="N421" s="255">
        <f t="shared" si="99"/>
        <v>0.01</v>
      </c>
      <c r="O421" s="256" t="str">
        <f t="shared" si="99"/>
        <v>% reduction in energy use</v>
      </c>
      <c r="P421"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6" t="str">
        <f t="shared" si="99"/>
        <v>industry-ag-main.html#eff-stds</v>
      </c>
      <c r="R421" s="123" t="str">
        <f t="shared" si="99"/>
        <v>industry-energy-efficiency-standards.html</v>
      </c>
      <c r="S421" s="256" t="str">
        <f t="shared" si="99"/>
        <v>U.S. DOE, 2016, Industrial Energy Efficiency Potential Analysis, https://energy.gov/sites/prod/files/2017/04/f34/energy-savings-by-state-industrial-methodology.pdf</v>
      </c>
      <c r="T421" s="256" t="str">
        <f t="shared" si="99"/>
        <v>U.S. DOE, 2016, Industrial Energy Efficiency Potential Analysis, https://energy.gov/sites/prod/files/2017/04/f34/energy-savings-by-state-industrial-methodology.pdf</v>
      </c>
    </row>
    <row r="422" spans="1:20" s="4" customFormat="1" ht="90">
      <c r="A422" s="244" t="str">
        <f t="shared" si="97"/>
        <v>Industry</v>
      </c>
      <c r="B422" s="244" t="str">
        <f t="shared" si="97"/>
        <v>Industry Energy Efficiency Standards</v>
      </c>
      <c r="C422" s="244" t="str">
        <f t="shared" si="97"/>
        <v>Percentage Improvement in Eqpt Efficiency Standards above BAU</v>
      </c>
      <c r="D422" s="228" t="s">
        <v>145</v>
      </c>
      <c r="E422" s="185" t="s">
        <v>806</v>
      </c>
      <c r="F422" s="186" t="s">
        <v>891</v>
      </c>
      <c r="G422" s="185" t="s">
        <v>814</v>
      </c>
      <c r="H422" s="151">
        <v>808</v>
      </c>
      <c r="I422" s="185" t="s">
        <v>46</v>
      </c>
      <c r="J422" s="244" t="str">
        <f t="shared" si="99"/>
        <v>Industry Energy Efficiency Standards</v>
      </c>
      <c r="K422" s="255" t="str">
        <f t="shared" si="99"/>
        <v>indst efficiency standards</v>
      </c>
      <c r="L422" s="255">
        <f t="shared" si="99"/>
        <v>0</v>
      </c>
      <c r="M422" s="255">
        <f t="shared" si="99"/>
        <v>0.33</v>
      </c>
      <c r="N422" s="255">
        <f t="shared" si="99"/>
        <v>0.01</v>
      </c>
      <c r="O422" s="256" t="str">
        <f t="shared" si="99"/>
        <v>% reduction in energy use</v>
      </c>
      <c r="P422"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6" t="str">
        <f t="shared" si="99"/>
        <v>industry-ag-main.html#eff-stds</v>
      </c>
      <c r="R422" s="123" t="str">
        <f t="shared" si="99"/>
        <v>industry-energy-efficiency-standards.html</v>
      </c>
      <c r="S422" s="256" t="str">
        <f t="shared" si="99"/>
        <v>U.S. DOE, 2016, Industrial Energy Efficiency Potential Analysis, https://energy.gov/sites/prod/files/2017/04/f34/energy-savings-by-state-industrial-methodology.pdf</v>
      </c>
      <c r="T422" s="256" t="str">
        <f t="shared" si="99"/>
        <v>U.S. DOE, 2016, Industrial Energy Efficiency Potential Analysis, https://energy.gov/sites/prod/files/2017/04/f34/energy-savings-by-state-industrial-methodology.pdf</v>
      </c>
    </row>
    <row r="423" spans="1:20" s="4" customFormat="1" ht="90">
      <c r="A423" s="244" t="str">
        <f t="shared" si="97"/>
        <v>Industry</v>
      </c>
      <c r="B423" s="244" t="str">
        <f t="shared" si="97"/>
        <v>Industry Energy Efficiency Standards</v>
      </c>
      <c r="C423" s="244" t="str">
        <f t="shared" si="97"/>
        <v>Percentage Improvement in Eqpt Efficiency Standards above BAU</v>
      </c>
      <c r="D423" s="228" t="s">
        <v>145</v>
      </c>
      <c r="E423" s="185" t="s">
        <v>807</v>
      </c>
      <c r="F423" s="186" t="s">
        <v>891</v>
      </c>
      <c r="G423" s="185" t="s">
        <v>811</v>
      </c>
      <c r="H423" s="151">
        <v>809</v>
      </c>
      <c r="I423" s="185" t="s">
        <v>47</v>
      </c>
      <c r="J423" s="244" t="str">
        <f t="shared" si="99"/>
        <v>Industry Energy Efficiency Standards</v>
      </c>
      <c r="K423" s="255" t="str">
        <f t="shared" si="99"/>
        <v>indst efficiency standards</v>
      </c>
      <c r="L423" s="255">
        <f t="shared" si="99"/>
        <v>0</v>
      </c>
      <c r="M423" s="255">
        <f t="shared" si="99"/>
        <v>0.33</v>
      </c>
      <c r="N423" s="255">
        <f t="shared" si="99"/>
        <v>0.01</v>
      </c>
      <c r="O423" s="256" t="str">
        <f t="shared" si="99"/>
        <v>% reduction in energy use</v>
      </c>
      <c r="P423"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6" t="str">
        <f t="shared" si="99"/>
        <v>industry-ag-main.html#eff-stds</v>
      </c>
      <c r="R423" s="123" t="str">
        <f t="shared" si="99"/>
        <v>industry-energy-efficiency-standards.html</v>
      </c>
      <c r="S423" s="256" t="str">
        <f t="shared" si="99"/>
        <v>U.S. DOE, 2016, Industrial Energy Efficiency Potential Analysis, https://energy.gov/sites/prod/files/2017/04/f34/energy-savings-by-state-industrial-methodology.pdf</v>
      </c>
      <c r="T423" s="256" t="str">
        <f t="shared" si="99"/>
        <v>U.S. DOE, 2016, Industrial Energy Efficiency Potential Analysis, https://energy.gov/sites/prod/files/2017/04/f34/energy-savings-by-state-industrial-methodology.pdf</v>
      </c>
    </row>
    <row r="424" spans="1:20" s="4" customFormat="1" ht="90">
      <c r="A424" s="244" t="str">
        <f t="shared" si="97"/>
        <v>Industry</v>
      </c>
      <c r="B424" s="244" t="str">
        <f t="shared" si="97"/>
        <v>Industry Energy Efficiency Standards</v>
      </c>
      <c r="C424" s="244" t="str">
        <f t="shared" si="97"/>
        <v>Percentage Improvement in Eqpt Efficiency Standards above BAU</v>
      </c>
      <c r="D424" s="228" t="s">
        <v>145</v>
      </c>
      <c r="E424" s="185" t="s">
        <v>808</v>
      </c>
      <c r="F424" s="186" t="s">
        <v>891</v>
      </c>
      <c r="G424" s="185" t="s">
        <v>812</v>
      </c>
      <c r="H424" s="151">
        <v>810</v>
      </c>
      <c r="I424" s="185" t="s">
        <v>46</v>
      </c>
      <c r="J424" s="244" t="str">
        <f t="shared" si="99"/>
        <v>Industry Energy Efficiency Standards</v>
      </c>
      <c r="K424" s="255" t="str">
        <f t="shared" si="99"/>
        <v>indst efficiency standards</v>
      </c>
      <c r="L424" s="255">
        <f t="shared" si="99"/>
        <v>0</v>
      </c>
      <c r="M424" s="255">
        <f t="shared" si="99"/>
        <v>0.33</v>
      </c>
      <c r="N424" s="255">
        <f t="shared" si="99"/>
        <v>0.01</v>
      </c>
      <c r="O424" s="256" t="str">
        <f t="shared" si="99"/>
        <v>% reduction in energy use</v>
      </c>
      <c r="P424"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6" t="str">
        <f t="shared" si="99"/>
        <v>industry-ag-main.html#eff-stds</v>
      </c>
      <c r="R424" s="123" t="str">
        <f t="shared" si="99"/>
        <v>industry-energy-efficiency-standards.html</v>
      </c>
      <c r="S424" s="256" t="str">
        <f t="shared" si="99"/>
        <v>U.S. DOE, 2016, Industrial Energy Efficiency Potential Analysis, https://energy.gov/sites/prod/files/2017/04/f34/energy-savings-by-state-industrial-methodology.pdf</v>
      </c>
      <c r="T424" s="256" t="str">
        <f t="shared" si="99"/>
        <v>U.S. DOE, 2016, Industrial Energy Efficiency Potential Analysis, https://energy.gov/sites/prod/files/2017/04/f34/energy-savings-by-state-industrial-methodology.pdf</v>
      </c>
    </row>
    <row r="425" spans="1:20" s="4" customFormat="1" ht="90">
      <c r="A425" s="244" t="str">
        <f t="shared" si="97"/>
        <v>Industry</v>
      </c>
      <c r="B425" s="244" t="str">
        <f t="shared" si="97"/>
        <v>Industry Energy Efficiency Standards</v>
      </c>
      <c r="C425" s="244" t="str">
        <f t="shared" si="97"/>
        <v>Percentage Improvement in Eqpt Efficiency Standards above BAU</v>
      </c>
      <c r="D425" s="228" t="s">
        <v>145</v>
      </c>
      <c r="E425" s="185" t="s">
        <v>809</v>
      </c>
      <c r="F425" s="186" t="s">
        <v>891</v>
      </c>
      <c r="G425" s="185" t="s">
        <v>815</v>
      </c>
      <c r="H425" s="151">
        <v>811</v>
      </c>
      <c r="I425" s="185" t="s">
        <v>47</v>
      </c>
      <c r="J425" s="244" t="str">
        <f t="shared" si="99"/>
        <v>Industry Energy Efficiency Standards</v>
      </c>
      <c r="K425" s="255" t="str">
        <f t="shared" si="99"/>
        <v>indst efficiency standards</v>
      </c>
      <c r="L425" s="255">
        <f t="shared" si="99"/>
        <v>0</v>
      </c>
      <c r="M425" s="255">
        <f t="shared" si="99"/>
        <v>0.33</v>
      </c>
      <c r="N425" s="255">
        <f t="shared" si="99"/>
        <v>0.01</v>
      </c>
      <c r="O425" s="256" t="str">
        <f t="shared" si="99"/>
        <v>% reduction in energy use</v>
      </c>
      <c r="P425"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6" t="str">
        <f t="shared" si="99"/>
        <v>industry-ag-main.html#eff-stds</v>
      </c>
      <c r="R425" s="123" t="str">
        <f t="shared" si="99"/>
        <v>industry-energy-efficiency-standards.html</v>
      </c>
      <c r="S425" s="256" t="str">
        <f t="shared" si="99"/>
        <v>U.S. DOE, 2016, Industrial Energy Efficiency Potential Analysis, https://energy.gov/sites/prod/files/2017/04/f34/energy-savings-by-state-industrial-methodology.pdf</v>
      </c>
      <c r="T425" s="256" t="str">
        <f t="shared" si="99"/>
        <v>U.S. DOE, 2016, Industrial Energy Efficiency Potential Analysis, https://energy.gov/sites/prod/files/2017/04/f34/energy-savings-by-state-industrial-methodology.pdf</v>
      </c>
    </row>
    <row r="426" spans="1:20" s="4" customFormat="1" ht="90">
      <c r="A426" s="244" t="str">
        <f t="shared" si="97"/>
        <v>Industry</v>
      </c>
      <c r="B426" s="244" t="str">
        <f t="shared" si="97"/>
        <v>Industry Energy Efficiency Standards</v>
      </c>
      <c r="C426" s="244" t="str">
        <f t="shared" si="97"/>
        <v>Percentage Improvement in Eqpt Efficiency Standards above BAU</v>
      </c>
      <c r="D426" s="228" t="s">
        <v>145</v>
      </c>
      <c r="E426" s="185" t="s">
        <v>1232</v>
      </c>
      <c r="F426" s="186" t="s">
        <v>891</v>
      </c>
      <c r="G426" s="185" t="s">
        <v>1235</v>
      </c>
      <c r="H426" s="151">
        <v>812</v>
      </c>
      <c r="I426" s="185" t="s">
        <v>47</v>
      </c>
      <c r="J426" s="244" t="str">
        <f t="shared" si="99"/>
        <v>Industry Energy Efficiency Standards</v>
      </c>
      <c r="K426" s="255" t="str">
        <f t="shared" si="99"/>
        <v>indst efficiency standards</v>
      </c>
      <c r="L426" s="255">
        <f t="shared" si="99"/>
        <v>0</v>
      </c>
      <c r="M426" s="255">
        <f t="shared" si="99"/>
        <v>0.33</v>
      </c>
      <c r="N426" s="255">
        <f t="shared" si="99"/>
        <v>0.01</v>
      </c>
      <c r="O426" s="256" t="str">
        <f t="shared" si="99"/>
        <v>% reduction in energy use</v>
      </c>
      <c r="P426"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6" t="str">
        <f t="shared" si="99"/>
        <v>industry-ag-main.html#eff-stds</v>
      </c>
      <c r="R426" s="123" t="str">
        <f t="shared" si="99"/>
        <v>industry-energy-efficiency-standards.html</v>
      </c>
      <c r="S426" s="256" t="str">
        <f t="shared" si="99"/>
        <v>U.S. DOE, 2016, Industrial Energy Efficiency Potential Analysis, https://energy.gov/sites/prod/files/2017/04/f34/energy-savings-by-state-industrial-methodology.pdf</v>
      </c>
      <c r="T426" s="256" t="str">
        <f t="shared" si="99"/>
        <v>U.S. DOE, 2016, Industrial Energy Efficiency Potential Analysis, https://energy.gov/sites/prod/files/2017/04/f34/energy-savings-by-state-industrial-methodology.pdf</v>
      </c>
    </row>
    <row r="427" spans="1:20" s="4" customFormat="1" ht="90">
      <c r="A427" s="244" t="str">
        <f t="shared" si="97"/>
        <v>Industry</v>
      </c>
      <c r="B427" s="244" t="str">
        <f t="shared" si="97"/>
        <v>Industry Energy Efficiency Standards</v>
      </c>
      <c r="C427" s="244" t="str">
        <f t="shared" si="97"/>
        <v>Percentage Improvement in Eqpt Efficiency Standards above BAU</v>
      </c>
      <c r="D427" s="228" t="s">
        <v>145</v>
      </c>
      <c r="E427" s="185" t="s">
        <v>1233</v>
      </c>
      <c r="F427" s="186" t="s">
        <v>891</v>
      </c>
      <c r="G427" s="185" t="s">
        <v>1237</v>
      </c>
      <c r="H427" s="151">
        <v>813</v>
      </c>
      <c r="I427" s="185" t="s">
        <v>47</v>
      </c>
      <c r="J427" s="244" t="str">
        <f t="shared" si="99"/>
        <v>Industry Energy Efficiency Standards</v>
      </c>
      <c r="K427" s="255" t="str">
        <f t="shared" si="99"/>
        <v>indst efficiency standards</v>
      </c>
      <c r="L427" s="255">
        <f t="shared" si="99"/>
        <v>0</v>
      </c>
      <c r="M427" s="255">
        <f t="shared" si="99"/>
        <v>0.33</v>
      </c>
      <c r="N427" s="255">
        <f t="shared" si="99"/>
        <v>0.01</v>
      </c>
      <c r="O427" s="256" t="str">
        <f t="shared" si="99"/>
        <v>% reduction in energy use</v>
      </c>
      <c r="P427"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6" t="str">
        <f t="shared" si="99"/>
        <v>industry-ag-main.html#eff-stds</v>
      </c>
      <c r="R427" s="123" t="str">
        <f t="shared" si="99"/>
        <v>industry-energy-efficiency-standards.html</v>
      </c>
      <c r="S427" s="256" t="str">
        <f t="shared" si="99"/>
        <v>U.S. DOE, 2016, Industrial Energy Efficiency Potential Analysis, https://energy.gov/sites/prod/files/2017/04/f34/energy-savings-by-state-industrial-methodology.pdf</v>
      </c>
      <c r="T427" s="256" t="str">
        <f t="shared" si="99"/>
        <v>U.S. DOE, 2016, Industrial Energy Efficiency Potential Analysis, https://energy.gov/sites/prod/files/2017/04/f34/energy-savings-by-state-industrial-methodology.pdf</v>
      </c>
    </row>
    <row r="428" spans="1:20" s="4" customFormat="1" ht="90">
      <c r="A428" s="244" t="str">
        <f t="shared" si="97"/>
        <v>Industry</v>
      </c>
      <c r="B428" s="244" t="str">
        <f t="shared" si="97"/>
        <v>Industry Energy Efficiency Standards</v>
      </c>
      <c r="C428" s="244" t="str">
        <f t="shared" si="97"/>
        <v>Percentage Improvement in Eqpt Efficiency Standards above BAU</v>
      </c>
      <c r="D428" s="228" t="s">
        <v>145</v>
      </c>
      <c r="E428" s="185" t="s">
        <v>1234</v>
      </c>
      <c r="F428" s="186" t="s">
        <v>891</v>
      </c>
      <c r="G428" s="185" t="s">
        <v>1238</v>
      </c>
      <c r="H428" s="151">
        <v>814</v>
      </c>
      <c r="I428" s="185" t="s">
        <v>47</v>
      </c>
      <c r="J428" s="244" t="str">
        <f t="shared" si="99"/>
        <v>Industry Energy Efficiency Standards</v>
      </c>
      <c r="K428" s="255" t="str">
        <f t="shared" si="99"/>
        <v>indst efficiency standards</v>
      </c>
      <c r="L428" s="255">
        <f t="shared" si="99"/>
        <v>0</v>
      </c>
      <c r="M428" s="255">
        <f t="shared" si="99"/>
        <v>0.33</v>
      </c>
      <c r="N428" s="255">
        <f t="shared" si="99"/>
        <v>0.01</v>
      </c>
      <c r="O428" s="256" t="str">
        <f t="shared" si="99"/>
        <v>% reduction in energy use</v>
      </c>
      <c r="P428"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6" t="str">
        <f t="shared" si="99"/>
        <v>industry-ag-main.html#eff-stds</v>
      </c>
      <c r="R428" s="123" t="str">
        <f t="shared" si="99"/>
        <v>industry-energy-efficiency-standards.html</v>
      </c>
      <c r="S428" s="256" t="str">
        <f t="shared" si="99"/>
        <v>U.S. DOE, 2016, Industrial Energy Efficiency Potential Analysis, https://energy.gov/sites/prod/files/2017/04/f34/energy-savings-by-state-industrial-methodology.pdf</v>
      </c>
      <c r="T428" s="256" t="str">
        <f t="shared" si="99"/>
        <v>U.S. DOE, 2016, Industrial Energy Efficiency Potential Analysis, https://energy.gov/sites/prod/files/2017/04/f34/energy-savings-by-state-industrial-methodology.pdf</v>
      </c>
    </row>
    <row r="429" spans="1:20" s="4" customFormat="1" ht="90">
      <c r="A429" s="244" t="str">
        <f t="shared" si="97"/>
        <v>Industry</v>
      </c>
      <c r="B429" s="244" t="str">
        <f t="shared" si="97"/>
        <v>Industry Energy Efficiency Standards</v>
      </c>
      <c r="C429" s="244" t="str">
        <f t="shared" si="97"/>
        <v>Percentage Improvement in Eqpt Efficiency Standards above BAU</v>
      </c>
      <c r="D429" s="228" t="s">
        <v>145</v>
      </c>
      <c r="E429" s="185" t="s">
        <v>1231</v>
      </c>
      <c r="F429" s="186" t="s">
        <v>891</v>
      </c>
      <c r="G429" s="185" t="s">
        <v>1236</v>
      </c>
      <c r="H429" s="151">
        <v>815</v>
      </c>
      <c r="I429" s="185" t="s">
        <v>47</v>
      </c>
      <c r="J429" s="244" t="str">
        <f t="shared" si="99"/>
        <v>Industry Energy Efficiency Standards</v>
      </c>
      <c r="K429" s="255" t="str">
        <f t="shared" si="99"/>
        <v>indst efficiency standards</v>
      </c>
      <c r="L429" s="255">
        <f t="shared" si="99"/>
        <v>0</v>
      </c>
      <c r="M429" s="255">
        <f t="shared" si="99"/>
        <v>0.33</v>
      </c>
      <c r="N429" s="255">
        <f t="shared" si="99"/>
        <v>0.01</v>
      </c>
      <c r="O429" s="256" t="str">
        <f t="shared" si="99"/>
        <v>% reduction in energy use</v>
      </c>
      <c r="P429"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6" t="str">
        <f t="shared" si="99"/>
        <v>industry-ag-main.html#eff-stds</v>
      </c>
      <c r="R429" s="123" t="str">
        <f t="shared" si="99"/>
        <v>industry-energy-efficiency-standards.html</v>
      </c>
      <c r="S429" s="256" t="str">
        <f t="shared" si="99"/>
        <v>U.S. DOE, 2016, Industrial Energy Efficiency Potential Analysis, https://energy.gov/sites/prod/files/2017/04/f34/energy-savings-by-state-industrial-methodology.pdf</v>
      </c>
      <c r="T429" s="256" t="str">
        <f t="shared" si="99"/>
        <v>U.S. DOE, 2016, Industrial Energy Efficiency Potential Analysis, https://energy.gov/sites/prod/files/2017/04/f34/energy-savings-by-state-industrial-methodology.pdf</v>
      </c>
    </row>
    <row r="430" spans="1:20" s="4" customFormat="1" ht="90">
      <c r="A430" s="244" t="str">
        <f t="shared" si="97"/>
        <v>Industry</v>
      </c>
      <c r="B430" s="244" t="str">
        <f t="shared" si="97"/>
        <v>Industry Energy Efficiency Standards</v>
      </c>
      <c r="C430" s="244" t="str">
        <f t="shared" si="97"/>
        <v>Percentage Improvement in Eqpt Efficiency Standards above BAU</v>
      </c>
      <c r="D430" s="228" t="s">
        <v>146</v>
      </c>
      <c r="E430" s="185" t="s">
        <v>804</v>
      </c>
      <c r="F430" s="186" t="s">
        <v>148</v>
      </c>
      <c r="G430" s="185" t="s">
        <v>810</v>
      </c>
      <c r="H430" s="151">
        <v>816</v>
      </c>
      <c r="I430" s="185" t="s">
        <v>46</v>
      </c>
      <c r="J430" s="244" t="str">
        <f t="shared" si="99"/>
        <v>Industry Energy Efficiency Standards</v>
      </c>
      <c r="K430" s="255" t="str">
        <f t="shared" si="99"/>
        <v>indst efficiency standards</v>
      </c>
      <c r="L430" s="255">
        <f t="shared" si="99"/>
        <v>0</v>
      </c>
      <c r="M430" s="255">
        <f t="shared" si="99"/>
        <v>0.33</v>
      </c>
      <c r="N430" s="255">
        <f t="shared" si="99"/>
        <v>0.01</v>
      </c>
      <c r="O430" s="256" t="str">
        <f t="shared" si="99"/>
        <v>% reduction in energy use</v>
      </c>
      <c r="P430"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6" t="str">
        <f t="shared" si="99"/>
        <v>industry-ag-main.html#eff-stds</v>
      </c>
      <c r="R430" s="123" t="str">
        <f t="shared" si="99"/>
        <v>industry-energy-efficiency-standards.html</v>
      </c>
      <c r="S430" s="256" t="str">
        <f t="shared" si="99"/>
        <v>U.S. DOE, 2016, Industrial Energy Efficiency Potential Analysis, https://energy.gov/sites/prod/files/2017/04/f34/energy-savings-by-state-industrial-methodology.pdf</v>
      </c>
      <c r="T430" s="256" t="str">
        <f t="shared" si="99"/>
        <v>U.S. DOE, 2016, Industrial Energy Efficiency Potential Analysis, https://energy.gov/sites/prod/files/2017/04/f34/energy-savings-by-state-industrial-methodology.pdf</v>
      </c>
    </row>
    <row r="431" spans="1:20" s="4" customFormat="1" ht="90">
      <c r="A431" s="244" t="str">
        <f t="shared" si="97"/>
        <v>Industry</v>
      </c>
      <c r="B431" s="244" t="str">
        <f t="shared" si="97"/>
        <v>Industry Energy Efficiency Standards</v>
      </c>
      <c r="C431" s="244" t="str">
        <f t="shared" si="97"/>
        <v>Percentage Improvement in Eqpt Efficiency Standards above BAU</v>
      </c>
      <c r="D431" s="228" t="s">
        <v>146</v>
      </c>
      <c r="E431" s="185" t="s">
        <v>805</v>
      </c>
      <c r="F431" s="186" t="s">
        <v>148</v>
      </c>
      <c r="G431" s="185" t="s">
        <v>813</v>
      </c>
      <c r="H431" s="151">
        <v>817</v>
      </c>
      <c r="I431" s="185" t="s">
        <v>46</v>
      </c>
      <c r="J431" s="244" t="str">
        <f t="shared" si="99"/>
        <v>Industry Energy Efficiency Standards</v>
      </c>
      <c r="K431" s="255" t="str">
        <f t="shared" si="99"/>
        <v>indst efficiency standards</v>
      </c>
      <c r="L431" s="255">
        <f t="shared" si="99"/>
        <v>0</v>
      </c>
      <c r="M431" s="255">
        <f t="shared" si="99"/>
        <v>0.33</v>
      </c>
      <c r="N431" s="255">
        <f t="shared" si="99"/>
        <v>0.01</v>
      </c>
      <c r="O431" s="256" t="str">
        <f t="shared" si="99"/>
        <v>% reduction in energy use</v>
      </c>
      <c r="P431"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6" t="str">
        <f t="shared" si="99"/>
        <v>industry-ag-main.html#eff-stds</v>
      </c>
      <c r="R431" s="123" t="str">
        <f t="shared" si="99"/>
        <v>industry-energy-efficiency-standards.html</v>
      </c>
      <c r="S431" s="256" t="str">
        <f t="shared" si="99"/>
        <v>U.S. DOE, 2016, Industrial Energy Efficiency Potential Analysis, https://energy.gov/sites/prod/files/2017/04/f34/energy-savings-by-state-industrial-methodology.pdf</v>
      </c>
      <c r="T431" s="256" t="str">
        <f t="shared" si="99"/>
        <v>U.S. DOE, 2016, Industrial Energy Efficiency Potential Analysis, https://energy.gov/sites/prod/files/2017/04/f34/energy-savings-by-state-industrial-methodology.pdf</v>
      </c>
    </row>
    <row r="432" spans="1:20" s="4" customFormat="1" ht="90">
      <c r="A432" s="244" t="str">
        <f t="shared" si="97"/>
        <v>Industry</v>
      </c>
      <c r="B432" s="244" t="str">
        <f t="shared" si="97"/>
        <v>Industry Energy Efficiency Standards</v>
      </c>
      <c r="C432" s="244" t="str">
        <f t="shared" si="97"/>
        <v>Percentage Improvement in Eqpt Efficiency Standards above BAU</v>
      </c>
      <c r="D432" s="228" t="s">
        <v>146</v>
      </c>
      <c r="E432" s="185" t="s">
        <v>806</v>
      </c>
      <c r="F432" s="186" t="s">
        <v>148</v>
      </c>
      <c r="G432" s="185" t="s">
        <v>814</v>
      </c>
      <c r="H432" s="151">
        <v>818</v>
      </c>
      <c r="I432" s="185" t="s">
        <v>46</v>
      </c>
      <c r="J432" s="244" t="str">
        <f t="shared" si="99"/>
        <v>Industry Energy Efficiency Standards</v>
      </c>
      <c r="K432" s="255" t="str">
        <f t="shared" si="99"/>
        <v>indst efficiency standards</v>
      </c>
      <c r="L432" s="255">
        <f t="shared" si="99"/>
        <v>0</v>
      </c>
      <c r="M432" s="255">
        <f t="shared" si="99"/>
        <v>0.33</v>
      </c>
      <c r="N432" s="255">
        <f t="shared" si="99"/>
        <v>0.01</v>
      </c>
      <c r="O432" s="256" t="str">
        <f t="shared" si="99"/>
        <v>% reduction in energy use</v>
      </c>
      <c r="P432"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6" t="str">
        <f t="shared" si="99"/>
        <v>industry-ag-main.html#eff-stds</v>
      </c>
      <c r="R432" s="123" t="str">
        <f t="shared" si="99"/>
        <v>industry-energy-efficiency-standards.html</v>
      </c>
      <c r="S432" s="256" t="str">
        <f t="shared" si="99"/>
        <v>U.S. DOE, 2016, Industrial Energy Efficiency Potential Analysis, https://energy.gov/sites/prod/files/2017/04/f34/energy-savings-by-state-industrial-methodology.pdf</v>
      </c>
      <c r="T432" s="256" t="str">
        <f t="shared" si="99"/>
        <v>U.S. DOE, 2016, Industrial Energy Efficiency Potential Analysis, https://energy.gov/sites/prod/files/2017/04/f34/energy-savings-by-state-industrial-methodology.pdf</v>
      </c>
    </row>
    <row r="433" spans="1:20" s="4" customFormat="1" ht="90">
      <c r="A433" s="244" t="str">
        <f t="shared" si="97"/>
        <v>Industry</v>
      </c>
      <c r="B433" s="244" t="str">
        <f t="shared" si="97"/>
        <v>Industry Energy Efficiency Standards</v>
      </c>
      <c r="C433" s="244" t="str">
        <f t="shared" si="97"/>
        <v>Percentage Improvement in Eqpt Efficiency Standards above BAU</v>
      </c>
      <c r="D433" s="228" t="s">
        <v>146</v>
      </c>
      <c r="E433" s="185" t="s">
        <v>807</v>
      </c>
      <c r="F433" s="186" t="s">
        <v>148</v>
      </c>
      <c r="G433" s="185" t="s">
        <v>811</v>
      </c>
      <c r="H433" s="151">
        <v>819</v>
      </c>
      <c r="I433" s="185" t="s">
        <v>46</v>
      </c>
      <c r="J433" s="244" t="str">
        <f t="shared" si="99"/>
        <v>Industry Energy Efficiency Standards</v>
      </c>
      <c r="K433" s="255" t="str">
        <f t="shared" si="99"/>
        <v>indst efficiency standards</v>
      </c>
      <c r="L433" s="255">
        <f t="shared" si="99"/>
        <v>0</v>
      </c>
      <c r="M433" s="255">
        <f t="shared" si="99"/>
        <v>0.33</v>
      </c>
      <c r="N433" s="255">
        <f t="shared" si="99"/>
        <v>0.01</v>
      </c>
      <c r="O433" s="256" t="str">
        <f t="shared" si="99"/>
        <v>% reduction in energy use</v>
      </c>
      <c r="P433"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6" t="str">
        <f t="shared" si="99"/>
        <v>industry-ag-main.html#eff-stds</v>
      </c>
      <c r="R433" s="123" t="str">
        <f t="shared" si="99"/>
        <v>industry-energy-efficiency-standards.html</v>
      </c>
      <c r="S433" s="256" t="str">
        <f t="shared" si="99"/>
        <v>U.S. DOE, 2016, Industrial Energy Efficiency Potential Analysis, https://energy.gov/sites/prod/files/2017/04/f34/energy-savings-by-state-industrial-methodology.pdf</v>
      </c>
      <c r="T433" s="256" t="str">
        <f t="shared" si="99"/>
        <v>U.S. DOE, 2016, Industrial Energy Efficiency Potential Analysis, https://energy.gov/sites/prod/files/2017/04/f34/energy-savings-by-state-industrial-methodology.pdf</v>
      </c>
    </row>
    <row r="434" spans="1:20" s="4" customFormat="1" ht="90">
      <c r="A434" s="244" t="str">
        <f t="shared" si="97"/>
        <v>Industry</v>
      </c>
      <c r="B434" s="244" t="str">
        <f t="shared" si="97"/>
        <v>Industry Energy Efficiency Standards</v>
      </c>
      <c r="C434" s="244" t="str">
        <f t="shared" si="97"/>
        <v>Percentage Improvement in Eqpt Efficiency Standards above BAU</v>
      </c>
      <c r="D434" s="228" t="s">
        <v>146</v>
      </c>
      <c r="E434" s="185" t="s">
        <v>808</v>
      </c>
      <c r="F434" s="186" t="s">
        <v>148</v>
      </c>
      <c r="G434" s="185" t="s">
        <v>812</v>
      </c>
      <c r="H434" s="151">
        <v>820</v>
      </c>
      <c r="I434" s="185" t="s">
        <v>46</v>
      </c>
      <c r="J434" s="244" t="str">
        <f t="shared" si="99"/>
        <v>Industry Energy Efficiency Standards</v>
      </c>
      <c r="K434" s="255" t="str">
        <f t="shared" si="99"/>
        <v>indst efficiency standards</v>
      </c>
      <c r="L434" s="255">
        <f t="shared" si="99"/>
        <v>0</v>
      </c>
      <c r="M434" s="255">
        <f t="shared" si="99"/>
        <v>0.33</v>
      </c>
      <c r="N434" s="255">
        <f t="shared" ref="K434:T449" si="100">N$370</f>
        <v>0.01</v>
      </c>
      <c r="O434" s="256" t="str">
        <f t="shared" si="100"/>
        <v>% reduction in energy use</v>
      </c>
      <c r="P434"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6" t="str">
        <f t="shared" si="100"/>
        <v>industry-ag-main.html#eff-stds</v>
      </c>
      <c r="R434" s="123" t="str">
        <f t="shared" si="100"/>
        <v>industry-energy-efficiency-standards.html</v>
      </c>
      <c r="S434" s="256" t="str">
        <f t="shared" si="100"/>
        <v>U.S. DOE, 2016, Industrial Energy Efficiency Potential Analysis, https://energy.gov/sites/prod/files/2017/04/f34/energy-savings-by-state-industrial-methodology.pdf</v>
      </c>
      <c r="T434" s="256" t="str">
        <f t="shared" si="100"/>
        <v>U.S. DOE, 2016, Industrial Energy Efficiency Potential Analysis, https://energy.gov/sites/prod/files/2017/04/f34/energy-savings-by-state-industrial-methodology.pdf</v>
      </c>
    </row>
    <row r="435" spans="1:20" s="4" customFormat="1" ht="90">
      <c r="A435" s="244" t="str">
        <f t="shared" si="97"/>
        <v>Industry</v>
      </c>
      <c r="B435" s="244" t="str">
        <f t="shared" si="97"/>
        <v>Industry Energy Efficiency Standards</v>
      </c>
      <c r="C435" s="244" t="str">
        <f t="shared" si="97"/>
        <v>Percentage Improvement in Eqpt Efficiency Standards above BAU</v>
      </c>
      <c r="D435" s="228" t="s">
        <v>146</v>
      </c>
      <c r="E435" s="185" t="s">
        <v>809</v>
      </c>
      <c r="F435" s="186" t="s">
        <v>148</v>
      </c>
      <c r="G435" s="185" t="s">
        <v>815</v>
      </c>
      <c r="H435" s="151">
        <v>821</v>
      </c>
      <c r="I435" s="185" t="s">
        <v>47</v>
      </c>
      <c r="J435" s="244" t="str">
        <f t="shared" ref="J435:J449" si="101">J$370</f>
        <v>Industry Energy Efficiency Standards</v>
      </c>
      <c r="K435" s="255" t="str">
        <f t="shared" si="100"/>
        <v>indst efficiency standards</v>
      </c>
      <c r="L435" s="255">
        <f t="shared" si="100"/>
        <v>0</v>
      </c>
      <c r="M435" s="255">
        <f t="shared" si="100"/>
        <v>0.33</v>
      </c>
      <c r="N435" s="255">
        <f t="shared" si="100"/>
        <v>0.01</v>
      </c>
      <c r="O435" s="256" t="str">
        <f t="shared" si="100"/>
        <v>% reduction in energy use</v>
      </c>
      <c r="P435"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6" t="str">
        <f t="shared" si="100"/>
        <v>industry-ag-main.html#eff-stds</v>
      </c>
      <c r="R435" s="123" t="str">
        <f t="shared" si="100"/>
        <v>industry-energy-efficiency-standards.html</v>
      </c>
      <c r="S435" s="256" t="str">
        <f t="shared" si="100"/>
        <v>U.S. DOE, 2016, Industrial Energy Efficiency Potential Analysis, https://energy.gov/sites/prod/files/2017/04/f34/energy-savings-by-state-industrial-methodology.pdf</v>
      </c>
      <c r="T435" s="256" t="str">
        <f t="shared" si="100"/>
        <v>U.S. DOE, 2016, Industrial Energy Efficiency Potential Analysis, https://energy.gov/sites/prod/files/2017/04/f34/energy-savings-by-state-industrial-methodology.pdf</v>
      </c>
    </row>
    <row r="436" spans="1:20" s="4" customFormat="1" ht="90">
      <c r="A436" s="244" t="str">
        <f t="shared" si="97"/>
        <v>Industry</v>
      </c>
      <c r="B436" s="244" t="str">
        <f t="shared" si="97"/>
        <v>Industry Energy Efficiency Standards</v>
      </c>
      <c r="C436" s="244" t="str">
        <f t="shared" si="97"/>
        <v>Percentage Improvement in Eqpt Efficiency Standards above BAU</v>
      </c>
      <c r="D436" s="228" t="s">
        <v>146</v>
      </c>
      <c r="E436" s="185" t="s">
        <v>1232</v>
      </c>
      <c r="F436" s="186" t="s">
        <v>148</v>
      </c>
      <c r="G436" s="185" t="s">
        <v>1235</v>
      </c>
      <c r="H436" s="151">
        <v>822</v>
      </c>
      <c r="I436" s="185" t="s">
        <v>47</v>
      </c>
      <c r="J436" s="244" t="str">
        <f t="shared" si="101"/>
        <v>Industry Energy Efficiency Standards</v>
      </c>
      <c r="K436" s="255" t="str">
        <f t="shared" si="100"/>
        <v>indst efficiency standards</v>
      </c>
      <c r="L436" s="255">
        <f t="shared" si="100"/>
        <v>0</v>
      </c>
      <c r="M436" s="255">
        <f t="shared" si="100"/>
        <v>0.33</v>
      </c>
      <c r="N436" s="255">
        <f t="shared" si="100"/>
        <v>0.01</v>
      </c>
      <c r="O436" s="256" t="str">
        <f t="shared" si="100"/>
        <v>% reduction in energy use</v>
      </c>
      <c r="P436"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6" t="str">
        <f t="shared" si="100"/>
        <v>industry-ag-main.html#eff-stds</v>
      </c>
      <c r="R436" s="123" t="str">
        <f t="shared" si="100"/>
        <v>industry-energy-efficiency-standards.html</v>
      </c>
      <c r="S436" s="256" t="str">
        <f t="shared" si="100"/>
        <v>U.S. DOE, 2016, Industrial Energy Efficiency Potential Analysis, https://energy.gov/sites/prod/files/2017/04/f34/energy-savings-by-state-industrial-methodology.pdf</v>
      </c>
      <c r="T436" s="256" t="str">
        <f t="shared" si="100"/>
        <v>U.S. DOE, 2016, Industrial Energy Efficiency Potential Analysis, https://energy.gov/sites/prod/files/2017/04/f34/energy-savings-by-state-industrial-methodology.pdf</v>
      </c>
    </row>
    <row r="437" spans="1:20" s="4" customFormat="1" ht="90">
      <c r="A437" s="244" t="str">
        <f t="shared" si="97"/>
        <v>Industry</v>
      </c>
      <c r="B437" s="244" t="str">
        <f t="shared" si="97"/>
        <v>Industry Energy Efficiency Standards</v>
      </c>
      <c r="C437" s="244" t="str">
        <f t="shared" si="97"/>
        <v>Percentage Improvement in Eqpt Efficiency Standards above BAU</v>
      </c>
      <c r="D437" s="228" t="s">
        <v>146</v>
      </c>
      <c r="E437" s="185" t="s">
        <v>1233</v>
      </c>
      <c r="F437" s="186" t="s">
        <v>148</v>
      </c>
      <c r="G437" s="185" t="s">
        <v>1237</v>
      </c>
      <c r="H437" s="151">
        <v>823</v>
      </c>
      <c r="I437" s="185" t="s">
        <v>46</v>
      </c>
      <c r="J437" s="244" t="str">
        <f t="shared" si="101"/>
        <v>Industry Energy Efficiency Standards</v>
      </c>
      <c r="K437" s="255" t="str">
        <f t="shared" si="100"/>
        <v>indst efficiency standards</v>
      </c>
      <c r="L437" s="255">
        <f t="shared" si="100"/>
        <v>0</v>
      </c>
      <c r="M437" s="255">
        <f t="shared" si="100"/>
        <v>0.33</v>
      </c>
      <c r="N437" s="255">
        <f t="shared" si="100"/>
        <v>0.01</v>
      </c>
      <c r="O437" s="256" t="str">
        <f t="shared" si="100"/>
        <v>% reduction in energy use</v>
      </c>
      <c r="P437"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6" t="str">
        <f t="shared" si="100"/>
        <v>industry-ag-main.html#eff-stds</v>
      </c>
      <c r="R437" s="123" t="str">
        <f t="shared" si="100"/>
        <v>industry-energy-efficiency-standards.html</v>
      </c>
      <c r="S437" s="256" t="str">
        <f t="shared" si="100"/>
        <v>U.S. DOE, 2016, Industrial Energy Efficiency Potential Analysis, https://energy.gov/sites/prod/files/2017/04/f34/energy-savings-by-state-industrial-methodology.pdf</v>
      </c>
      <c r="T437" s="256" t="str">
        <f t="shared" si="100"/>
        <v>U.S. DOE, 2016, Industrial Energy Efficiency Potential Analysis, https://energy.gov/sites/prod/files/2017/04/f34/energy-savings-by-state-industrial-methodology.pdf</v>
      </c>
    </row>
    <row r="438" spans="1:20" s="4" customFormat="1" ht="90">
      <c r="A438" s="244" t="str">
        <f t="shared" si="97"/>
        <v>Industry</v>
      </c>
      <c r="B438" s="244" t="str">
        <f t="shared" si="97"/>
        <v>Industry Energy Efficiency Standards</v>
      </c>
      <c r="C438" s="244" t="str">
        <f t="shared" si="97"/>
        <v>Percentage Improvement in Eqpt Efficiency Standards above BAU</v>
      </c>
      <c r="D438" s="228" t="s">
        <v>146</v>
      </c>
      <c r="E438" s="185" t="s">
        <v>1234</v>
      </c>
      <c r="F438" s="186" t="s">
        <v>148</v>
      </c>
      <c r="G438" s="185" t="s">
        <v>1238</v>
      </c>
      <c r="H438" s="151">
        <v>824</v>
      </c>
      <c r="I438" s="185" t="s">
        <v>46</v>
      </c>
      <c r="J438" s="244" t="str">
        <f t="shared" si="101"/>
        <v>Industry Energy Efficiency Standards</v>
      </c>
      <c r="K438" s="255" t="str">
        <f t="shared" si="100"/>
        <v>indst efficiency standards</v>
      </c>
      <c r="L438" s="255">
        <f t="shared" si="100"/>
        <v>0</v>
      </c>
      <c r="M438" s="255">
        <f t="shared" si="100"/>
        <v>0.33</v>
      </c>
      <c r="N438" s="255">
        <f t="shared" si="100"/>
        <v>0.01</v>
      </c>
      <c r="O438" s="256" t="str">
        <f t="shared" si="100"/>
        <v>% reduction in energy use</v>
      </c>
      <c r="P43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6" t="str">
        <f t="shared" si="100"/>
        <v>industry-ag-main.html#eff-stds</v>
      </c>
      <c r="R438" s="123" t="str">
        <f t="shared" si="100"/>
        <v>industry-energy-efficiency-standards.html</v>
      </c>
      <c r="S438" s="256" t="str">
        <f t="shared" si="100"/>
        <v>U.S. DOE, 2016, Industrial Energy Efficiency Potential Analysis, https://energy.gov/sites/prod/files/2017/04/f34/energy-savings-by-state-industrial-methodology.pdf</v>
      </c>
      <c r="T438" s="256" t="str">
        <f t="shared" si="100"/>
        <v>U.S. DOE, 2016, Industrial Energy Efficiency Potential Analysis, https://energy.gov/sites/prod/files/2017/04/f34/energy-savings-by-state-industrial-methodology.pdf</v>
      </c>
    </row>
    <row r="439" spans="1:20" s="4" customFormat="1" ht="90">
      <c r="A439" s="244" t="str">
        <f t="shared" si="97"/>
        <v>Industry</v>
      </c>
      <c r="B439" s="244" t="str">
        <f t="shared" si="97"/>
        <v>Industry Energy Efficiency Standards</v>
      </c>
      <c r="C439" s="244" t="str">
        <f t="shared" si="97"/>
        <v>Percentage Improvement in Eqpt Efficiency Standards above BAU</v>
      </c>
      <c r="D439" s="228" t="s">
        <v>146</v>
      </c>
      <c r="E439" s="185" t="s">
        <v>1231</v>
      </c>
      <c r="F439" s="186" t="s">
        <v>148</v>
      </c>
      <c r="G439" s="185" t="s">
        <v>1236</v>
      </c>
      <c r="H439" s="151">
        <v>825</v>
      </c>
      <c r="I439" s="185" t="s">
        <v>47</v>
      </c>
      <c r="J439" s="244" t="str">
        <f t="shared" si="101"/>
        <v>Industry Energy Efficiency Standards</v>
      </c>
      <c r="K439" s="255" t="str">
        <f t="shared" si="100"/>
        <v>indst efficiency standards</v>
      </c>
      <c r="L439" s="255">
        <f t="shared" si="100"/>
        <v>0</v>
      </c>
      <c r="M439" s="255">
        <f t="shared" si="100"/>
        <v>0.33</v>
      </c>
      <c r="N439" s="255">
        <f t="shared" si="100"/>
        <v>0.01</v>
      </c>
      <c r="O439" s="256" t="str">
        <f t="shared" si="100"/>
        <v>% reduction in energy use</v>
      </c>
      <c r="P43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6" t="str">
        <f t="shared" si="100"/>
        <v>industry-ag-main.html#eff-stds</v>
      </c>
      <c r="R439" s="123" t="str">
        <f t="shared" si="100"/>
        <v>industry-energy-efficiency-standards.html</v>
      </c>
      <c r="S439" s="256" t="str">
        <f t="shared" si="100"/>
        <v>U.S. DOE, 2016, Industrial Energy Efficiency Potential Analysis, https://energy.gov/sites/prod/files/2017/04/f34/energy-savings-by-state-industrial-methodology.pdf</v>
      </c>
      <c r="T439" s="256" t="str">
        <f t="shared" si="100"/>
        <v>U.S. DOE, 2016, Industrial Energy Efficiency Potential Analysis, https://energy.gov/sites/prod/files/2017/04/f34/energy-savings-by-state-industrial-methodology.pdf</v>
      </c>
    </row>
    <row r="440" spans="1:20" s="4" customFormat="1" ht="90">
      <c r="A440" s="244" t="str">
        <f t="shared" si="97"/>
        <v>Industry</v>
      </c>
      <c r="B440" s="244" t="str">
        <f t="shared" si="97"/>
        <v>Industry Energy Efficiency Standards</v>
      </c>
      <c r="C440" s="244" t="str">
        <f t="shared" si="97"/>
        <v>Percentage Improvement in Eqpt Efficiency Standards above BAU</v>
      </c>
      <c r="D440" s="228" t="s">
        <v>147</v>
      </c>
      <c r="E440" s="185" t="s">
        <v>804</v>
      </c>
      <c r="F440" s="186" t="s">
        <v>149</v>
      </c>
      <c r="G440" s="185" t="s">
        <v>810</v>
      </c>
      <c r="H440" s="151">
        <v>826</v>
      </c>
      <c r="I440" s="185" t="s">
        <v>46</v>
      </c>
      <c r="J440" s="244" t="str">
        <f t="shared" si="101"/>
        <v>Industry Energy Efficiency Standards</v>
      </c>
      <c r="K440" s="255" t="str">
        <f t="shared" si="100"/>
        <v>indst efficiency standards</v>
      </c>
      <c r="L440" s="255">
        <f t="shared" si="100"/>
        <v>0</v>
      </c>
      <c r="M440" s="255">
        <f t="shared" si="100"/>
        <v>0.33</v>
      </c>
      <c r="N440" s="255">
        <f t="shared" si="100"/>
        <v>0.01</v>
      </c>
      <c r="O440" s="256" t="str">
        <f t="shared" si="100"/>
        <v>% reduction in energy use</v>
      </c>
      <c r="P440"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6" t="str">
        <f t="shared" si="100"/>
        <v>industry-ag-main.html#eff-stds</v>
      </c>
      <c r="R440" s="123" t="str">
        <f t="shared" si="100"/>
        <v>industry-energy-efficiency-standards.html</v>
      </c>
      <c r="S440" s="256" t="str">
        <f t="shared" si="100"/>
        <v>U.S. DOE, 2016, Industrial Energy Efficiency Potential Analysis, https://energy.gov/sites/prod/files/2017/04/f34/energy-savings-by-state-industrial-methodology.pdf</v>
      </c>
      <c r="T440" s="256" t="str">
        <f t="shared" si="100"/>
        <v>U.S. DOE, 2016, Industrial Energy Efficiency Potential Analysis, https://energy.gov/sites/prod/files/2017/04/f34/energy-savings-by-state-industrial-methodology.pdf</v>
      </c>
    </row>
    <row r="441" spans="1:20" s="4" customFormat="1" ht="90">
      <c r="A441" s="244" t="str">
        <f t="shared" si="97"/>
        <v>Industry</v>
      </c>
      <c r="B441" s="244" t="str">
        <f t="shared" si="97"/>
        <v>Industry Energy Efficiency Standards</v>
      </c>
      <c r="C441" s="244" t="str">
        <f t="shared" si="97"/>
        <v>Percentage Improvement in Eqpt Efficiency Standards above BAU</v>
      </c>
      <c r="D441" s="228" t="s">
        <v>147</v>
      </c>
      <c r="E441" s="185" t="s">
        <v>805</v>
      </c>
      <c r="F441" s="186" t="s">
        <v>149</v>
      </c>
      <c r="G441" s="185" t="s">
        <v>813</v>
      </c>
      <c r="H441" s="151">
        <v>827</v>
      </c>
      <c r="I441" s="185" t="s">
        <v>46</v>
      </c>
      <c r="J441" s="244" t="str">
        <f t="shared" si="101"/>
        <v>Industry Energy Efficiency Standards</v>
      </c>
      <c r="K441" s="255" t="str">
        <f t="shared" si="100"/>
        <v>indst efficiency standards</v>
      </c>
      <c r="L441" s="255">
        <f t="shared" si="100"/>
        <v>0</v>
      </c>
      <c r="M441" s="255">
        <f t="shared" si="100"/>
        <v>0.33</v>
      </c>
      <c r="N441" s="255">
        <f t="shared" si="100"/>
        <v>0.01</v>
      </c>
      <c r="O441" s="256" t="str">
        <f t="shared" si="100"/>
        <v>% reduction in energy use</v>
      </c>
      <c r="P441"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6" t="str">
        <f t="shared" si="100"/>
        <v>industry-ag-main.html#eff-stds</v>
      </c>
      <c r="R441" s="123" t="str">
        <f t="shared" si="100"/>
        <v>industry-energy-efficiency-standards.html</v>
      </c>
      <c r="S441" s="256" t="str">
        <f t="shared" si="100"/>
        <v>U.S. DOE, 2016, Industrial Energy Efficiency Potential Analysis, https://energy.gov/sites/prod/files/2017/04/f34/energy-savings-by-state-industrial-methodology.pdf</v>
      </c>
      <c r="T441" s="256" t="str">
        <f t="shared" si="100"/>
        <v>U.S. DOE, 2016, Industrial Energy Efficiency Potential Analysis, https://energy.gov/sites/prod/files/2017/04/f34/energy-savings-by-state-industrial-methodology.pdf</v>
      </c>
    </row>
    <row r="442" spans="1:20" s="4" customFormat="1" ht="90">
      <c r="A442" s="244" t="str">
        <f t="shared" si="97"/>
        <v>Industry</v>
      </c>
      <c r="B442" s="244" t="str">
        <f t="shared" si="97"/>
        <v>Industry Energy Efficiency Standards</v>
      </c>
      <c r="C442" s="244" t="str">
        <f t="shared" si="97"/>
        <v>Percentage Improvement in Eqpt Efficiency Standards above BAU</v>
      </c>
      <c r="D442" s="228" t="s">
        <v>147</v>
      </c>
      <c r="E442" s="185" t="s">
        <v>806</v>
      </c>
      <c r="F442" s="186" t="s">
        <v>149</v>
      </c>
      <c r="G442" s="185" t="s">
        <v>814</v>
      </c>
      <c r="H442" s="151">
        <v>828</v>
      </c>
      <c r="I442" s="185" t="s">
        <v>46</v>
      </c>
      <c r="J442" s="244" t="str">
        <f t="shared" si="101"/>
        <v>Industry Energy Efficiency Standards</v>
      </c>
      <c r="K442" s="255" t="str">
        <f t="shared" si="100"/>
        <v>indst efficiency standards</v>
      </c>
      <c r="L442" s="255">
        <f t="shared" si="100"/>
        <v>0</v>
      </c>
      <c r="M442" s="255">
        <f t="shared" si="100"/>
        <v>0.33</v>
      </c>
      <c r="N442" s="255">
        <f t="shared" si="100"/>
        <v>0.01</v>
      </c>
      <c r="O442" s="256" t="str">
        <f t="shared" si="100"/>
        <v>% reduction in energy use</v>
      </c>
      <c r="P442"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6" t="str">
        <f t="shared" si="100"/>
        <v>industry-ag-main.html#eff-stds</v>
      </c>
      <c r="R442" s="123" t="str">
        <f t="shared" si="100"/>
        <v>industry-energy-efficiency-standards.html</v>
      </c>
      <c r="S442" s="256" t="str">
        <f t="shared" si="100"/>
        <v>U.S. DOE, 2016, Industrial Energy Efficiency Potential Analysis, https://energy.gov/sites/prod/files/2017/04/f34/energy-savings-by-state-industrial-methodology.pdf</v>
      </c>
      <c r="T442" s="256" t="str">
        <f t="shared" si="100"/>
        <v>U.S. DOE, 2016, Industrial Energy Efficiency Potential Analysis, https://energy.gov/sites/prod/files/2017/04/f34/energy-savings-by-state-industrial-methodology.pdf</v>
      </c>
    </row>
    <row r="443" spans="1:20" s="4" customFormat="1" ht="90">
      <c r="A443" s="244" t="str">
        <f t="shared" si="97"/>
        <v>Industry</v>
      </c>
      <c r="B443" s="244" t="str">
        <f t="shared" si="97"/>
        <v>Industry Energy Efficiency Standards</v>
      </c>
      <c r="C443" s="244" t="str">
        <f t="shared" si="97"/>
        <v>Percentage Improvement in Eqpt Efficiency Standards above BAU</v>
      </c>
      <c r="D443" s="228" t="s">
        <v>147</v>
      </c>
      <c r="E443" s="185" t="s">
        <v>807</v>
      </c>
      <c r="F443" s="186" t="s">
        <v>149</v>
      </c>
      <c r="G443" s="185" t="s">
        <v>811</v>
      </c>
      <c r="H443" s="151">
        <v>829</v>
      </c>
      <c r="I443" s="185" t="s">
        <v>47</v>
      </c>
      <c r="J443" s="244" t="str">
        <f t="shared" si="101"/>
        <v>Industry Energy Efficiency Standards</v>
      </c>
      <c r="K443" s="255" t="str">
        <f t="shared" si="100"/>
        <v>indst efficiency standards</v>
      </c>
      <c r="L443" s="255">
        <f t="shared" si="100"/>
        <v>0</v>
      </c>
      <c r="M443" s="255">
        <f t="shared" si="100"/>
        <v>0.33</v>
      </c>
      <c r="N443" s="255">
        <f t="shared" si="100"/>
        <v>0.01</v>
      </c>
      <c r="O443" s="256" t="str">
        <f t="shared" si="100"/>
        <v>% reduction in energy use</v>
      </c>
      <c r="P443"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6" t="str">
        <f t="shared" si="100"/>
        <v>industry-ag-main.html#eff-stds</v>
      </c>
      <c r="R443" s="123" t="str">
        <f t="shared" si="100"/>
        <v>industry-energy-efficiency-standards.html</v>
      </c>
      <c r="S443" s="256" t="str">
        <f t="shared" si="100"/>
        <v>U.S. DOE, 2016, Industrial Energy Efficiency Potential Analysis, https://energy.gov/sites/prod/files/2017/04/f34/energy-savings-by-state-industrial-methodology.pdf</v>
      </c>
      <c r="T443" s="256" t="str">
        <f t="shared" si="100"/>
        <v>U.S. DOE, 2016, Industrial Energy Efficiency Potential Analysis, https://energy.gov/sites/prod/files/2017/04/f34/energy-savings-by-state-industrial-methodology.pdf</v>
      </c>
    </row>
    <row r="444" spans="1:20" s="4" customFormat="1" ht="90">
      <c r="A444" s="244" t="str">
        <f t="shared" si="97"/>
        <v>Industry</v>
      </c>
      <c r="B444" s="244" t="str">
        <f t="shared" si="97"/>
        <v>Industry Energy Efficiency Standards</v>
      </c>
      <c r="C444" s="244" t="str">
        <f t="shared" si="97"/>
        <v>Percentage Improvement in Eqpt Efficiency Standards above BAU</v>
      </c>
      <c r="D444" s="228" t="s">
        <v>147</v>
      </c>
      <c r="E444" s="185" t="s">
        <v>808</v>
      </c>
      <c r="F444" s="186" t="s">
        <v>149</v>
      </c>
      <c r="G444" s="185" t="s">
        <v>812</v>
      </c>
      <c r="H444" s="151">
        <v>830</v>
      </c>
      <c r="I444" s="185" t="s">
        <v>46</v>
      </c>
      <c r="J444" s="244" t="str">
        <f t="shared" si="101"/>
        <v>Industry Energy Efficiency Standards</v>
      </c>
      <c r="K444" s="255" t="str">
        <f t="shared" si="100"/>
        <v>indst efficiency standards</v>
      </c>
      <c r="L444" s="255">
        <f t="shared" si="100"/>
        <v>0</v>
      </c>
      <c r="M444" s="255">
        <f t="shared" si="100"/>
        <v>0.33</v>
      </c>
      <c r="N444" s="255">
        <f t="shared" si="100"/>
        <v>0.01</v>
      </c>
      <c r="O444" s="256" t="str">
        <f t="shared" si="100"/>
        <v>% reduction in energy use</v>
      </c>
      <c r="P444"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6" t="str">
        <f t="shared" si="100"/>
        <v>industry-ag-main.html#eff-stds</v>
      </c>
      <c r="R444" s="123" t="str">
        <f t="shared" si="100"/>
        <v>industry-energy-efficiency-standards.html</v>
      </c>
      <c r="S444" s="256" t="str">
        <f t="shared" si="100"/>
        <v>U.S. DOE, 2016, Industrial Energy Efficiency Potential Analysis, https://energy.gov/sites/prod/files/2017/04/f34/energy-savings-by-state-industrial-methodology.pdf</v>
      </c>
      <c r="T444" s="256" t="str">
        <f t="shared" si="100"/>
        <v>U.S. DOE, 2016, Industrial Energy Efficiency Potential Analysis, https://energy.gov/sites/prod/files/2017/04/f34/energy-savings-by-state-industrial-methodology.pdf</v>
      </c>
    </row>
    <row r="445" spans="1:20" s="4" customFormat="1" ht="90">
      <c r="A445" s="244" t="str">
        <f t="shared" si="97"/>
        <v>Industry</v>
      </c>
      <c r="B445" s="244" t="str">
        <f t="shared" si="97"/>
        <v>Industry Energy Efficiency Standards</v>
      </c>
      <c r="C445" s="244" t="str">
        <f t="shared" si="97"/>
        <v>Percentage Improvement in Eqpt Efficiency Standards above BAU</v>
      </c>
      <c r="D445" s="228" t="s">
        <v>147</v>
      </c>
      <c r="E445" s="185" t="s">
        <v>809</v>
      </c>
      <c r="F445" s="186" t="s">
        <v>149</v>
      </c>
      <c r="G445" s="185" t="s">
        <v>815</v>
      </c>
      <c r="H445" s="151">
        <v>831</v>
      </c>
      <c r="I445" s="185" t="s">
        <v>47</v>
      </c>
      <c r="J445" s="244" t="str">
        <f t="shared" si="101"/>
        <v>Industry Energy Efficiency Standards</v>
      </c>
      <c r="K445" s="255" t="str">
        <f t="shared" si="100"/>
        <v>indst efficiency standards</v>
      </c>
      <c r="L445" s="255">
        <f t="shared" si="100"/>
        <v>0</v>
      </c>
      <c r="M445" s="255">
        <f t="shared" si="100"/>
        <v>0.33</v>
      </c>
      <c r="N445" s="255">
        <f t="shared" si="100"/>
        <v>0.01</v>
      </c>
      <c r="O445" s="256" t="str">
        <f t="shared" si="100"/>
        <v>% reduction in energy use</v>
      </c>
      <c r="P445"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6" t="str">
        <f t="shared" si="100"/>
        <v>industry-ag-main.html#eff-stds</v>
      </c>
      <c r="R445" s="123" t="str">
        <f t="shared" si="100"/>
        <v>industry-energy-efficiency-standards.html</v>
      </c>
      <c r="S445" s="256" t="str">
        <f t="shared" si="100"/>
        <v>U.S. DOE, 2016, Industrial Energy Efficiency Potential Analysis, https://energy.gov/sites/prod/files/2017/04/f34/energy-savings-by-state-industrial-methodology.pdf</v>
      </c>
      <c r="T445" s="256" t="str">
        <f t="shared" si="100"/>
        <v>U.S. DOE, 2016, Industrial Energy Efficiency Potential Analysis, https://energy.gov/sites/prod/files/2017/04/f34/energy-savings-by-state-industrial-methodology.pdf</v>
      </c>
    </row>
    <row r="446" spans="1:20" s="4" customFormat="1" ht="90">
      <c r="A446" s="244" t="str">
        <f t="shared" si="97"/>
        <v>Industry</v>
      </c>
      <c r="B446" s="244" t="str">
        <f t="shared" si="97"/>
        <v>Industry Energy Efficiency Standards</v>
      </c>
      <c r="C446" s="244" t="str">
        <f t="shared" si="97"/>
        <v>Percentage Improvement in Eqpt Efficiency Standards above BAU</v>
      </c>
      <c r="D446" s="228" t="s">
        <v>147</v>
      </c>
      <c r="E446" s="185" t="s">
        <v>1232</v>
      </c>
      <c r="F446" s="186" t="s">
        <v>149</v>
      </c>
      <c r="G446" s="185" t="s">
        <v>1235</v>
      </c>
      <c r="H446" s="151">
        <v>832</v>
      </c>
      <c r="I446" s="185" t="s">
        <v>47</v>
      </c>
      <c r="J446" s="244" t="str">
        <f t="shared" si="101"/>
        <v>Industry Energy Efficiency Standards</v>
      </c>
      <c r="K446" s="255" t="str">
        <f t="shared" si="100"/>
        <v>indst efficiency standards</v>
      </c>
      <c r="L446" s="255">
        <f t="shared" si="100"/>
        <v>0</v>
      </c>
      <c r="M446" s="255">
        <f t="shared" si="100"/>
        <v>0.33</v>
      </c>
      <c r="N446" s="255">
        <f t="shared" si="100"/>
        <v>0.01</v>
      </c>
      <c r="O446" s="256" t="str">
        <f t="shared" si="100"/>
        <v>% reduction in energy use</v>
      </c>
      <c r="P446"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6" t="str">
        <f t="shared" si="100"/>
        <v>industry-ag-main.html#eff-stds</v>
      </c>
      <c r="R446" s="123" t="str">
        <f t="shared" si="100"/>
        <v>industry-energy-efficiency-standards.html</v>
      </c>
      <c r="S446" s="256" t="str">
        <f t="shared" si="100"/>
        <v>U.S. DOE, 2016, Industrial Energy Efficiency Potential Analysis, https://energy.gov/sites/prod/files/2017/04/f34/energy-savings-by-state-industrial-methodology.pdf</v>
      </c>
      <c r="T446" s="256" t="str">
        <f t="shared" si="100"/>
        <v>U.S. DOE, 2016, Industrial Energy Efficiency Potential Analysis, https://energy.gov/sites/prod/files/2017/04/f34/energy-savings-by-state-industrial-methodology.pdf</v>
      </c>
    </row>
    <row r="447" spans="1:20" s="4" customFormat="1" ht="90">
      <c r="A447" s="244" t="str">
        <f t="shared" si="97"/>
        <v>Industry</v>
      </c>
      <c r="B447" s="244" t="str">
        <f t="shared" si="97"/>
        <v>Industry Energy Efficiency Standards</v>
      </c>
      <c r="C447" s="244" t="str">
        <f t="shared" si="97"/>
        <v>Percentage Improvement in Eqpt Efficiency Standards above BAU</v>
      </c>
      <c r="D447" s="228" t="s">
        <v>147</v>
      </c>
      <c r="E447" s="185" t="s">
        <v>1233</v>
      </c>
      <c r="F447" s="186" t="s">
        <v>149</v>
      </c>
      <c r="G447" s="185" t="s">
        <v>1237</v>
      </c>
      <c r="H447" s="151">
        <v>833</v>
      </c>
      <c r="I447" s="185" t="s">
        <v>46</v>
      </c>
      <c r="J447" s="244" t="str">
        <f t="shared" si="101"/>
        <v>Industry Energy Efficiency Standards</v>
      </c>
      <c r="K447" s="255" t="str">
        <f t="shared" si="100"/>
        <v>indst efficiency standards</v>
      </c>
      <c r="L447" s="255">
        <f t="shared" si="100"/>
        <v>0</v>
      </c>
      <c r="M447" s="255">
        <f t="shared" si="100"/>
        <v>0.33</v>
      </c>
      <c r="N447" s="255">
        <f t="shared" si="100"/>
        <v>0.01</v>
      </c>
      <c r="O447" s="256" t="str">
        <f t="shared" si="100"/>
        <v>% reduction in energy use</v>
      </c>
      <c r="P447"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6" t="str">
        <f t="shared" si="100"/>
        <v>industry-ag-main.html#eff-stds</v>
      </c>
      <c r="R447" s="123" t="str">
        <f t="shared" si="100"/>
        <v>industry-energy-efficiency-standards.html</v>
      </c>
      <c r="S447" s="256" t="str">
        <f t="shared" si="100"/>
        <v>U.S. DOE, 2016, Industrial Energy Efficiency Potential Analysis, https://energy.gov/sites/prod/files/2017/04/f34/energy-savings-by-state-industrial-methodology.pdf</v>
      </c>
      <c r="T447" s="256" t="str">
        <f t="shared" si="100"/>
        <v>U.S. DOE, 2016, Industrial Energy Efficiency Potential Analysis, https://energy.gov/sites/prod/files/2017/04/f34/energy-savings-by-state-industrial-methodology.pdf</v>
      </c>
    </row>
    <row r="448" spans="1:20" s="4" customFormat="1" ht="90">
      <c r="A448" s="244" t="str">
        <f t="shared" si="97"/>
        <v>Industry</v>
      </c>
      <c r="B448" s="244" t="str">
        <f t="shared" si="97"/>
        <v>Industry Energy Efficiency Standards</v>
      </c>
      <c r="C448" s="244" t="str">
        <f t="shared" si="97"/>
        <v>Percentage Improvement in Eqpt Efficiency Standards above BAU</v>
      </c>
      <c r="D448" s="228" t="s">
        <v>147</v>
      </c>
      <c r="E448" s="185" t="s">
        <v>1234</v>
      </c>
      <c r="F448" s="186" t="s">
        <v>149</v>
      </c>
      <c r="G448" s="185" t="s">
        <v>1238</v>
      </c>
      <c r="H448" s="151">
        <v>834</v>
      </c>
      <c r="I448" s="185" t="s">
        <v>46</v>
      </c>
      <c r="J448" s="244" t="str">
        <f t="shared" si="101"/>
        <v>Industry Energy Efficiency Standards</v>
      </c>
      <c r="K448" s="255" t="str">
        <f t="shared" si="100"/>
        <v>indst efficiency standards</v>
      </c>
      <c r="L448" s="255">
        <f t="shared" si="100"/>
        <v>0</v>
      </c>
      <c r="M448" s="255">
        <f t="shared" si="100"/>
        <v>0.33</v>
      </c>
      <c r="N448" s="255">
        <f t="shared" si="100"/>
        <v>0.01</v>
      </c>
      <c r="O448" s="256" t="str">
        <f t="shared" si="100"/>
        <v>% reduction in energy use</v>
      </c>
      <c r="P44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6" t="str">
        <f t="shared" si="100"/>
        <v>industry-ag-main.html#eff-stds</v>
      </c>
      <c r="R448" s="123" t="str">
        <f t="shared" si="100"/>
        <v>industry-energy-efficiency-standards.html</v>
      </c>
      <c r="S448" s="256" t="str">
        <f t="shared" si="100"/>
        <v>U.S. DOE, 2016, Industrial Energy Efficiency Potential Analysis, https://energy.gov/sites/prod/files/2017/04/f34/energy-savings-by-state-industrial-methodology.pdf</v>
      </c>
      <c r="T448" s="256" t="str">
        <f t="shared" si="100"/>
        <v>U.S. DOE, 2016, Industrial Energy Efficiency Potential Analysis, https://energy.gov/sites/prod/files/2017/04/f34/energy-savings-by-state-industrial-methodology.pdf</v>
      </c>
    </row>
    <row r="449" spans="1:20" s="4" customFormat="1" ht="90">
      <c r="A449" s="244" t="str">
        <f t="shared" si="97"/>
        <v>Industry</v>
      </c>
      <c r="B449" s="244" t="str">
        <f t="shared" si="97"/>
        <v>Industry Energy Efficiency Standards</v>
      </c>
      <c r="C449" s="244" t="str">
        <f t="shared" si="97"/>
        <v>Percentage Improvement in Eqpt Efficiency Standards above BAU</v>
      </c>
      <c r="D449" s="228" t="s">
        <v>147</v>
      </c>
      <c r="E449" s="185" t="s">
        <v>1231</v>
      </c>
      <c r="F449" s="186" t="s">
        <v>149</v>
      </c>
      <c r="G449" s="185" t="s">
        <v>1236</v>
      </c>
      <c r="H449" s="151">
        <v>835</v>
      </c>
      <c r="I449" s="185" t="s">
        <v>47</v>
      </c>
      <c r="J449" s="244" t="str">
        <f t="shared" si="101"/>
        <v>Industry Energy Efficiency Standards</v>
      </c>
      <c r="K449" s="255" t="str">
        <f t="shared" si="100"/>
        <v>indst efficiency standards</v>
      </c>
      <c r="L449" s="255">
        <f t="shared" si="100"/>
        <v>0</v>
      </c>
      <c r="M449" s="255">
        <f t="shared" si="100"/>
        <v>0.33</v>
      </c>
      <c r="N449" s="255">
        <f t="shared" si="100"/>
        <v>0.01</v>
      </c>
      <c r="O449" s="256" t="str">
        <f t="shared" si="100"/>
        <v>% reduction in energy use</v>
      </c>
      <c r="P44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6" t="str">
        <f t="shared" si="100"/>
        <v>industry-ag-main.html#eff-stds</v>
      </c>
      <c r="R449" s="123" t="str">
        <f t="shared" si="100"/>
        <v>industry-energy-efficiency-standards.html</v>
      </c>
      <c r="S449" s="256" t="str">
        <f t="shared" si="100"/>
        <v>U.S. DOE, 2016, Industrial Energy Efficiency Potential Analysis, https://energy.gov/sites/prod/files/2017/04/f34/energy-savings-by-state-industrial-methodology.pdf</v>
      </c>
      <c r="T449" s="256" t="str">
        <f t="shared" si="100"/>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2">A$451</f>
        <v>Industry</v>
      </c>
      <c r="B452" s="47" t="str">
        <f t="shared" si="102"/>
        <v>Electrification + Hydrogen</v>
      </c>
      <c r="C452" s="47" t="str">
        <f t="shared" si="102"/>
        <v>Fraction of Industrial Fuel Use Shifted to Other Fuels</v>
      </c>
      <c r="D452" s="26" t="s">
        <v>141</v>
      </c>
      <c r="E452" s="26" t="s">
        <v>805</v>
      </c>
      <c r="F452" s="8" t="s">
        <v>818</v>
      </c>
      <c r="G452" s="26" t="s">
        <v>813</v>
      </c>
      <c r="H452" s="151">
        <v>382</v>
      </c>
      <c r="I452" s="26" t="s">
        <v>46</v>
      </c>
      <c r="J452" s="47" t="str">
        <f t="shared" ref="J452:O467" si="103">J$451</f>
        <v>Electrification + Hydrogen</v>
      </c>
      <c r="K452" s="47" t="str">
        <f t="shared" si="103"/>
        <v>indst fuel type shifting</v>
      </c>
      <c r="L452" s="73">
        <f t="shared" si="103"/>
        <v>0</v>
      </c>
      <c r="M452" s="73">
        <f t="shared" si="103"/>
        <v>1</v>
      </c>
      <c r="N452" s="73">
        <f t="shared" si="103"/>
        <v>0.01</v>
      </c>
      <c r="O452" s="47" t="str">
        <f t="shared" si="103"/>
        <v>% of fuel shifted</v>
      </c>
      <c r="P452" s="155" t="s">
        <v>1557</v>
      </c>
      <c r="Q452" s="47" t="str">
        <f t="shared" ref="Q452:R526" si="104">Q$451</f>
        <v>industry-ag-main.html#fuel-switching</v>
      </c>
      <c r="R452" s="114" t="str">
        <f t="shared" si="104"/>
        <v>industry-elec-and-hydrogen.html</v>
      </c>
      <c r="S452" s="155"/>
      <c r="T452" s="26"/>
    </row>
    <row r="453" spans="1:20" ht="165">
      <c r="A453" s="47" t="str">
        <f>A$451</f>
        <v>Industry</v>
      </c>
      <c r="B453" s="47" t="str">
        <f t="shared" si="102"/>
        <v>Electrification + Hydrogen</v>
      </c>
      <c r="C453" s="47" t="str">
        <f t="shared" si="102"/>
        <v>Fraction of Industrial Fuel Use Shifted to Other Fuels</v>
      </c>
      <c r="D453" s="26" t="s">
        <v>141</v>
      </c>
      <c r="E453" s="26" t="s">
        <v>806</v>
      </c>
      <c r="F453" s="8" t="s">
        <v>818</v>
      </c>
      <c r="G453" s="26" t="s">
        <v>814</v>
      </c>
      <c r="H453" s="151">
        <v>383</v>
      </c>
      <c r="I453" s="26" t="s">
        <v>46</v>
      </c>
      <c r="J453" s="47" t="str">
        <f t="shared" si="103"/>
        <v>Electrification + Hydrogen</v>
      </c>
      <c r="K453" s="47" t="str">
        <f t="shared" si="103"/>
        <v>indst fuel type shifting</v>
      </c>
      <c r="L453" s="73">
        <f t="shared" si="103"/>
        <v>0</v>
      </c>
      <c r="M453" s="73">
        <f t="shared" si="103"/>
        <v>1</v>
      </c>
      <c r="N453" s="73">
        <f t="shared" si="103"/>
        <v>0.01</v>
      </c>
      <c r="O453" s="47" t="str">
        <f t="shared" si="103"/>
        <v>% of fuel shifted</v>
      </c>
      <c r="P453" s="155" t="s">
        <v>1558</v>
      </c>
      <c r="Q453" s="47" t="str">
        <f t="shared" si="104"/>
        <v>industry-ag-main.html#fuel-switching</v>
      </c>
      <c r="R453" s="114" t="str">
        <f t="shared" si="104"/>
        <v>industry-elec-and-hydrogen.html</v>
      </c>
      <c r="S453" s="155"/>
      <c r="T453" s="26"/>
    </row>
    <row r="454" spans="1:20" ht="165">
      <c r="A454" s="47" t="str">
        <f t="shared" ref="A454:C485" si="105">A$451</f>
        <v>Industry</v>
      </c>
      <c r="B454" s="47" t="str">
        <f t="shared" si="102"/>
        <v>Electrification + Hydrogen</v>
      </c>
      <c r="C454" s="47" t="str">
        <f t="shared" si="102"/>
        <v>Fraction of Industrial Fuel Use Shifted to Other Fuels</v>
      </c>
      <c r="D454" s="26" t="s">
        <v>141</v>
      </c>
      <c r="E454" s="26" t="s">
        <v>807</v>
      </c>
      <c r="F454" s="8" t="s">
        <v>818</v>
      </c>
      <c r="G454" s="26" t="s">
        <v>811</v>
      </c>
      <c r="H454" s="151">
        <v>384</v>
      </c>
      <c r="I454" s="26" t="s">
        <v>46</v>
      </c>
      <c r="J454" s="47" t="str">
        <f t="shared" si="103"/>
        <v>Electrification + Hydrogen</v>
      </c>
      <c r="K454" s="47" t="str">
        <f t="shared" si="103"/>
        <v>indst fuel type shifting</v>
      </c>
      <c r="L454" s="73">
        <f t="shared" si="103"/>
        <v>0</v>
      </c>
      <c r="M454" s="73">
        <f t="shared" si="103"/>
        <v>1</v>
      </c>
      <c r="N454" s="73">
        <f t="shared" si="103"/>
        <v>0.01</v>
      </c>
      <c r="O454" s="47" t="str">
        <f t="shared" si="103"/>
        <v>% of fuel shifted</v>
      </c>
      <c r="P454" s="155" t="s">
        <v>1559</v>
      </c>
      <c r="Q454" s="47" t="str">
        <f t="shared" si="104"/>
        <v>industry-ag-main.html#fuel-switching</v>
      </c>
      <c r="R454" s="114" t="str">
        <f t="shared" si="104"/>
        <v>industry-elec-and-hydrogen.html</v>
      </c>
      <c r="S454" s="155"/>
      <c r="T454" s="26"/>
    </row>
    <row r="455" spans="1:20" ht="165">
      <c r="A455" s="47" t="str">
        <f t="shared" si="105"/>
        <v>Industry</v>
      </c>
      <c r="B455" s="47" t="str">
        <f t="shared" si="102"/>
        <v>Electrification + Hydrogen</v>
      </c>
      <c r="C455" s="47" t="str">
        <f t="shared" si="102"/>
        <v>Fraction of Industrial Fuel Use Shifted to Other Fuels</v>
      </c>
      <c r="D455" s="26" t="s">
        <v>141</v>
      </c>
      <c r="E455" s="26" t="s">
        <v>808</v>
      </c>
      <c r="F455" s="8" t="s">
        <v>818</v>
      </c>
      <c r="G455" s="26" t="s">
        <v>812</v>
      </c>
      <c r="H455" s="151">
        <v>385</v>
      </c>
      <c r="I455" s="26" t="s">
        <v>46</v>
      </c>
      <c r="J455" s="47" t="str">
        <f t="shared" si="103"/>
        <v>Electrification + Hydrogen</v>
      </c>
      <c r="K455" s="47" t="str">
        <f t="shared" si="103"/>
        <v>indst fuel type shifting</v>
      </c>
      <c r="L455" s="73">
        <f t="shared" si="103"/>
        <v>0</v>
      </c>
      <c r="M455" s="73">
        <f t="shared" si="103"/>
        <v>1</v>
      </c>
      <c r="N455" s="73">
        <f t="shared" si="103"/>
        <v>0.01</v>
      </c>
      <c r="O455" s="47" t="str">
        <f t="shared" si="103"/>
        <v>% of fuel shifted</v>
      </c>
      <c r="P455" s="155" t="s">
        <v>1560</v>
      </c>
      <c r="Q455" s="47" t="str">
        <f t="shared" si="104"/>
        <v>industry-ag-main.html#fuel-switching</v>
      </c>
      <c r="R455" s="114" t="str">
        <f t="shared" si="104"/>
        <v>industry-elec-and-hydrogen.html</v>
      </c>
      <c r="S455" s="155"/>
      <c r="T455" s="26"/>
    </row>
    <row r="456" spans="1:20" ht="30">
      <c r="A456" s="47" t="str">
        <f t="shared" si="105"/>
        <v>Industry</v>
      </c>
      <c r="B456" s="47" t="str">
        <f t="shared" si="102"/>
        <v>Electrification + Hydrogen</v>
      </c>
      <c r="C456" s="47" t="str">
        <f t="shared" si="102"/>
        <v>Fraction of Industrial Fuel Use Shifted to Other Fuels</v>
      </c>
      <c r="D456" s="26" t="s">
        <v>141</v>
      </c>
      <c r="E456" s="26" t="s">
        <v>809</v>
      </c>
      <c r="F456" s="8" t="s">
        <v>818</v>
      </c>
      <c r="G456" s="26" t="s">
        <v>815</v>
      </c>
      <c r="H456" s="151">
        <v>386</v>
      </c>
      <c r="I456" s="26" t="s">
        <v>47</v>
      </c>
      <c r="J456" s="47" t="str">
        <f t="shared" si="103"/>
        <v>Electrification + Hydrogen</v>
      </c>
      <c r="K456" s="47" t="str">
        <f t="shared" si="103"/>
        <v>indst fuel type shifting</v>
      </c>
      <c r="L456" s="73">
        <f t="shared" si="103"/>
        <v>0</v>
      </c>
      <c r="M456" s="73">
        <f t="shared" si="103"/>
        <v>1</v>
      </c>
      <c r="N456" s="73">
        <f t="shared" si="103"/>
        <v>0.01</v>
      </c>
      <c r="O456" s="47" t="str">
        <f t="shared" si="103"/>
        <v>% of fuel shifted</v>
      </c>
      <c r="P456" s="155"/>
      <c r="Q456" s="47" t="str">
        <f t="shared" si="104"/>
        <v>industry-ag-main.html#fuel-switching</v>
      </c>
      <c r="R456" s="114" t="str">
        <f t="shared" si="104"/>
        <v>industry-elec-and-hydrogen.html</v>
      </c>
      <c r="S456" s="155"/>
      <c r="T456" s="26"/>
    </row>
    <row r="457" spans="1:20" ht="30">
      <c r="A457" s="47" t="str">
        <f t="shared" si="105"/>
        <v>Industry</v>
      </c>
      <c r="B457" s="47" t="str">
        <f t="shared" si="102"/>
        <v>Electrification + Hydrogen</v>
      </c>
      <c r="C457" s="47" t="str">
        <f t="shared" si="102"/>
        <v>Fraction of Industrial Fuel Use Shifted to Other Fuels</v>
      </c>
      <c r="D457" s="26" t="s">
        <v>141</v>
      </c>
      <c r="E457" s="26" t="s">
        <v>1232</v>
      </c>
      <c r="F457" s="8" t="s">
        <v>818</v>
      </c>
      <c r="G457" s="26" t="s">
        <v>1235</v>
      </c>
      <c r="H457" s="151">
        <v>387</v>
      </c>
      <c r="I457" s="26" t="s">
        <v>47</v>
      </c>
      <c r="J457" s="47" t="str">
        <f t="shared" ref="J457:K499" si="106">J$451</f>
        <v>Electrification + Hydrogen</v>
      </c>
      <c r="K457" s="47" t="str">
        <f t="shared" si="106"/>
        <v>indst fuel type shifting</v>
      </c>
      <c r="L457" s="73">
        <f t="shared" si="103"/>
        <v>0</v>
      </c>
      <c r="M457" s="73">
        <f t="shared" si="103"/>
        <v>1</v>
      </c>
      <c r="N457" s="73">
        <f t="shared" si="103"/>
        <v>0.01</v>
      </c>
      <c r="O457" s="47" t="str">
        <f t="shared" si="103"/>
        <v>% of fuel shifted</v>
      </c>
      <c r="P457" s="155"/>
      <c r="Q457" s="47" t="str">
        <f t="shared" si="104"/>
        <v>industry-ag-main.html#fuel-switching</v>
      </c>
      <c r="R457" s="114" t="str">
        <f t="shared" si="104"/>
        <v>industry-elec-and-hydrogen.html</v>
      </c>
      <c r="S457" s="155"/>
      <c r="T457" s="26"/>
    </row>
    <row r="458" spans="1:20" ht="165">
      <c r="A458" s="47" t="str">
        <f t="shared" si="105"/>
        <v>Industry</v>
      </c>
      <c r="B458" s="47" t="str">
        <f t="shared" si="102"/>
        <v>Electrification + Hydrogen</v>
      </c>
      <c r="C458" s="47" t="str">
        <f t="shared" si="102"/>
        <v>Fraction of Industrial Fuel Use Shifted to Other Fuels</v>
      </c>
      <c r="D458" s="26" t="s">
        <v>141</v>
      </c>
      <c r="E458" s="26" t="s">
        <v>1233</v>
      </c>
      <c r="F458" s="8" t="s">
        <v>818</v>
      </c>
      <c r="G458" s="26" t="s">
        <v>1237</v>
      </c>
      <c r="H458" s="151">
        <v>388</v>
      </c>
      <c r="I458" s="26" t="s">
        <v>46</v>
      </c>
      <c r="J458" s="47" t="str">
        <f t="shared" si="106"/>
        <v>Electrification + Hydrogen</v>
      </c>
      <c r="K458" s="47" t="str">
        <f t="shared" si="106"/>
        <v>indst fuel type shifting</v>
      </c>
      <c r="L458" s="73">
        <f t="shared" si="103"/>
        <v>0</v>
      </c>
      <c r="M458" s="73">
        <f t="shared" si="103"/>
        <v>1</v>
      </c>
      <c r="N458" s="73">
        <f t="shared" si="103"/>
        <v>0.01</v>
      </c>
      <c r="O458" s="47" t="str">
        <f t="shared" si="103"/>
        <v>% of fuel shifted</v>
      </c>
      <c r="P458" s="155" t="s">
        <v>1561</v>
      </c>
      <c r="Q458" s="47" t="str">
        <f t="shared" si="104"/>
        <v>industry-ag-main.html#fuel-switching</v>
      </c>
      <c r="R458" s="114" t="str">
        <f t="shared" si="104"/>
        <v>industry-elec-and-hydrogen.html</v>
      </c>
      <c r="S458" s="155"/>
      <c r="T458" s="26"/>
    </row>
    <row r="459" spans="1:20" ht="165">
      <c r="A459" s="47" t="str">
        <f t="shared" si="105"/>
        <v>Industry</v>
      </c>
      <c r="B459" s="47" t="str">
        <f t="shared" si="102"/>
        <v>Electrification + Hydrogen</v>
      </c>
      <c r="C459" s="47" t="str">
        <f t="shared" si="102"/>
        <v>Fraction of Industrial Fuel Use Shifted to Other Fuels</v>
      </c>
      <c r="D459" s="26" t="s">
        <v>141</v>
      </c>
      <c r="E459" s="26" t="s">
        <v>1234</v>
      </c>
      <c r="F459" s="8" t="s">
        <v>818</v>
      </c>
      <c r="G459" s="26" t="s">
        <v>1238</v>
      </c>
      <c r="H459" s="151">
        <v>389</v>
      </c>
      <c r="I459" s="26" t="s">
        <v>46</v>
      </c>
      <c r="J459" s="47" t="str">
        <f t="shared" si="106"/>
        <v>Electrification + Hydrogen</v>
      </c>
      <c r="K459" s="47" t="str">
        <f t="shared" si="106"/>
        <v>indst fuel type shifting</v>
      </c>
      <c r="L459" s="73">
        <f t="shared" si="103"/>
        <v>0</v>
      </c>
      <c r="M459" s="73">
        <f t="shared" si="103"/>
        <v>1</v>
      </c>
      <c r="N459" s="73">
        <f t="shared" si="103"/>
        <v>0.01</v>
      </c>
      <c r="O459" s="47" t="str">
        <f t="shared" si="103"/>
        <v>% of fuel shifted</v>
      </c>
      <c r="P459" s="155" t="s">
        <v>1562</v>
      </c>
      <c r="Q459" s="47" t="str">
        <f t="shared" si="104"/>
        <v>industry-ag-main.html#fuel-switching</v>
      </c>
      <c r="R459" s="114" t="str">
        <f t="shared" si="104"/>
        <v>industry-elec-and-hydrogen.html</v>
      </c>
      <c r="S459" s="155"/>
      <c r="T459" s="26"/>
    </row>
    <row r="460" spans="1:20" ht="30">
      <c r="A460" s="47" t="str">
        <f t="shared" si="105"/>
        <v>Industry</v>
      </c>
      <c r="B460" s="47" t="str">
        <f t="shared" si="102"/>
        <v>Electrification + Hydrogen</v>
      </c>
      <c r="C460" s="47" t="str">
        <f t="shared" si="102"/>
        <v>Fraction of Industrial Fuel Use Shifted to Other Fuels</v>
      </c>
      <c r="D460" s="26" t="s">
        <v>141</v>
      </c>
      <c r="E460" s="26" t="s">
        <v>1231</v>
      </c>
      <c r="F460" s="8" t="s">
        <v>818</v>
      </c>
      <c r="G460" s="26" t="s">
        <v>1236</v>
      </c>
      <c r="H460" s="151">
        <v>390</v>
      </c>
      <c r="I460" s="26" t="s">
        <v>47</v>
      </c>
      <c r="J460" s="47" t="str">
        <f t="shared" si="106"/>
        <v>Electrification + Hydrogen</v>
      </c>
      <c r="K460" s="47" t="str">
        <f t="shared" si="106"/>
        <v>indst fuel type shifting</v>
      </c>
      <c r="L460" s="73">
        <f t="shared" si="103"/>
        <v>0</v>
      </c>
      <c r="M460" s="73">
        <f t="shared" si="103"/>
        <v>1</v>
      </c>
      <c r="N460" s="73">
        <f t="shared" si="103"/>
        <v>0.01</v>
      </c>
      <c r="O460" s="47" t="str">
        <f t="shared" si="103"/>
        <v>% of fuel shifted</v>
      </c>
      <c r="P460" s="155"/>
      <c r="Q460" s="47" t="str">
        <f t="shared" si="104"/>
        <v>industry-ag-main.html#fuel-switching</v>
      </c>
      <c r="R460" s="114" t="str">
        <f t="shared" si="104"/>
        <v>industry-elec-and-hydrogen.html</v>
      </c>
      <c r="S460" s="155"/>
      <c r="T460" s="26"/>
    </row>
    <row r="461" spans="1:20" ht="30">
      <c r="A461" s="47" t="str">
        <f t="shared" si="105"/>
        <v>Industry</v>
      </c>
      <c r="B461" s="47" t="str">
        <f t="shared" si="102"/>
        <v>Electrification + Hydrogen</v>
      </c>
      <c r="C461" s="47" t="str">
        <f t="shared" si="102"/>
        <v>Fraction of Industrial Fuel Use Shifted to Other Fuels</v>
      </c>
      <c r="D461" s="8" t="s">
        <v>142</v>
      </c>
      <c r="E461" s="26" t="s">
        <v>804</v>
      </c>
      <c r="F461" s="8" t="s">
        <v>819</v>
      </c>
      <c r="G461" s="26" t="s">
        <v>810</v>
      </c>
      <c r="H461" s="151">
        <v>391</v>
      </c>
      <c r="I461" s="26" t="s">
        <v>47</v>
      </c>
      <c r="J461" s="47" t="str">
        <f t="shared" si="106"/>
        <v>Electrification + Hydrogen</v>
      </c>
      <c r="K461" s="47" t="str">
        <f t="shared" si="106"/>
        <v>indst fuel type shifting</v>
      </c>
      <c r="L461" s="73">
        <f t="shared" si="103"/>
        <v>0</v>
      </c>
      <c r="M461" s="73">
        <f t="shared" si="103"/>
        <v>1</v>
      </c>
      <c r="N461" s="73">
        <f t="shared" si="103"/>
        <v>0.01</v>
      </c>
      <c r="O461" s="47" t="str">
        <f t="shared" si="103"/>
        <v>% of fuel shifted</v>
      </c>
      <c r="P461" s="155"/>
      <c r="Q461" s="47" t="str">
        <f t="shared" si="104"/>
        <v>industry-ag-main.html#fuel-switching</v>
      </c>
      <c r="R461" s="114" t="str">
        <f t="shared" si="104"/>
        <v>industry-elec-and-hydrogen.html</v>
      </c>
      <c r="S461" s="155"/>
      <c r="T461" s="26"/>
    </row>
    <row r="462" spans="1:20" ht="165">
      <c r="A462" s="47" t="str">
        <f t="shared" si="105"/>
        <v>Industry</v>
      </c>
      <c r="B462" s="47" t="str">
        <f t="shared" si="102"/>
        <v>Electrification + Hydrogen</v>
      </c>
      <c r="C462" s="47" t="str">
        <f t="shared" si="102"/>
        <v>Fraction of Industrial Fuel Use Shifted to Other Fuels</v>
      </c>
      <c r="D462" s="8" t="s">
        <v>142</v>
      </c>
      <c r="E462" s="26" t="s">
        <v>805</v>
      </c>
      <c r="F462" s="8" t="s">
        <v>819</v>
      </c>
      <c r="G462" s="26" t="s">
        <v>813</v>
      </c>
      <c r="H462" s="151">
        <v>392</v>
      </c>
      <c r="I462" s="26" t="s">
        <v>46</v>
      </c>
      <c r="J462" s="47" t="str">
        <f t="shared" si="106"/>
        <v>Electrification + Hydrogen</v>
      </c>
      <c r="K462" s="47" t="str">
        <f t="shared" si="106"/>
        <v>indst fuel type shifting</v>
      </c>
      <c r="L462" s="73">
        <f t="shared" si="103"/>
        <v>0</v>
      </c>
      <c r="M462" s="73">
        <f t="shared" si="103"/>
        <v>1</v>
      </c>
      <c r="N462" s="73">
        <f t="shared" si="103"/>
        <v>0.01</v>
      </c>
      <c r="O462" s="47" t="str">
        <f t="shared" si="103"/>
        <v>% of fuel shifted</v>
      </c>
      <c r="P462" s="155" t="s">
        <v>1563</v>
      </c>
      <c r="Q462" s="47" t="str">
        <f t="shared" si="104"/>
        <v>industry-ag-main.html#fuel-switching</v>
      </c>
      <c r="R462" s="114" t="str">
        <f t="shared" si="104"/>
        <v>industry-elec-and-hydrogen.html</v>
      </c>
      <c r="S462" s="155"/>
      <c r="T462" s="26"/>
    </row>
    <row r="463" spans="1:20" ht="165">
      <c r="A463" s="47" t="str">
        <f t="shared" si="105"/>
        <v>Industry</v>
      </c>
      <c r="B463" s="47" t="str">
        <f t="shared" si="102"/>
        <v>Electrification + Hydrogen</v>
      </c>
      <c r="C463" s="47" t="str">
        <f t="shared" si="102"/>
        <v>Fraction of Industrial Fuel Use Shifted to Other Fuels</v>
      </c>
      <c r="D463" s="8" t="s">
        <v>142</v>
      </c>
      <c r="E463" s="26" t="s">
        <v>806</v>
      </c>
      <c r="F463" s="8" t="s">
        <v>819</v>
      </c>
      <c r="G463" s="26" t="s">
        <v>814</v>
      </c>
      <c r="H463" s="151">
        <v>393</v>
      </c>
      <c r="I463" s="26" t="s">
        <v>46</v>
      </c>
      <c r="J463" s="47" t="str">
        <f t="shared" si="106"/>
        <v>Electrification + Hydrogen</v>
      </c>
      <c r="K463" s="47" t="str">
        <f t="shared" si="106"/>
        <v>indst fuel type shifting</v>
      </c>
      <c r="L463" s="73">
        <f t="shared" si="103"/>
        <v>0</v>
      </c>
      <c r="M463" s="73">
        <f t="shared" si="103"/>
        <v>1</v>
      </c>
      <c r="N463" s="73">
        <f t="shared" si="103"/>
        <v>0.01</v>
      </c>
      <c r="O463" s="47" t="str">
        <f t="shared" si="103"/>
        <v>% of fuel shifted</v>
      </c>
      <c r="P463" s="155" t="s">
        <v>1564</v>
      </c>
      <c r="Q463" s="47" t="str">
        <f t="shared" si="104"/>
        <v>industry-ag-main.html#fuel-switching</v>
      </c>
      <c r="R463" s="114" t="str">
        <f t="shared" si="104"/>
        <v>industry-elec-and-hydrogen.html</v>
      </c>
      <c r="S463" s="155"/>
      <c r="T463" s="26"/>
    </row>
    <row r="464" spans="1:20" ht="165">
      <c r="A464" s="47" t="str">
        <f t="shared" si="105"/>
        <v>Industry</v>
      </c>
      <c r="B464" s="47" t="str">
        <f t="shared" si="102"/>
        <v>Electrification + Hydrogen</v>
      </c>
      <c r="C464" s="47" t="str">
        <f t="shared" si="102"/>
        <v>Fraction of Industrial Fuel Use Shifted to Other Fuels</v>
      </c>
      <c r="D464" s="8" t="s">
        <v>142</v>
      </c>
      <c r="E464" s="26" t="s">
        <v>807</v>
      </c>
      <c r="F464" s="8" t="s">
        <v>819</v>
      </c>
      <c r="G464" s="26" t="s">
        <v>811</v>
      </c>
      <c r="H464" s="151">
        <v>394</v>
      </c>
      <c r="I464" s="26" t="s">
        <v>46</v>
      </c>
      <c r="J464" s="47" t="str">
        <f t="shared" si="106"/>
        <v>Electrification + Hydrogen</v>
      </c>
      <c r="K464" s="47" t="str">
        <f t="shared" si="106"/>
        <v>indst fuel type shifting</v>
      </c>
      <c r="L464" s="73">
        <f t="shared" si="103"/>
        <v>0</v>
      </c>
      <c r="M464" s="73">
        <f t="shared" si="103"/>
        <v>1</v>
      </c>
      <c r="N464" s="73">
        <f t="shared" si="103"/>
        <v>0.01</v>
      </c>
      <c r="O464" s="47" t="str">
        <f t="shared" si="103"/>
        <v>% of fuel shifted</v>
      </c>
      <c r="P464" s="155" t="s">
        <v>1565</v>
      </c>
      <c r="Q464" s="47" t="str">
        <f t="shared" si="104"/>
        <v>industry-ag-main.html#fuel-switching</v>
      </c>
      <c r="R464" s="114" t="str">
        <f t="shared" si="104"/>
        <v>industry-elec-and-hydrogen.html</v>
      </c>
      <c r="S464" s="155"/>
      <c r="T464" s="26"/>
    </row>
    <row r="465" spans="1:20" ht="30">
      <c r="A465" s="47" t="str">
        <f t="shared" si="105"/>
        <v>Industry</v>
      </c>
      <c r="B465" s="47" t="str">
        <f t="shared" si="102"/>
        <v>Electrification + Hydrogen</v>
      </c>
      <c r="C465" s="47" t="str">
        <f t="shared" si="102"/>
        <v>Fraction of Industrial Fuel Use Shifted to Other Fuels</v>
      </c>
      <c r="D465" s="8" t="s">
        <v>142</v>
      </c>
      <c r="E465" s="26" t="s">
        <v>808</v>
      </c>
      <c r="F465" s="8" t="s">
        <v>819</v>
      </c>
      <c r="G465" s="26" t="s">
        <v>812</v>
      </c>
      <c r="H465" s="151">
        <v>395</v>
      </c>
      <c r="I465" s="26" t="s">
        <v>47</v>
      </c>
      <c r="J465" s="47" t="str">
        <f t="shared" si="106"/>
        <v>Electrification + Hydrogen</v>
      </c>
      <c r="K465" s="47" t="str">
        <f t="shared" si="106"/>
        <v>indst fuel type shifting</v>
      </c>
      <c r="L465" s="73">
        <f t="shared" si="103"/>
        <v>0</v>
      </c>
      <c r="M465" s="73">
        <f t="shared" si="103"/>
        <v>1</v>
      </c>
      <c r="N465" s="73">
        <f t="shared" si="103"/>
        <v>0.01</v>
      </c>
      <c r="O465" s="47" t="str">
        <f t="shared" si="103"/>
        <v>% of fuel shifted</v>
      </c>
      <c r="P465" s="155"/>
      <c r="Q465" s="47" t="str">
        <f t="shared" si="104"/>
        <v>industry-ag-main.html#fuel-switching</v>
      </c>
      <c r="R465" s="114" t="str">
        <f t="shared" si="104"/>
        <v>industry-elec-and-hydrogen.html</v>
      </c>
      <c r="S465" s="155"/>
      <c r="T465" s="26"/>
    </row>
    <row r="466" spans="1:20" ht="30">
      <c r="A466" s="47" t="str">
        <f t="shared" si="105"/>
        <v>Industry</v>
      </c>
      <c r="B466" s="47" t="str">
        <f t="shared" si="102"/>
        <v>Electrification + Hydrogen</v>
      </c>
      <c r="C466" s="47" t="str">
        <f t="shared" si="102"/>
        <v>Fraction of Industrial Fuel Use Shifted to Other Fuels</v>
      </c>
      <c r="D466" s="8" t="s">
        <v>142</v>
      </c>
      <c r="E466" s="26" t="s">
        <v>809</v>
      </c>
      <c r="F466" s="8" t="s">
        <v>819</v>
      </c>
      <c r="G466" s="26" t="s">
        <v>815</v>
      </c>
      <c r="H466" s="151">
        <v>396</v>
      </c>
      <c r="I466" s="26" t="s">
        <v>47</v>
      </c>
      <c r="J466" s="47" t="str">
        <f t="shared" si="106"/>
        <v>Electrification + Hydrogen</v>
      </c>
      <c r="K466" s="47" t="str">
        <f t="shared" si="106"/>
        <v>indst fuel type shifting</v>
      </c>
      <c r="L466" s="73">
        <f t="shared" si="103"/>
        <v>0</v>
      </c>
      <c r="M466" s="73">
        <f t="shared" si="103"/>
        <v>1</v>
      </c>
      <c r="N466" s="73">
        <f t="shared" si="103"/>
        <v>0.01</v>
      </c>
      <c r="O466" s="47" t="str">
        <f t="shared" si="103"/>
        <v>% of fuel shifted</v>
      </c>
      <c r="P466" s="155"/>
      <c r="Q466" s="47" t="str">
        <f t="shared" si="104"/>
        <v>industry-ag-main.html#fuel-switching</v>
      </c>
      <c r="R466" s="114" t="str">
        <f t="shared" si="104"/>
        <v>industry-elec-and-hydrogen.html</v>
      </c>
      <c r="S466" s="155"/>
      <c r="T466" s="26"/>
    </row>
    <row r="467" spans="1:20" ht="165">
      <c r="A467" s="47" t="str">
        <f t="shared" si="105"/>
        <v>Industry</v>
      </c>
      <c r="B467" s="47" t="str">
        <f t="shared" si="102"/>
        <v>Electrification + Hydrogen</v>
      </c>
      <c r="C467" s="47" t="str">
        <f t="shared" si="102"/>
        <v>Fraction of Industrial Fuel Use Shifted to Other Fuels</v>
      </c>
      <c r="D467" s="8" t="s">
        <v>142</v>
      </c>
      <c r="E467" s="26" t="s">
        <v>1232</v>
      </c>
      <c r="F467" s="8" t="s">
        <v>819</v>
      </c>
      <c r="G467" s="26" t="s">
        <v>1235</v>
      </c>
      <c r="H467" s="151">
        <v>397</v>
      </c>
      <c r="I467" s="26" t="s">
        <v>46</v>
      </c>
      <c r="J467" s="47" t="str">
        <f t="shared" si="106"/>
        <v>Electrification + Hydrogen</v>
      </c>
      <c r="K467" s="47" t="str">
        <f t="shared" si="106"/>
        <v>indst fuel type shifting</v>
      </c>
      <c r="L467" s="73">
        <f t="shared" si="103"/>
        <v>0</v>
      </c>
      <c r="M467" s="73">
        <f t="shared" si="103"/>
        <v>1</v>
      </c>
      <c r="N467" s="73">
        <f t="shared" si="103"/>
        <v>0.01</v>
      </c>
      <c r="O467" s="47" t="str">
        <f t="shared" si="103"/>
        <v>% of fuel shifted</v>
      </c>
      <c r="P467" s="155" t="s">
        <v>1566</v>
      </c>
      <c r="Q467" s="47" t="str">
        <f t="shared" si="104"/>
        <v>industry-ag-main.html#fuel-switching</v>
      </c>
      <c r="R467" s="114" t="str">
        <f t="shared" si="104"/>
        <v>industry-elec-and-hydrogen.html</v>
      </c>
      <c r="S467" s="155"/>
      <c r="T467" s="26"/>
    </row>
    <row r="468" spans="1:20" ht="30">
      <c r="A468" s="47" t="str">
        <f t="shared" si="105"/>
        <v>Industry</v>
      </c>
      <c r="B468" s="47" t="str">
        <f t="shared" si="102"/>
        <v>Electrification + Hydrogen</v>
      </c>
      <c r="C468" s="47" t="str">
        <f t="shared" si="102"/>
        <v>Fraction of Industrial Fuel Use Shifted to Other Fuels</v>
      </c>
      <c r="D468" s="8" t="s">
        <v>142</v>
      </c>
      <c r="E468" s="26" t="s">
        <v>1233</v>
      </c>
      <c r="F468" s="8" t="s">
        <v>819</v>
      </c>
      <c r="G468" s="26" t="s">
        <v>1237</v>
      </c>
      <c r="H468" s="151">
        <v>398</v>
      </c>
      <c r="I468" s="26" t="s">
        <v>47</v>
      </c>
      <c r="J468" s="47" t="str">
        <f t="shared" si="106"/>
        <v>Electrification + Hydrogen</v>
      </c>
      <c r="K468" s="47" t="str">
        <f t="shared" si="106"/>
        <v>indst fuel type shifting</v>
      </c>
      <c r="L468" s="73">
        <f t="shared" ref="L468:O510" si="107">L$451</f>
        <v>0</v>
      </c>
      <c r="M468" s="73">
        <f t="shared" si="107"/>
        <v>1</v>
      </c>
      <c r="N468" s="73">
        <f t="shared" si="107"/>
        <v>0.01</v>
      </c>
      <c r="O468" s="47" t="str">
        <f t="shared" si="107"/>
        <v>% of fuel shifted</v>
      </c>
      <c r="P468" s="155"/>
      <c r="Q468" s="47" t="str">
        <f t="shared" si="104"/>
        <v>industry-ag-main.html#fuel-switching</v>
      </c>
      <c r="R468" s="114" t="str">
        <f t="shared" si="104"/>
        <v>industry-elec-and-hydrogen.html</v>
      </c>
      <c r="S468" s="155"/>
      <c r="T468" s="26"/>
    </row>
    <row r="469" spans="1:20" ht="30">
      <c r="A469" s="47" t="str">
        <f t="shared" si="105"/>
        <v>Industry</v>
      </c>
      <c r="B469" s="47" t="str">
        <f t="shared" si="102"/>
        <v>Electrification + Hydrogen</v>
      </c>
      <c r="C469" s="47" t="str">
        <f t="shared" si="102"/>
        <v>Fraction of Industrial Fuel Use Shifted to Other Fuels</v>
      </c>
      <c r="D469" s="8" t="s">
        <v>142</v>
      </c>
      <c r="E469" s="26" t="s">
        <v>1234</v>
      </c>
      <c r="F469" s="8" t="s">
        <v>819</v>
      </c>
      <c r="G469" s="26" t="s">
        <v>1238</v>
      </c>
      <c r="H469" s="151">
        <v>399</v>
      </c>
      <c r="I469" s="26" t="s">
        <v>47</v>
      </c>
      <c r="J469" s="47" t="str">
        <f t="shared" si="106"/>
        <v>Electrification + Hydrogen</v>
      </c>
      <c r="K469" s="47" t="str">
        <f t="shared" si="106"/>
        <v>indst fuel type shifting</v>
      </c>
      <c r="L469" s="73">
        <f t="shared" si="107"/>
        <v>0</v>
      </c>
      <c r="M469" s="73">
        <f t="shared" si="107"/>
        <v>1</v>
      </c>
      <c r="N469" s="73">
        <f t="shared" si="107"/>
        <v>0.01</v>
      </c>
      <c r="O469" s="47" t="str">
        <f t="shared" si="107"/>
        <v>% of fuel shifted</v>
      </c>
      <c r="P469" s="155"/>
      <c r="Q469" s="47" t="str">
        <f t="shared" si="104"/>
        <v>industry-ag-main.html#fuel-switching</v>
      </c>
      <c r="R469" s="114" t="str">
        <f t="shared" si="104"/>
        <v>industry-elec-and-hydrogen.html</v>
      </c>
      <c r="S469" s="155"/>
      <c r="T469" s="26"/>
    </row>
    <row r="470" spans="1:20" ht="30">
      <c r="A470" s="47" t="str">
        <f t="shared" si="105"/>
        <v>Industry</v>
      </c>
      <c r="B470" s="47" t="str">
        <f t="shared" si="102"/>
        <v>Electrification + Hydrogen</v>
      </c>
      <c r="C470" s="47" t="str">
        <f t="shared" si="102"/>
        <v>Fraction of Industrial Fuel Use Shifted to Other Fuels</v>
      </c>
      <c r="D470" s="8" t="s">
        <v>142</v>
      </c>
      <c r="E470" s="26" t="s">
        <v>1231</v>
      </c>
      <c r="F470" s="8" t="s">
        <v>819</v>
      </c>
      <c r="G470" s="26" t="s">
        <v>1236</v>
      </c>
      <c r="H470" s="151">
        <v>400</v>
      </c>
      <c r="I470" s="26" t="s">
        <v>47</v>
      </c>
      <c r="J470" s="47" t="str">
        <f t="shared" si="106"/>
        <v>Electrification + Hydrogen</v>
      </c>
      <c r="K470" s="47" t="str">
        <f t="shared" si="106"/>
        <v>indst fuel type shifting</v>
      </c>
      <c r="L470" s="73">
        <f t="shared" si="107"/>
        <v>0</v>
      </c>
      <c r="M470" s="73">
        <f t="shared" si="107"/>
        <v>1</v>
      </c>
      <c r="N470" s="73">
        <f t="shared" si="107"/>
        <v>0.01</v>
      </c>
      <c r="O470" s="47" t="str">
        <f t="shared" si="107"/>
        <v>% of fuel shifted</v>
      </c>
      <c r="P470" s="155"/>
      <c r="Q470" s="47" t="str">
        <f t="shared" si="104"/>
        <v>industry-ag-main.html#fuel-switching</v>
      </c>
      <c r="R470" s="114" t="str">
        <f t="shared" si="104"/>
        <v>industry-elec-and-hydrogen.html</v>
      </c>
      <c r="S470" s="155"/>
      <c r="T470" s="26"/>
    </row>
    <row r="471" spans="1:20" ht="30">
      <c r="A471" s="47" t="str">
        <f t="shared" si="105"/>
        <v>Industry</v>
      </c>
      <c r="B471" s="47" t="str">
        <f t="shared" si="102"/>
        <v>Electrification + Hydrogen</v>
      </c>
      <c r="C471" s="47" t="str">
        <f t="shared" si="102"/>
        <v>Fraction of Industrial Fuel Use Shifted to Other Fuels</v>
      </c>
      <c r="D471" s="8" t="s">
        <v>143</v>
      </c>
      <c r="E471" s="26" t="s">
        <v>804</v>
      </c>
      <c r="F471" s="8" t="s">
        <v>820</v>
      </c>
      <c r="G471" s="26" t="s">
        <v>810</v>
      </c>
      <c r="H471" s="151">
        <v>401</v>
      </c>
      <c r="I471" s="26" t="s">
        <v>47</v>
      </c>
      <c r="J471" s="47" t="str">
        <f t="shared" si="106"/>
        <v>Electrification + Hydrogen</v>
      </c>
      <c r="K471" s="47" t="str">
        <f t="shared" si="106"/>
        <v>indst fuel type shifting</v>
      </c>
      <c r="L471" s="73">
        <f t="shared" si="107"/>
        <v>0</v>
      </c>
      <c r="M471" s="73">
        <f t="shared" si="107"/>
        <v>1</v>
      </c>
      <c r="N471" s="73">
        <f t="shared" si="107"/>
        <v>0.01</v>
      </c>
      <c r="O471" s="47" t="str">
        <f t="shared" si="107"/>
        <v>% of fuel shifted</v>
      </c>
      <c r="P471" s="155"/>
      <c r="Q471" s="47" t="str">
        <f t="shared" si="104"/>
        <v>industry-ag-main.html#fuel-switching</v>
      </c>
      <c r="R471" s="114" t="str">
        <f t="shared" si="104"/>
        <v>industry-elec-and-hydrogen.html</v>
      </c>
      <c r="S471" s="155"/>
      <c r="T471" s="26"/>
    </row>
    <row r="472" spans="1:20" ht="165">
      <c r="A472" s="47" t="str">
        <f t="shared" si="105"/>
        <v>Industry</v>
      </c>
      <c r="B472" s="47" t="str">
        <f t="shared" si="102"/>
        <v>Electrification + Hydrogen</v>
      </c>
      <c r="C472" s="47" t="str">
        <f t="shared" si="102"/>
        <v>Fraction of Industrial Fuel Use Shifted to Other Fuels</v>
      </c>
      <c r="D472" s="8" t="s">
        <v>143</v>
      </c>
      <c r="E472" s="26" t="s">
        <v>805</v>
      </c>
      <c r="F472" s="8" t="s">
        <v>820</v>
      </c>
      <c r="G472" s="26" t="s">
        <v>813</v>
      </c>
      <c r="H472" s="151">
        <v>402</v>
      </c>
      <c r="I472" s="26" t="s">
        <v>46</v>
      </c>
      <c r="J472" s="47" t="str">
        <f t="shared" si="106"/>
        <v>Electrification + Hydrogen</v>
      </c>
      <c r="K472" s="47" t="str">
        <f t="shared" si="106"/>
        <v>indst fuel type shifting</v>
      </c>
      <c r="L472" s="73">
        <f t="shared" si="107"/>
        <v>0</v>
      </c>
      <c r="M472" s="73">
        <f t="shared" si="107"/>
        <v>1</v>
      </c>
      <c r="N472" s="73">
        <f t="shared" si="107"/>
        <v>0.01</v>
      </c>
      <c r="O472" s="47" t="str">
        <f t="shared" si="107"/>
        <v>% of fuel shifted</v>
      </c>
      <c r="P472" s="155" t="s">
        <v>1567</v>
      </c>
      <c r="Q472" s="47" t="str">
        <f t="shared" si="104"/>
        <v>industry-ag-main.html#fuel-switching</v>
      </c>
      <c r="R472" s="114" t="str">
        <f t="shared" si="104"/>
        <v>industry-elec-and-hydrogen.html</v>
      </c>
      <c r="S472" s="155"/>
      <c r="T472" s="26"/>
    </row>
    <row r="473" spans="1:20" ht="165">
      <c r="A473" s="47" t="str">
        <f t="shared" si="105"/>
        <v>Industry</v>
      </c>
      <c r="B473" s="47" t="str">
        <f t="shared" si="102"/>
        <v>Electrification + Hydrogen</v>
      </c>
      <c r="C473" s="47" t="str">
        <f t="shared" si="102"/>
        <v>Fraction of Industrial Fuel Use Shifted to Other Fuels</v>
      </c>
      <c r="D473" s="8" t="s">
        <v>143</v>
      </c>
      <c r="E473" s="26" t="s">
        <v>806</v>
      </c>
      <c r="F473" s="8" t="s">
        <v>820</v>
      </c>
      <c r="G473" s="26" t="s">
        <v>814</v>
      </c>
      <c r="H473" s="151">
        <v>403</v>
      </c>
      <c r="I473" s="26" t="s">
        <v>46</v>
      </c>
      <c r="J473" s="47" t="str">
        <f t="shared" si="106"/>
        <v>Electrification + Hydrogen</v>
      </c>
      <c r="K473" s="47" t="str">
        <f t="shared" si="106"/>
        <v>indst fuel type shifting</v>
      </c>
      <c r="L473" s="73">
        <f t="shared" si="107"/>
        <v>0</v>
      </c>
      <c r="M473" s="73">
        <f t="shared" si="107"/>
        <v>1</v>
      </c>
      <c r="N473" s="73">
        <f t="shared" si="107"/>
        <v>0.01</v>
      </c>
      <c r="O473" s="47" t="str">
        <f t="shared" si="107"/>
        <v>% of fuel shifted</v>
      </c>
      <c r="P473" s="155" t="s">
        <v>1568</v>
      </c>
      <c r="Q473" s="47" t="str">
        <f t="shared" si="104"/>
        <v>industry-ag-main.html#fuel-switching</v>
      </c>
      <c r="R473" s="114" t="str">
        <f t="shared" si="104"/>
        <v>industry-elec-and-hydrogen.html</v>
      </c>
      <c r="S473" s="155"/>
      <c r="T473" s="26"/>
    </row>
    <row r="474" spans="1:20" ht="30">
      <c r="A474" s="47" t="str">
        <f t="shared" si="105"/>
        <v>Industry</v>
      </c>
      <c r="B474" s="47" t="str">
        <f t="shared" si="102"/>
        <v>Electrification + Hydrogen</v>
      </c>
      <c r="C474" s="47" t="str">
        <f t="shared" si="102"/>
        <v>Fraction of Industrial Fuel Use Shifted to Other Fuels</v>
      </c>
      <c r="D474" s="8" t="s">
        <v>143</v>
      </c>
      <c r="E474" s="26" t="s">
        <v>807</v>
      </c>
      <c r="F474" s="8" t="s">
        <v>820</v>
      </c>
      <c r="G474" s="26" t="s">
        <v>811</v>
      </c>
      <c r="H474" s="151">
        <v>404</v>
      </c>
      <c r="I474" s="26" t="s">
        <v>47</v>
      </c>
      <c r="J474" s="47" t="str">
        <f t="shared" si="106"/>
        <v>Electrification + Hydrogen</v>
      </c>
      <c r="K474" s="47" t="str">
        <f t="shared" si="106"/>
        <v>indst fuel type shifting</v>
      </c>
      <c r="L474" s="73">
        <f t="shared" si="107"/>
        <v>0</v>
      </c>
      <c r="M474" s="73">
        <f t="shared" si="107"/>
        <v>1</v>
      </c>
      <c r="N474" s="73">
        <f t="shared" si="107"/>
        <v>0.01</v>
      </c>
      <c r="O474" s="47" t="str">
        <f t="shared" si="107"/>
        <v>% of fuel shifted</v>
      </c>
      <c r="P474" s="155"/>
      <c r="Q474" s="47" t="str">
        <f t="shared" si="104"/>
        <v>industry-ag-main.html#fuel-switching</v>
      </c>
      <c r="R474" s="114" t="str">
        <f t="shared" si="104"/>
        <v>industry-elec-and-hydrogen.html</v>
      </c>
      <c r="S474" s="155"/>
      <c r="T474" s="26"/>
    </row>
    <row r="475" spans="1:20" ht="165">
      <c r="A475" s="47" t="str">
        <f t="shared" si="105"/>
        <v>Industry</v>
      </c>
      <c r="B475" s="47" t="str">
        <f t="shared" si="102"/>
        <v>Electrification + Hydrogen</v>
      </c>
      <c r="C475" s="47" t="str">
        <f t="shared" si="102"/>
        <v>Fraction of Industrial Fuel Use Shifted to Other Fuels</v>
      </c>
      <c r="D475" s="8" t="s">
        <v>143</v>
      </c>
      <c r="E475" s="26" t="s">
        <v>808</v>
      </c>
      <c r="F475" s="8" t="s">
        <v>820</v>
      </c>
      <c r="G475" s="26" t="s">
        <v>812</v>
      </c>
      <c r="H475" s="151">
        <v>405</v>
      </c>
      <c r="I475" s="26" t="s">
        <v>46</v>
      </c>
      <c r="J475" s="47" t="str">
        <f t="shared" si="106"/>
        <v>Electrification + Hydrogen</v>
      </c>
      <c r="K475" s="47" t="str">
        <f t="shared" si="106"/>
        <v>indst fuel type shifting</v>
      </c>
      <c r="L475" s="73">
        <f t="shared" si="107"/>
        <v>0</v>
      </c>
      <c r="M475" s="73">
        <f t="shared" si="107"/>
        <v>1</v>
      </c>
      <c r="N475" s="73">
        <f t="shared" si="107"/>
        <v>0.01</v>
      </c>
      <c r="O475" s="47" t="str">
        <f t="shared" si="107"/>
        <v>% of fuel shifted</v>
      </c>
      <c r="P475" s="155" t="s">
        <v>1569</v>
      </c>
      <c r="Q475" s="47" t="str">
        <f t="shared" si="104"/>
        <v>industry-ag-main.html#fuel-switching</v>
      </c>
      <c r="R475" s="114" t="str">
        <f t="shared" si="104"/>
        <v>industry-elec-and-hydrogen.html</v>
      </c>
      <c r="S475" s="155"/>
      <c r="T475" s="26"/>
    </row>
    <row r="476" spans="1:20" ht="30">
      <c r="A476" s="47" t="str">
        <f t="shared" si="105"/>
        <v>Industry</v>
      </c>
      <c r="B476" s="47" t="str">
        <f t="shared" si="102"/>
        <v>Electrification + Hydrogen</v>
      </c>
      <c r="C476" s="47" t="str">
        <f t="shared" si="102"/>
        <v>Fraction of Industrial Fuel Use Shifted to Other Fuels</v>
      </c>
      <c r="D476" s="8" t="s">
        <v>143</v>
      </c>
      <c r="E476" s="26" t="s">
        <v>809</v>
      </c>
      <c r="F476" s="8" t="s">
        <v>820</v>
      </c>
      <c r="G476" s="26" t="s">
        <v>815</v>
      </c>
      <c r="H476" s="151">
        <v>406</v>
      </c>
      <c r="I476" s="26" t="s">
        <v>47</v>
      </c>
      <c r="J476" s="47" t="str">
        <f t="shared" si="106"/>
        <v>Electrification + Hydrogen</v>
      </c>
      <c r="K476" s="47" t="str">
        <f t="shared" si="106"/>
        <v>indst fuel type shifting</v>
      </c>
      <c r="L476" s="73">
        <f t="shared" si="107"/>
        <v>0</v>
      </c>
      <c r="M476" s="73">
        <f t="shared" si="107"/>
        <v>1</v>
      </c>
      <c r="N476" s="73">
        <f t="shared" si="107"/>
        <v>0.01</v>
      </c>
      <c r="O476" s="47" t="str">
        <f t="shared" si="107"/>
        <v>% of fuel shifted</v>
      </c>
      <c r="P476" s="155"/>
      <c r="Q476" s="47" t="str">
        <f t="shared" si="104"/>
        <v>industry-ag-main.html#fuel-switching</v>
      </c>
      <c r="R476" s="114" t="str">
        <f t="shared" si="104"/>
        <v>industry-elec-and-hydrogen.html</v>
      </c>
      <c r="S476" s="155"/>
      <c r="T476" s="26"/>
    </row>
    <row r="477" spans="1:20" ht="30">
      <c r="A477" s="47" t="str">
        <f t="shared" si="105"/>
        <v>Industry</v>
      </c>
      <c r="B477" s="47" t="str">
        <f t="shared" si="102"/>
        <v>Electrification + Hydrogen</v>
      </c>
      <c r="C477" s="47" t="str">
        <f t="shared" si="102"/>
        <v>Fraction of Industrial Fuel Use Shifted to Other Fuels</v>
      </c>
      <c r="D477" s="8" t="s">
        <v>143</v>
      </c>
      <c r="E477" s="26" t="s">
        <v>1232</v>
      </c>
      <c r="F477" s="8" t="s">
        <v>820</v>
      </c>
      <c r="G477" s="26" t="s">
        <v>1235</v>
      </c>
      <c r="H477" s="151">
        <v>407</v>
      </c>
      <c r="I477" s="26" t="s">
        <v>47</v>
      </c>
      <c r="J477" s="47" t="str">
        <f t="shared" si="106"/>
        <v>Electrification + Hydrogen</v>
      </c>
      <c r="K477" s="47" t="str">
        <f t="shared" si="106"/>
        <v>indst fuel type shifting</v>
      </c>
      <c r="L477" s="73">
        <f t="shared" si="107"/>
        <v>0</v>
      </c>
      <c r="M477" s="73">
        <f t="shared" si="107"/>
        <v>1</v>
      </c>
      <c r="N477" s="73">
        <f t="shared" si="107"/>
        <v>0.01</v>
      </c>
      <c r="O477" s="47" t="str">
        <f t="shared" si="107"/>
        <v>% of fuel shifted</v>
      </c>
      <c r="P477" s="155"/>
      <c r="Q477" s="47" t="str">
        <f t="shared" si="104"/>
        <v>industry-ag-main.html#fuel-switching</v>
      </c>
      <c r="R477" s="114" t="str">
        <f t="shared" si="104"/>
        <v>industry-elec-and-hydrogen.html</v>
      </c>
      <c r="S477" s="155"/>
      <c r="T477" s="26"/>
    </row>
    <row r="478" spans="1:20" ht="165">
      <c r="A478" s="47" t="str">
        <f t="shared" si="105"/>
        <v>Industry</v>
      </c>
      <c r="B478" s="47" t="str">
        <f t="shared" si="102"/>
        <v>Electrification + Hydrogen</v>
      </c>
      <c r="C478" s="47" t="str">
        <f t="shared" si="102"/>
        <v>Fraction of Industrial Fuel Use Shifted to Other Fuels</v>
      </c>
      <c r="D478" s="8" t="s">
        <v>143</v>
      </c>
      <c r="E478" s="26" t="s">
        <v>1233</v>
      </c>
      <c r="F478" s="8" t="s">
        <v>820</v>
      </c>
      <c r="G478" s="26" t="s">
        <v>1237</v>
      </c>
      <c r="H478" s="151">
        <v>408</v>
      </c>
      <c r="I478" s="26" t="s">
        <v>46</v>
      </c>
      <c r="J478" s="47" t="str">
        <f t="shared" si="106"/>
        <v>Electrification + Hydrogen</v>
      </c>
      <c r="K478" s="47" t="str">
        <f t="shared" si="106"/>
        <v>indst fuel type shifting</v>
      </c>
      <c r="L478" s="73">
        <f t="shared" si="107"/>
        <v>0</v>
      </c>
      <c r="M478" s="73">
        <f t="shared" si="107"/>
        <v>1</v>
      </c>
      <c r="N478" s="73">
        <f t="shared" si="107"/>
        <v>0.01</v>
      </c>
      <c r="O478" s="47" t="str">
        <f t="shared" si="107"/>
        <v>% of fuel shifted</v>
      </c>
      <c r="P478" s="155" t="s">
        <v>1570</v>
      </c>
      <c r="Q478" s="47" t="str">
        <f t="shared" si="104"/>
        <v>industry-ag-main.html#fuel-switching</v>
      </c>
      <c r="R478" s="114" t="str">
        <f t="shared" si="104"/>
        <v>industry-elec-and-hydrogen.html</v>
      </c>
      <c r="S478" s="155"/>
      <c r="T478" s="26"/>
    </row>
    <row r="479" spans="1:20" ht="165">
      <c r="A479" s="47" t="str">
        <f t="shared" si="105"/>
        <v>Industry</v>
      </c>
      <c r="B479" s="47" t="str">
        <f t="shared" si="102"/>
        <v>Electrification + Hydrogen</v>
      </c>
      <c r="C479" s="47" t="str">
        <f t="shared" si="102"/>
        <v>Fraction of Industrial Fuel Use Shifted to Other Fuels</v>
      </c>
      <c r="D479" s="8" t="s">
        <v>143</v>
      </c>
      <c r="E479" s="26" t="s">
        <v>1234</v>
      </c>
      <c r="F479" s="8" t="s">
        <v>820</v>
      </c>
      <c r="G479" s="26" t="s">
        <v>1238</v>
      </c>
      <c r="H479" s="151">
        <v>409</v>
      </c>
      <c r="I479" s="26" t="s">
        <v>46</v>
      </c>
      <c r="J479" s="47" t="str">
        <f t="shared" si="106"/>
        <v>Electrification + Hydrogen</v>
      </c>
      <c r="K479" s="47" t="str">
        <f t="shared" si="106"/>
        <v>indst fuel type shifting</v>
      </c>
      <c r="L479" s="73">
        <f t="shared" si="107"/>
        <v>0</v>
      </c>
      <c r="M479" s="73">
        <f t="shared" si="107"/>
        <v>1</v>
      </c>
      <c r="N479" s="73">
        <f t="shared" si="107"/>
        <v>0.01</v>
      </c>
      <c r="O479" s="47" t="str">
        <f t="shared" si="107"/>
        <v>% of fuel shifted</v>
      </c>
      <c r="P479" s="155" t="s">
        <v>1571</v>
      </c>
      <c r="Q479" s="47" t="str">
        <f t="shared" si="104"/>
        <v>industry-ag-main.html#fuel-switching</v>
      </c>
      <c r="R479" s="114" t="str">
        <f t="shared" si="104"/>
        <v>industry-elec-and-hydrogen.html</v>
      </c>
      <c r="S479" s="155"/>
      <c r="T479" s="26"/>
    </row>
    <row r="480" spans="1:20" ht="30">
      <c r="A480" s="47" t="str">
        <f t="shared" si="105"/>
        <v>Industry</v>
      </c>
      <c r="B480" s="47" t="str">
        <f t="shared" si="102"/>
        <v>Electrification + Hydrogen</v>
      </c>
      <c r="C480" s="47" t="str">
        <f t="shared" si="102"/>
        <v>Fraction of Industrial Fuel Use Shifted to Other Fuels</v>
      </c>
      <c r="D480" s="8" t="s">
        <v>143</v>
      </c>
      <c r="E480" s="26" t="s">
        <v>1231</v>
      </c>
      <c r="F480" s="8" t="s">
        <v>820</v>
      </c>
      <c r="G480" s="26" t="s">
        <v>1236</v>
      </c>
      <c r="H480" s="151">
        <v>410</v>
      </c>
      <c r="I480" s="26" t="s">
        <v>47</v>
      </c>
      <c r="J480" s="47" t="str">
        <f t="shared" si="106"/>
        <v>Electrification + Hydrogen</v>
      </c>
      <c r="K480" s="47" t="str">
        <f t="shared" si="106"/>
        <v>indst fuel type shifting</v>
      </c>
      <c r="L480" s="73">
        <f t="shared" si="107"/>
        <v>0</v>
      </c>
      <c r="M480" s="73">
        <f t="shared" si="107"/>
        <v>1</v>
      </c>
      <c r="N480" s="73">
        <f t="shared" si="107"/>
        <v>0.01</v>
      </c>
      <c r="O480" s="47" t="str">
        <f t="shared" si="107"/>
        <v>% of fuel shifted</v>
      </c>
      <c r="P480" s="155"/>
      <c r="Q480" s="47" t="str">
        <f t="shared" si="104"/>
        <v>industry-ag-main.html#fuel-switching</v>
      </c>
      <c r="R480" s="114" t="str">
        <f t="shared" si="104"/>
        <v>industry-elec-and-hydrogen.html</v>
      </c>
      <c r="S480" s="155"/>
      <c r="T480" s="26"/>
    </row>
    <row r="481" spans="1:20" ht="30">
      <c r="A481" s="47" t="str">
        <f t="shared" si="105"/>
        <v>Industry</v>
      </c>
      <c r="B481" s="47" t="str">
        <f t="shared" si="102"/>
        <v>Electrification + Hydrogen</v>
      </c>
      <c r="C481" s="47" t="str">
        <f t="shared" si="102"/>
        <v>Fraction of Industrial Fuel Use Shifted to Other Fuels</v>
      </c>
      <c r="D481" s="8" t="s">
        <v>144</v>
      </c>
      <c r="E481" s="26" t="s">
        <v>804</v>
      </c>
      <c r="F481" s="8" t="s">
        <v>821</v>
      </c>
      <c r="G481" s="26" t="s">
        <v>810</v>
      </c>
      <c r="H481" s="151">
        <v>411</v>
      </c>
      <c r="I481" s="26" t="s">
        <v>47</v>
      </c>
      <c r="J481" s="47" t="str">
        <f t="shared" si="106"/>
        <v>Electrification + Hydrogen</v>
      </c>
      <c r="K481" s="47" t="str">
        <f t="shared" si="106"/>
        <v>indst fuel type shifting</v>
      </c>
      <c r="L481" s="73">
        <f t="shared" si="107"/>
        <v>0</v>
      </c>
      <c r="M481" s="73">
        <f t="shared" si="107"/>
        <v>1</v>
      </c>
      <c r="N481" s="73">
        <f t="shared" si="107"/>
        <v>0.01</v>
      </c>
      <c r="O481" s="47" t="str">
        <f t="shared" si="107"/>
        <v>% of fuel shifted</v>
      </c>
      <c r="P481" s="155"/>
      <c r="Q481" s="47" t="str">
        <f t="shared" si="104"/>
        <v>industry-ag-main.html#fuel-switching</v>
      </c>
      <c r="R481" s="114" t="str">
        <f t="shared" si="104"/>
        <v>industry-elec-and-hydrogen.html</v>
      </c>
      <c r="S481" s="155"/>
      <c r="T481" s="26"/>
    </row>
    <row r="482" spans="1:20" ht="165">
      <c r="A482" s="47" t="str">
        <f t="shared" si="105"/>
        <v>Industry</v>
      </c>
      <c r="B482" s="47" t="str">
        <f t="shared" si="102"/>
        <v>Electrification + Hydrogen</v>
      </c>
      <c r="C482" s="47" t="str">
        <f t="shared" si="102"/>
        <v>Fraction of Industrial Fuel Use Shifted to Other Fuels</v>
      </c>
      <c r="D482" s="8" t="s">
        <v>144</v>
      </c>
      <c r="E482" s="26" t="s">
        <v>805</v>
      </c>
      <c r="F482" s="8" t="s">
        <v>821</v>
      </c>
      <c r="G482" s="26" t="s">
        <v>813</v>
      </c>
      <c r="H482" s="151">
        <v>412</v>
      </c>
      <c r="I482" s="26" t="s">
        <v>46</v>
      </c>
      <c r="J482" s="47" t="str">
        <f t="shared" si="106"/>
        <v>Electrification + Hydrogen</v>
      </c>
      <c r="K482" s="47" t="str">
        <f t="shared" si="106"/>
        <v>indst fuel type shifting</v>
      </c>
      <c r="L482" s="73">
        <f t="shared" si="107"/>
        <v>0</v>
      </c>
      <c r="M482" s="73">
        <f t="shared" si="107"/>
        <v>1</v>
      </c>
      <c r="N482" s="73">
        <f t="shared" si="107"/>
        <v>0.01</v>
      </c>
      <c r="O482" s="47" t="str">
        <f t="shared" si="107"/>
        <v>% of fuel shifted</v>
      </c>
      <c r="P482" s="155" t="s">
        <v>1572</v>
      </c>
      <c r="Q482" s="47" t="str">
        <f t="shared" si="104"/>
        <v>industry-ag-main.html#fuel-switching</v>
      </c>
      <c r="R482" s="114" t="str">
        <f t="shared" si="104"/>
        <v>industry-elec-and-hydrogen.html</v>
      </c>
      <c r="S482" s="155"/>
      <c r="T482" s="26"/>
    </row>
    <row r="483" spans="1:20" ht="165">
      <c r="A483" s="47" t="str">
        <f t="shared" si="105"/>
        <v>Industry</v>
      </c>
      <c r="B483" s="47" t="str">
        <f t="shared" si="102"/>
        <v>Electrification + Hydrogen</v>
      </c>
      <c r="C483" s="47" t="str">
        <f t="shared" si="102"/>
        <v>Fraction of Industrial Fuel Use Shifted to Other Fuels</v>
      </c>
      <c r="D483" s="8" t="s">
        <v>144</v>
      </c>
      <c r="E483" s="26" t="s">
        <v>806</v>
      </c>
      <c r="F483" s="8" t="s">
        <v>821</v>
      </c>
      <c r="G483" s="26" t="s">
        <v>814</v>
      </c>
      <c r="H483" s="151">
        <v>413</v>
      </c>
      <c r="I483" s="26" t="s">
        <v>46</v>
      </c>
      <c r="J483" s="47" t="str">
        <f t="shared" si="106"/>
        <v>Electrification + Hydrogen</v>
      </c>
      <c r="K483" s="47" t="str">
        <f t="shared" si="106"/>
        <v>indst fuel type shifting</v>
      </c>
      <c r="L483" s="73">
        <f t="shared" si="107"/>
        <v>0</v>
      </c>
      <c r="M483" s="73">
        <f t="shared" si="107"/>
        <v>1</v>
      </c>
      <c r="N483" s="73">
        <f t="shared" si="107"/>
        <v>0.01</v>
      </c>
      <c r="O483" s="47" t="str">
        <f t="shared" si="107"/>
        <v>% of fuel shifted</v>
      </c>
      <c r="P483" s="155" t="s">
        <v>1573</v>
      </c>
      <c r="Q483" s="47" t="str">
        <f t="shared" si="104"/>
        <v>industry-ag-main.html#fuel-switching</v>
      </c>
      <c r="R483" s="114" t="str">
        <f t="shared" si="104"/>
        <v>industry-elec-and-hydrogen.html</v>
      </c>
      <c r="S483" s="155"/>
      <c r="T483" s="26"/>
    </row>
    <row r="484" spans="1:20" ht="30">
      <c r="A484" s="47" t="str">
        <f t="shared" si="105"/>
        <v>Industry</v>
      </c>
      <c r="B484" s="47" t="str">
        <f t="shared" si="105"/>
        <v>Electrification + Hydrogen</v>
      </c>
      <c r="C484" s="47" t="str">
        <f t="shared" si="105"/>
        <v>Fraction of Industrial Fuel Use Shifted to Other Fuels</v>
      </c>
      <c r="D484" s="8" t="s">
        <v>144</v>
      </c>
      <c r="E484" s="26" t="s">
        <v>807</v>
      </c>
      <c r="F484" s="8" t="s">
        <v>821</v>
      </c>
      <c r="G484" s="26" t="s">
        <v>811</v>
      </c>
      <c r="H484" s="151">
        <v>414</v>
      </c>
      <c r="I484" s="26" t="s">
        <v>47</v>
      </c>
      <c r="J484" s="47" t="str">
        <f t="shared" si="106"/>
        <v>Electrification + Hydrogen</v>
      </c>
      <c r="K484" s="47" t="str">
        <f t="shared" si="106"/>
        <v>indst fuel type shifting</v>
      </c>
      <c r="L484" s="73">
        <f t="shared" si="107"/>
        <v>0</v>
      </c>
      <c r="M484" s="73">
        <f t="shared" si="107"/>
        <v>1</v>
      </c>
      <c r="N484" s="73">
        <f t="shared" si="107"/>
        <v>0.01</v>
      </c>
      <c r="O484" s="47" t="str">
        <f t="shared" si="107"/>
        <v>% of fuel shifted</v>
      </c>
      <c r="P484" s="155"/>
      <c r="Q484" s="47" t="str">
        <f t="shared" si="104"/>
        <v>industry-ag-main.html#fuel-switching</v>
      </c>
      <c r="R484" s="114" t="str">
        <f t="shared" si="104"/>
        <v>industry-elec-and-hydrogen.html</v>
      </c>
      <c r="S484" s="155"/>
      <c r="T484" s="26"/>
    </row>
    <row r="485" spans="1:20" ht="165">
      <c r="A485" s="47" t="str">
        <f t="shared" si="105"/>
        <v>Industry</v>
      </c>
      <c r="B485" s="47" t="str">
        <f t="shared" si="105"/>
        <v>Electrification + Hydrogen</v>
      </c>
      <c r="C485" s="47" t="str">
        <f t="shared" si="105"/>
        <v>Fraction of Industrial Fuel Use Shifted to Other Fuels</v>
      </c>
      <c r="D485" s="8" t="s">
        <v>144</v>
      </c>
      <c r="E485" s="26" t="s">
        <v>808</v>
      </c>
      <c r="F485" s="8" t="s">
        <v>821</v>
      </c>
      <c r="G485" s="26" t="s">
        <v>812</v>
      </c>
      <c r="H485" s="151">
        <v>415</v>
      </c>
      <c r="I485" s="26" t="s">
        <v>46</v>
      </c>
      <c r="J485" s="47" t="str">
        <f t="shared" si="106"/>
        <v>Electrification + Hydrogen</v>
      </c>
      <c r="K485" s="47" t="str">
        <f t="shared" si="106"/>
        <v>indst fuel type shifting</v>
      </c>
      <c r="L485" s="73">
        <f t="shared" si="107"/>
        <v>0</v>
      </c>
      <c r="M485" s="73">
        <f t="shared" si="107"/>
        <v>1</v>
      </c>
      <c r="N485" s="73">
        <f t="shared" si="107"/>
        <v>0.01</v>
      </c>
      <c r="O485" s="47" t="str">
        <f t="shared" si="107"/>
        <v>% of fuel shifted</v>
      </c>
      <c r="P485" s="155" t="s">
        <v>1574</v>
      </c>
      <c r="Q485" s="47" t="str">
        <f t="shared" si="104"/>
        <v>industry-ag-main.html#fuel-switching</v>
      </c>
      <c r="R485" s="114" t="str">
        <f t="shared" si="104"/>
        <v>industry-elec-and-hydrogen.html</v>
      </c>
      <c r="S485" s="155"/>
      <c r="T485" s="26"/>
    </row>
    <row r="486" spans="1:20" ht="30">
      <c r="A486" s="47" t="str">
        <f t="shared" ref="A486:C530" si="108">A$451</f>
        <v>Industry</v>
      </c>
      <c r="B486" s="47" t="str">
        <f t="shared" si="108"/>
        <v>Electrification + Hydrogen</v>
      </c>
      <c r="C486" s="47" t="str">
        <f t="shared" si="108"/>
        <v>Fraction of Industrial Fuel Use Shifted to Other Fuels</v>
      </c>
      <c r="D486" s="8" t="s">
        <v>144</v>
      </c>
      <c r="E486" s="26" t="s">
        <v>809</v>
      </c>
      <c r="F486" s="8" t="s">
        <v>821</v>
      </c>
      <c r="G486" s="26" t="s">
        <v>815</v>
      </c>
      <c r="H486" s="151">
        <v>416</v>
      </c>
      <c r="I486" s="26" t="s">
        <v>47</v>
      </c>
      <c r="J486" s="47" t="str">
        <f t="shared" si="106"/>
        <v>Electrification + Hydrogen</v>
      </c>
      <c r="K486" s="47" t="str">
        <f t="shared" si="106"/>
        <v>indst fuel type shifting</v>
      </c>
      <c r="L486" s="73">
        <f t="shared" si="107"/>
        <v>0</v>
      </c>
      <c r="M486" s="73">
        <f t="shared" si="107"/>
        <v>1</v>
      </c>
      <c r="N486" s="73">
        <f t="shared" si="107"/>
        <v>0.01</v>
      </c>
      <c r="O486" s="47" t="str">
        <f t="shared" si="107"/>
        <v>% of fuel shifted</v>
      </c>
      <c r="P486" s="155"/>
      <c r="Q486" s="47" t="str">
        <f t="shared" si="104"/>
        <v>industry-ag-main.html#fuel-switching</v>
      </c>
      <c r="R486" s="114" t="str">
        <f t="shared" si="104"/>
        <v>industry-elec-and-hydrogen.html</v>
      </c>
      <c r="S486" s="155"/>
      <c r="T486" s="26"/>
    </row>
    <row r="487" spans="1:20" ht="30">
      <c r="A487" s="47" t="str">
        <f t="shared" si="108"/>
        <v>Industry</v>
      </c>
      <c r="B487" s="47" t="str">
        <f t="shared" si="108"/>
        <v>Electrification + Hydrogen</v>
      </c>
      <c r="C487" s="47" t="str">
        <f t="shared" si="108"/>
        <v>Fraction of Industrial Fuel Use Shifted to Other Fuels</v>
      </c>
      <c r="D487" s="8" t="s">
        <v>144</v>
      </c>
      <c r="E487" s="26" t="s">
        <v>1232</v>
      </c>
      <c r="F487" s="8" t="s">
        <v>821</v>
      </c>
      <c r="G487" s="26" t="s">
        <v>1235</v>
      </c>
      <c r="H487" s="151">
        <v>417</v>
      </c>
      <c r="I487" s="26" t="s">
        <v>47</v>
      </c>
      <c r="J487" s="47" t="str">
        <f t="shared" si="106"/>
        <v>Electrification + Hydrogen</v>
      </c>
      <c r="K487" s="47" t="str">
        <f t="shared" si="106"/>
        <v>indst fuel type shifting</v>
      </c>
      <c r="L487" s="73">
        <f t="shared" si="107"/>
        <v>0</v>
      </c>
      <c r="M487" s="73">
        <f t="shared" si="107"/>
        <v>1</v>
      </c>
      <c r="N487" s="73">
        <f t="shared" si="107"/>
        <v>0.01</v>
      </c>
      <c r="O487" s="47" t="str">
        <f t="shared" si="107"/>
        <v>% of fuel shifted</v>
      </c>
      <c r="P487" s="155"/>
      <c r="Q487" s="47" t="str">
        <f t="shared" si="104"/>
        <v>industry-ag-main.html#fuel-switching</v>
      </c>
      <c r="R487" s="114" t="str">
        <f t="shared" si="104"/>
        <v>industry-elec-and-hydrogen.html</v>
      </c>
      <c r="S487" s="155"/>
      <c r="T487" s="26"/>
    </row>
    <row r="488" spans="1:20" ht="165">
      <c r="A488" s="47" t="str">
        <f t="shared" si="108"/>
        <v>Industry</v>
      </c>
      <c r="B488" s="47" t="str">
        <f t="shared" si="108"/>
        <v>Electrification + Hydrogen</v>
      </c>
      <c r="C488" s="47" t="str">
        <f t="shared" si="108"/>
        <v>Fraction of Industrial Fuel Use Shifted to Other Fuels</v>
      </c>
      <c r="D488" s="8" t="s">
        <v>144</v>
      </c>
      <c r="E488" s="26" t="s">
        <v>1233</v>
      </c>
      <c r="F488" s="8" t="s">
        <v>821</v>
      </c>
      <c r="G488" s="26" t="s">
        <v>1237</v>
      </c>
      <c r="H488" s="151">
        <v>418</v>
      </c>
      <c r="I488" s="26" t="s">
        <v>46</v>
      </c>
      <c r="J488" s="47" t="str">
        <f t="shared" si="106"/>
        <v>Electrification + Hydrogen</v>
      </c>
      <c r="K488" s="47" t="str">
        <f t="shared" si="106"/>
        <v>indst fuel type shifting</v>
      </c>
      <c r="L488" s="73">
        <f t="shared" si="107"/>
        <v>0</v>
      </c>
      <c r="M488" s="73">
        <f t="shared" si="107"/>
        <v>1</v>
      </c>
      <c r="N488" s="73">
        <f t="shared" si="107"/>
        <v>0.01</v>
      </c>
      <c r="O488" s="47" t="str">
        <f t="shared" si="107"/>
        <v>% of fuel shifted</v>
      </c>
      <c r="P488" s="155" t="s">
        <v>1575</v>
      </c>
      <c r="Q488" s="47" t="str">
        <f t="shared" si="104"/>
        <v>industry-ag-main.html#fuel-switching</v>
      </c>
      <c r="R488" s="114" t="str">
        <f t="shared" si="104"/>
        <v>industry-elec-and-hydrogen.html</v>
      </c>
      <c r="S488" s="155"/>
      <c r="T488" s="26"/>
    </row>
    <row r="489" spans="1:20" ht="165">
      <c r="A489" s="47" t="str">
        <f t="shared" si="108"/>
        <v>Industry</v>
      </c>
      <c r="B489" s="47" t="str">
        <f t="shared" si="108"/>
        <v>Electrification + Hydrogen</v>
      </c>
      <c r="C489" s="47" t="str">
        <f t="shared" si="108"/>
        <v>Fraction of Industrial Fuel Use Shifted to Other Fuels</v>
      </c>
      <c r="D489" s="8" t="s">
        <v>144</v>
      </c>
      <c r="E489" s="26" t="s">
        <v>1234</v>
      </c>
      <c r="F489" s="8" t="s">
        <v>821</v>
      </c>
      <c r="G489" s="26" t="s">
        <v>1238</v>
      </c>
      <c r="H489" s="151">
        <v>419</v>
      </c>
      <c r="I489" s="26" t="s">
        <v>46</v>
      </c>
      <c r="J489" s="47" t="str">
        <f t="shared" si="106"/>
        <v>Electrification + Hydrogen</v>
      </c>
      <c r="K489" s="47" t="str">
        <f t="shared" si="106"/>
        <v>indst fuel type shifting</v>
      </c>
      <c r="L489" s="73">
        <f t="shared" si="107"/>
        <v>0</v>
      </c>
      <c r="M489" s="73">
        <f t="shared" si="107"/>
        <v>1</v>
      </c>
      <c r="N489" s="73">
        <f t="shared" si="107"/>
        <v>0.01</v>
      </c>
      <c r="O489" s="47" t="str">
        <f t="shared" si="107"/>
        <v>% of fuel shifted</v>
      </c>
      <c r="P489" s="155" t="s">
        <v>1576</v>
      </c>
      <c r="Q489" s="47" t="str">
        <f t="shared" si="104"/>
        <v>industry-ag-main.html#fuel-switching</v>
      </c>
      <c r="R489" s="114" t="str">
        <f t="shared" si="104"/>
        <v>industry-elec-and-hydrogen.html</v>
      </c>
      <c r="S489" s="155"/>
      <c r="T489" s="26"/>
    </row>
    <row r="490" spans="1:20" ht="30">
      <c r="A490" s="47" t="str">
        <f t="shared" si="108"/>
        <v>Industry</v>
      </c>
      <c r="B490" s="47" t="str">
        <f t="shared" si="108"/>
        <v>Electrification + Hydrogen</v>
      </c>
      <c r="C490" s="47" t="str">
        <f t="shared" si="108"/>
        <v>Fraction of Industrial Fuel Use Shifted to Other Fuels</v>
      </c>
      <c r="D490" s="8" t="s">
        <v>144</v>
      </c>
      <c r="E490" s="26" t="s">
        <v>1231</v>
      </c>
      <c r="F490" s="8" t="s">
        <v>821</v>
      </c>
      <c r="G490" s="26" t="s">
        <v>1236</v>
      </c>
      <c r="H490" s="151">
        <v>420</v>
      </c>
      <c r="I490" s="26" t="s">
        <v>47</v>
      </c>
      <c r="J490" s="47" t="str">
        <f t="shared" si="106"/>
        <v>Electrification + Hydrogen</v>
      </c>
      <c r="K490" s="47" t="str">
        <f t="shared" si="106"/>
        <v>indst fuel type shifting</v>
      </c>
      <c r="L490" s="73">
        <f t="shared" si="107"/>
        <v>0</v>
      </c>
      <c r="M490" s="73">
        <f t="shared" si="107"/>
        <v>1</v>
      </c>
      <c r="N490" s="73">
        <f t="shared" si="107"/>
        <v>0.01</v>
      </c>
      <c r="O490" s="47" t="str">
        <f t="shared" si="107"/>
        <v>% of fuel shifted</v>
      </c>
      <c r="P490" s="155"/>
      <c r="Q490" s="47" t="str">
        <f t="shared" si="104"/>
        <v>industry-ag-main.html#fuel-switching</v>
      </c>
      <c r="R490" s="114" t="str">
        <f t="shared" si="104"/>
        <v>industry-elec-and-hydrogen.html</v>
      </c>
      <c r="S490" s="155"/>
      <c r="T490" s="26"/>
    </row>
    <row r="491" spans="1:20" ht="30">
      <c r="A491" s="47" t="str">
        <f t="shared" si="108"/>
        <v>Industry</v>
      </c>
      <c r="B491" s="47" t="str">
        <f t="shared" si="108"/>
        <v>Electrification + Hydrogen</v>
      </c>
      <c r="C491" s="47" t="str">
        <f t="shared" si="108"/>
        <v>Fraction of Industrial Fuel Use Shifted to Other Fuels</v>
      </c>
      <c r="D491" s="8" t="s">
        <v>892</v>
      </c>
      <c r="E491" s="26" t="s">
        <v>804</v>
      </c>
      <c r="F491" s="26" t="s">
        <v>1312</v>
      </c>
      <c r="G491" s="26" t="s">
        <v>810</v>
      </c>
      <c r="H491" s="151">
        <v>421</v>
      </c>
      <c r="I491" s="26" t="s">
        <v>47</v>
      </c>
      <c r="J491" s="47" t="str">
        <f t="shared" si="106"/>
        <v>Electrification + Hydrogen</v>
      </c>
      <c r="K491" s="47" t="str">
        <f t="shared" si="106"/>
        <v>indst fuel type shifting</v>
      </c>
      <c r="L491" s="73">
        <f t="shared" si="107"/>
        <v>0</v>
      </c>
      <c r="M491" s="73">
        <f t="shared" si="107"/>
        <v>1</v>
      </c>
      <c r="N491" s="73">
        <f t="shared" si="107"/>
        <v>0.01</v>
      </c>
      <c r="O491" s="47" t="str">
        <f t="shared" si="107"/>
        <v>% of fuel shifted</v>
      </c>
      <c r="P491" s="155"/>
      <c r="Q491" s="47" t="str">
        <f t="shared" si="104"/>
        <v>industry-ag-main.html#fuel-switching</v>
      </c>
      <c r="R491" s="114" t="str">
        <f t="shared" si="104"/>
        <v>industry-elec-and-hydrogen.html</v>
      </c>
      <c r="S491" s="155"/>
      <c r="T491" s="26"/>
    </row>
    <row r="492" spans="1:20" ht="165">
      <c r="A492" s="47" t="str">
        <f t="shared" si="108"/>
        <v>Industry</v>
      </c>
      <c r="B492" s="47" t="str">
        <f t="shared" si="108"/>
        <v>Electrification + Hydrogen</v>
      </c>
      <c r="C492" s="47" t="str">
        <f t="shared" si="108"/>
        <v>Fraction of Industrial Fuel Use Shifted to Other Fuels</v>
      </c>
      <c r="D492" s="8" t="s">
        <v>892</v>
      </c>
      <c r="E492" s="26" t="s">
        <v>805</v>
      </c>
      <c r="F492" s="26" t="s">
        <v>1312</v>
      </c>
      <c r="G492" s="26" t="s">
        <v>813</v>
      </c>
      <c r="H492" s="151">
        <v>422</v>
      </c>
      <c r="I492" s="26" t="s">
        <v>46</v>
      </c>
      <c r="J492" s="47" t="str">
        <f t="shared" si="106"/>
        <v>Electrification + Hydrogen</v>
      </c>
      <c r="K492" s="47" t="str">
        <f t="shared" si="106"/>
        <v>indst fuel type shifting</v>
      </c>
      <c r="L492" s="73">
        <f t="shared" si="107"/>
        <v>0</v>
      </c>
      <c r="M492" s="73">
        <f t="shared" si="107"/>
        <v>1</v>
      </c>
      <c r="N492" s="73">
        <f t="shared" si="107"/>
        <v>0.01</v>
      </c>
      <c r="O492" s="47" t="str">
        <f t="shared" si="107"/>
        <v>% of fuel shifted</v>
      </c>
      <c r="P492" s="155" t="s">
        <v>1577</v>
      </c>
      <c r="Q492" s="47" t="str">
        <f t="shared" si="104"/>
        <v>industry-ag-main.html#fuel-switching</v>
      </c>
      <c r="R492" s="114" t="str">
        <f t="shared" si="104"/>
        <v>industry-elec-and-hydrogen.html</v>
      </c>
      <c r="S492" s="155"/>
      <c r="T492" s="26"/>
    </row>
    <row r="493" spans="1:20" ht="165">
      <c r="A493" s="47" t="str">
        <f t="shared" si="108"/>
        <v>Industry</v>
      </c>
      <c r="B493" s="47" t="str">
        <f t="shared" si="108"/>
        <v>Electrification + Hydrogen</v>
      </c>
      <c r="C493" s="47" t="str">
        <f t="shared" si="108"/>
        <v>Fraction of Industrial Fuel Use Shifted to Other Fuels</v>
      </c>
      <c r="D493" s="8" t="s">
        <v>892</v>
      </c>
      <c r="E493" s="26" t="s">
        <v>806</v>
      </c>
      <c r="F493" s="26" t="s">
        <v>1312</v>
      </c>
      <c r="G493" s="26" t="s">
        <v>814</v>
      </c>
      <c r="H493" s="151">
        <v>423</v>
      </c>
      <c r="I493" s="26" t="s">
        <v>46</v>
      </c>
      <c r="J493" s="47" t="str">
        <f t="shared" si="106"/>
        <v>Electrification + Hydrogen</v>
      </c>
      <c r="K493" s="47" t="str">
        <f t="shared" si="106"/>
        <v>indst fuel type shifting</v>
      </c>
      <c r="L493" s="73">
        <f t="shared" si="107"/>
        <v>0</v>
      </c>
      <c r="M493" s="73">
        <f t="shared" si="107"/>
        <v>1</v>
      </c>
      <c r="N493" s="73">
        <f t="shared" si="107"/>
        <v>0.01</v>
      </c>
      <c r="O493" s="47" t="str">
        <f t="shared" si="107"/>
        <v>% of fuel shifted</v>
      </c>
      <c r="P493" s="155" t="s">
        <v>1578</v>
      </c>
      <c r="Q493" s="47" t="str">
        <f t="shared" si="104"/>
        <v>industry-ag-main.html#fuel-switching</v>
      </c>
      <c r="R493" s="114" t="str">
        <f t="shared" si="104"/>
        <v>industry-elec-and-hydrogen.html</v>
      </c>
      <c r="S493" s="155"/>
      <c r="T493" s="26"/>
    </row>
    <row r="494" spans="1:20" ht="30">
      <c r="A494" s="47" t="str">
        <f t="shared" si="108"/>
        <v>Industry</v>
      </c>
      <c r="B494" s="47" t="str">
        <f t="shared" si="108"/>
        <v>Electrification + Hydrogen</v>
      </c>
      <c r="C494" s="47" t="str">
        <f t="shared" si="108"/>
        <v>Fraction of Industrial Fuel Use Shifted to Other Fuels</v>
      </c>
      <c r="D494" s="8" t="s">
        <v>892</v>
      </c>
      <c r="E494" s="26" t="s">
        <v>807</v>
      </c>
      <c r="F494" s="26" t="s">
        <v>1312</v>
      </c>
      <c r="G494" s="26" t="s">
        <v>811</v>
      </c>
      <c r="H494" s="151">
        <v>424</v>
      </c>
      <c r="I494" s="26" t="s">
        <v>47</v>
      </c>
      <c r="J494" s="47" t="str">
        <f t="shared" si="106"/>
        <v>Electrification + Hydrogen</v>
      </c>
      <c r="K494" s="47" t="str">
        <f t="shared" si="106"/>
        <v>indst fuel type shifting</v>
      </c>
      <c r="L494" s="73">
        <f t="shared" si="107"/>
        <v>0</v>
      </c>
      <c r="M494" s="73">
        <f t="shared" si="107"/>
        <v>1</v>
      </c>
      <c r="N494" s="73">
        <f t="shared" si="107"/>
        <v>0.01</v>
      </c>
      <c r="O494" s="47" t="str">
        <f t="shared" si="107"/>
        <v>% of fuel shifted</v>
      </c>
      <c r="P494" s="155"/>
      <c r="Q494" s="47" t="str">
        <f t="shared" si="104"/>
        <v>industry-ag-main.html#fuel-switching</v>
      </c>
      <c r="R494" s="114" t="str">
        <f t="shared" si="104"/>
        <v>industry-elec-and-hydrogen.html</v>
      </c>
      <c r="S494" s="155"/>
      <c r="T494" s="26"/>
    </row>
    <row r="495" spans="1:20" ht="165">
      <c r="A495" s="47" t="str">
        <f t="shared" si="108"/>
        <v>Industry</v>
      </c>
      <c r="B495" s="47" t="str">
        <f t="shared" si="108"/>
        <v>Electrification + Hydrogen</v>
      </c>
      <c r="C495" s="47" t="str">
        <f t="shared" si="108"/>
        <v>Fraction of Industrial Fuel Use Shifted to Other Fuels</v>
      </c>
      <c r="D495" s="8" t="s">
        <v>892</v>
      </c>
      <c r="E495" s="26" t="s">
        <v>808</v>
      </c>
      <c r="F495" s="26" t="s">
        <v>1312</v>
      </c>
      <c r="G495" s="26" t="s">
        <v>812</v>
      </c>
      <c r="H495" s="151">
        <v>425</v>
      </c>
      <c r="I495" s="26" t="s">
        <v>46</v>
      </c>
      <c r="J495" s="47" t="str">
        <f t="shared" si="106"/>
        <v>Electrification + Hydrogen</v>
      </c>
      <c r="K495" s="47" t="str">
        <f t="shared" si="106"/>
        <v>indst fuel type shifting</v>
      </c>
      <c r="L495" s="73">
        <f t="shared" si="107"/>
        <v>0</v>
      </c>
      <c r="M495" s="73">
        <f t="shared" si="107"/>
        <v>1</v>
      </c>
      <c r="N495" s="73">
        <f t="shared" si="107"/>
        <v>0.01</v>
      </c>
      <c r="O495" s="47" t="str">
        <f t="shared" si="107"/>
        <v>% of fuel shifted</v>
      </c>
      <c r="P495" s="155" t="s">
        <v>1579</v>
      </c>
      <c r="Q495" s="47" t="str">
        <f t="shared" si="104"/>
        <v>industry-ag-main.html#fuel-switching</v>
      </c>
      <c r="R495" s="114" t="str">
        <f t="shared" si="104"/>
        <v>industry-elec-and-hydrogen.html</v>
      </c>
      <c r="S495" s="155"/>
      <c r="T495" s="26"/>
    </row>
    <row r="496" spans="1:20" ht="30">
      <c r="A496" s="47" t="str">
        <f t="shared" si="108"/>
        <v>Industry</v>
      </c>
      <c r="B496" s="47" t="str">
        <f t="shared" si="108"/>
        <v>Electrification + Hydrogen</v>
      </c>
      <c r="C496" s="47" t="str">
        <f t="shared" si="108"/>
        <v>Fraction of Industrial Fuel Use Shifted to Other Fuels</v>
      </c>
      <c r="D496" s="8" t="s">
        <v>892</v>
      </c>
      <c r="E496" s="26" t="s">
        <v>809</v>
      </c>
      <c r="F496" s="26" t="s">
        <v>1312</v>
      </c>
      <c r="G496" s="26" t="s">
        <v>815</v>
      </c>
      <c r="H496" s="151">
        <v>426</v>
      </c>
      <c r="I496" s="26" t="s">
        <v>47</v>
      </c>
      <c r="J496" s="47" t="str">
        <f t="shared" si="106"/>
        <v>Electrification + Hydrogen</v>
      </c>
      <c r="K496" s="47" t="str">
        <f t="shared" si="106"/>
        <v>indst fuel type shifting</v>
      </c>
      <c r="L496" s="73">
        <f t="shared" si="107"/>
        <v>0</v>
      </c>
      <c r="M496" s="73">
        <f t="shared" si="107"/>
        <v>1</v>
      </c>
      <c r="N496" s="73">
        <f t="shared" si="107"/>
        <v>0.01</v>
      </c>
      <c r="O496" s="47" t="str">
        <f t="shared" si="107"/>
        <v>% of fuel shifted</v>
      </c>
      <c r="P496" s="155"/>
      <c r="Q496" s="47" t="str">
        <f t="shared" si="104"/>
        <v>industry-ag-main.html#fuel-switching</v>
      </c>
      <c r="R496" s="114" t="str">
        <f t="shared" si="104"/>
        <v>industry-elec-and-hydrogen.html</v>
      </c>
      <c r="S496" s="155"/>
      <c r="T496" s="26"/>
    </row>
    <row r="497" spans="1:20" ht="30">
      <c r="A497" s="47" t="str">
        <f t="shared" si="108"/>
        <v>Industry</v>
      </c>
      <c r="B497" s="47" t="str">
        <f t="shared" si="108"/>
        <v>Electrification + Hydrogen</v>
      </c>
      <c r="C497" s="47" t="str">
        <f t="shared" si="108"/>
        <v>Fraction of Industrial Fuel Use Shifted to Other Fuels</v>
      </c>
      <c r="D497" s="8" t="s">
        <v>892</v>
      </c>
      <c r="E497" s="26" t="s">
        <v>1232</v>
      </c>
      <c r="F497" s="26" t="s">
        <v>1312</v>
      </c>
      <c r="G497" s="26" t="s">
        <v>1235</v>
      </c>
      <c r="H497" s="151">
        <v>427</v>
      </c>
      <c r="I497" s="26" t="s">
        <v>47</v>
      </c>
      <c r="J497" s="47" t="str">
        <f t="shared" si="106"/>
        <v>Electrification + Hydrogen</v>
      </c>
      <c r="K497" s="47" t="str">
        <f t="shared" si="106"/>
        <v>indst fuel type shifting</v>
      </c>
      <c r="L497" s="73">
        <f t="shared" si="107"/>
        <v>0</v>
      </c>
      <c r="M497" s="73">
        <f t="shared" si="107"/>
        <v>1</v>
      </c>
      <c r="N497" s="73">
        <f t="shared" si="107"/>
        <v>0.01</v>
      </c>
      <c r="O497" s="47" t="str">
        <f t="shared" si="107"/>
        <v>% of fuel shifted</v>
      </c>
      <c r="P497" s="155"/>
      <c r="Q497" s="47" t="str">
        <f t="shared" si="104"/>
        <v>industry-ag-main.html#fuel-switching</v>
      </c>
      <c r="R497" s="114" t="str">
        <f t="shared" si="104"/>
        <v>industry-elec-and-hydrogen.html</v>
      </c>
      <c r="S497" s="155"/>
      <c r="T497" s="26"/>
    </row>
    <row r="498" spans="1:20" ht="165">
      <c r="A498" s="47" t="str">
        <f t="shared" si="108"/>
        <v>Industry</v>
      </c>
      <c r="B498" s="47" t="str">
        <f t="shared" si="108"/>
        <v>Electrification + Hydrogen</v>
      </c>
      <c r="C498" s="47" t="str">
        <f t="shared" si="108"/>
        <v>Fraction of Industrial Fuel Use Shifted to Other Fuels</v>
      </c>
      <c r="D498" s="8" t="s">
        <v>892</v>
      </c>
      <c r="E498" s="26" t="s">
        <v>1233</v>
      </c>
      <c r="F498" s="26" t="s">
        <v>1312</v>
      </c>
      <c r="G498" s="26" t="s">
        <v>1237</v>
      </c>
      <c r="H498" s="151">
        <v>428</v>
      </c>
      <c r="I498" s="26" t="s">
        <v>46</v>
      </c>
      <c r="J498" s="47" t="str">
        <f t="shared" si="106"/>
        <v>Electrification + Hydrogen</v>
      </c>
      <c r="K498" s="47" t="str">
        <f t="shared" si="106"/>
        <v>indst fuel type shifting</v>
      </c>
      <c r="L498" s="73">
        <f t="shared" si="107"/>
        <v>0</v>
      </c>
      <c r="M498" s="73">
        <f t="shared" si="107"/>
        <v>1</v>
      </c>
      <c r="N498" s="73">
        <f t="shared" si="107"/>
        <v>0.01</v>
      </c>
      <c r="O498" s="47" t="str">
        <f t="shared" si="107"/>
        <v>% of fuel shifted</v>
      </c>
      <c r="P498" s="155" t="s">
        <v>1580</v>
      </c>
      <c r="Q498" s="47" t="str">
        <f t="shared" si="104"/>
        <v>industry-ag-main.html#fuel-switching</v>
      </c>
      <c r="R498" s="114" t="str">
        <f t="shared" si="104"/>
        <v>industry-elec-and-hydrogen.html</v>
      </c>
      <c r="S498" s="155"/>
      <c r="T498" s="26"/>
    </row>
    <row r="499" spans="1:20" ht="30">
      <c r="A499" s="47" t="str">
        <f t="shared" si="108"/>
        <v>Industry</v>
      </c>
      <c r="B499" s="47" t="str">
        <f t="shared" si="108"/>
        <v>Electrification + Hydrogen</v>
      </c>
      <c r="C499" s="47" t="str">
        <f t="shared" si="108"/>
        <v>Fraction of Industrial Fuel Use Shifted to Other Fuels</v>
      </c>
      <c r="D499" s="8" t="s">
        <v>892</v>
      </c>
      <c r="E499" s="26" t="s">
        <v>1234</v>
      </c>
      <c r="F499" s="26" t="s">
        <v>1312</v>
      </c>
      <c r="G499" s="26" t="s">
        <v>1238</v>
      </c>
      <c r="H499" s="151">
        <v>464</v>
      </c>
      <c r="I499" s="26" t="s">
        <v>47</v>
      </c>
      <c r="J499" s="47" t="str">
        <f t="shared" si="106"/>
        <v>Electrification + Hydrogen</v>
      </c>
      <c r="K499" s="47" t="str">
        <f t="shared" si="106"/>
        <v>indst fuel type shifting</v>
      </c>
      <c r="L499" s="73">
        <f t="shared" si="107"/>
        <v>0</v>
      </c>
      <c r="M499" s="73">
        <f t="shared" si="107"/>
        <v>1</v>
      </c>
      <c r="N499" s="73">
        <f t="shared" si="107"/>
        <v>0.01</v>
      </c>
      <c r="O499" s="47" t="str">
        <f t="shared" si="107"/>
        <v>% of fuel shifted</v>
      </c>
      <c r="P499" s="155"/>
      <c r="Q499" s="47" t="str">
        <f t="shared" si="104"/>
        <v>industry-ag-main.html#fuel-switching</v>
      </c>
      <c r="R499" s="114" t="str">
        <f t="shared" si="104"/>
        <v>industry-elec-and-hydrogen.html</v>
      </c>
      <c r="S499" s="155"/>
      <c r="T499" s="26"/>
    </row>
    <row r="500" spans="1:20" ht="30">
      <c r="A500" s="47" t="str">
        <f t="shared" si="108"/>
        <v>Industry</v>
      </c>
      <c r="B500" s="47" t="str">
        <f t="shared" si="108"/>
        <v>Electrification + Hydrogen</v>
      </c>
      <c r="C500" s="47" t="str">
        <f t="shared" si="108"/>
        <v>Fraction of Industrial Fuel Use Shifted to Other Fuels</v>
      </c>
      <c r="D500" s="8" t="s">
        <v>892</v>
      </c>
      <c r="E500" s="26" t="s">
        <v>1231</v>
      </c>
      <c r="F500" s="26" t="s">
        <v>1312</v>
      </c>
      <c r="G500" s="26" t="s">
        <v>1236</v>
      </c>
      <c r="H500" s="151">
        <v>465</v>
      </c>
      <c r="I500" s="26" t="s">
        <v>47</v>
      </c>
      <c r="J500" s="47" t="str">
        <f t="shared" ref="J500:O530" si="109">J$451</f>
        <v>Electrification + Hydrogen</v>
      </c>
      <c r="K500" s="47" t="str">
        <f t="shared" si="109"/>
        <v>indst fuel type shifting</v>
      </c>
      <c r="L500" s="73">
        <f t="shared" si="107"/>
        <v>0</v>
      </c>
      <c r="M500" s="73">
        <f t="shared" si="107"/>
        <v>1</v>
      </c>
      <c r="N500" s="73">
        <f t="shared" si="107"/>
        <v>0.01</v>
      </c>
      <c r="O500" s="47" t="str">
        <f t="shared" si="107"/>
        <v>% of fuel shifted</v>
      </c>
      <c r="P500" s="155"/>
      <c r="Q500" s="47" t="str">
        <f t="shared" si="104"/>
        <v>industry-ag-main.html#fuel-switching</v>
      </c>
      <c r="R500" s="114" t="str">
        <f t="shared" si="104"/>
        <v>industry-elec-and-hydrogen.html</v>
      </c>
      <c r="S500" s="155"/>
      <c r="T500" s="26"/>
    </row>
    <row r="501" spans="1:20" ht="30">
      <c r="A501" s="47" t="str">
        <f t="shared" si="108"/>
        <v>Industry</v>
      </c>
      <c r="B501" s="47" t="str">
        <f t="shared" si="108"/>
        <v>Electrification + Hydrogen</v>
      </c>
      <c r="C501" s="47" t="str">
        <f t="shared" si="108"/>
        <v>Fraction of Industrial Fuel Use Shifted to Other Fuels</v>
      </c>
      <c r="D501" s="8" t="s">
        <v>145</v>
      </c>
      <c r="E501" s="26" t="s">
        <v>804</v>
      </c>
      <c r="F501" s="8" t="s">
        <v>891</v>
      </c>
      <c r="G501" s="26" t="s">
        <v>810</v>
      </c>
      <c r="H501" s="151">
        <v>466</v>
      </c>
      <c r="I501" s="26" t="s">
        <v>47</v>
      </c>
      <c r="J501" s="47" t="str">
        <f t="shared" si="109"/>
        <v>Electrification + Hydrogen</v>
      </c>
      <c r="K501" s="47" t="str">
        <f t="shared" si="109"/>
        <v>indst fuel type shifting</v>
      </c>
      <c r="L501" s="73">
        <f t="shared" si="107"/>
        <v>0</v>
      </c>
      <c r="M501" s="73">
        <f t="shared" si="107"/>
        <v>1</v>
      </c>
      <c r="N501" s="73">
        <f t="shared" si="107"/>
        <v>0.01</v>
      </c>
      <c r="O501" s="47" t="str">
        <f t="shared" si="107"/>
        <v>% of fuel shifted</v>
      </c>
      <c r="P501" s="155"/>
      <c r="Q501" s="47" t="str">
        <f t="shared" si="104"/>
        <v>industry-ag-main.html#fuel-switching</v>
      </c>
      <c r="R501" s="114" t="str">
        <f t="shared" si="104"/>
        <v>industry-elec-and-hydrogen.html</v>
      </c>
      <c r="S501" s="155"/>
      <c r="T501" s="26"/>
    </row>
    <row r="502" spans="1:20" ht="30">
      <c r="A502" s="47" t="str">
        <f t="shared" si="108"/>
        <v>Industry</v>
      </c>
      <c r="B502" s="47" t="str">
        <f t="shared" si="108"/>
        <v>Electrification + Hydrogen</v>
      </c>
      <c r="C502" s="47" t="str">
        <f t="shared" si="108"/>
        <v>Fraction of Industrial Fuel Use Shifted to Other Fuels</v>
      </c>
      <c r="D502" s="8" t="s">
        <v>145</v>
      </c>
      <c r="E502" s="26" t="s">
        <v>805</v>
      </c>
      <c r="F502" s="8" t="s">
        <v>891</v>
      </c>
      <c r="G502" s="26" t="s">
        <v>813</v>
      </c>
      <c r="H502" s="151">
        <v>467</v>
      </c>
      <c r="I502" s="26" t="s">
        <v>47</v>
      </c>
      <c r="J502" s="47" t="str">
        <f t="shared" si="109"/>
        <v>Electrification + Hydrogen</v>
      </c>
      <c r="K502" s="47" t="str">
        <f t="shared" si="109"/>
        <v>indst fuel type shifting</v>
      </c>
      <c r="L502" s="73">
        <f t="shared" si="107"/>
        <v>0</v>
      </c>
      <c r="M502" s="73">
        <f t="shared" si="107"/>
        <v>1</v>
      </c>
      <c r="N502" s="73">
        <f t="shared" si="107"/>
        <v>0.01</v>
      </c>
      <c r="O502" s="47" t="str">
        <f t="shared" si="107"/>
        <v>% of fuel shifted</v>
      </c>
      <c r="P502" s="155"/>
      <c r="Q502" s="47" t="str">
        <f t="shared" si="104"/>
        <v>industry-ag-main.html#fuel-switching</v>
      </c>
      <c r="R502" s="114" t="str">
        <f t="shared" si="104"/>
        <v>industry-elec-and-hydrogen.html</v>
      </c>
      <c r="S502" s="155"/>
      <c r="T502" s="26"/>
    </row>
    <row r="503" spans="1:20" ht="30">
      <c r="A503" s="47" t="str">
        <f t="shared" si="108"/>
        <v>Industry</v>
      </c>
      <c r="B503" s="47" t="str">
        <f t="shared" si="108"/>
        <v>Electrification + Hydrogen</v>
      </c>
      <c r="C503" s="47" t="str">
        <f t="shared" si="108"/>
        <v>Fraction of Industrial Fuel Use Shifted to Other Fuels</v>
      </c>
      <c r="D503" s="8" t="s">
        <v>145</v>
      </c>
      <c r="E503" s="26" t="s">
        <v>806</v>
      </c>
      <c r="F503" s="8" t="s">
        <v>891</v>
      </c>
      <c r="G503" s="26" t="s">
        <v>814</v>
      </c>
      <c r="H503" s="151">
        <v>468</v>
      </c>
      <c r="I503" s="26" t="s">
        <v>47</v>
      </c>
      <c r="J503" s="47" t="str">
        <f t="shared" si="109"/>
        <v>Electrification + Hydrogen</v>
      </c>
      <c r="K503" s="47" t="str">
        <f t="shared" si="109"/>
        <v>indst fuel type shifting</v>
      </c>
      <c r="L503" s="73">
        <f t="shared" si="107"/>
        <v>0</v>
      </c>
      <c r="M503" s="73">
        <f t="shared" si="107"/>
        <v>1</v>
      </c>
      <c r="N503" s="73">
        <f t="shared" si="107"/>
        <v>0.01</v>
      </c>
      <c r="O503" s="47" t="str">
        <f t="shared" si="107"/>
        <v>% of fuel shifted</v>
      </c>
      <c r="P503" s="155"/>
      <c r="Q503" s="47" t="str">
        <f t="shared" si="104"/>
        <v>industry-ag-main.html#fuel-switching</v>
      </c>
      <c r="R503" s="114" t="str">
        <f t="shared" si="104"/>
        <v>industry-elec-and-hydrogen.html</v>
      </c>
      <c r="S503" s="155"/>
      <c r="T503" s="26"/>
    </row>
    <row r="504" spans="1:20" ht="30">
      <c r="A504" s="47" t="str">
        <f t="shared" si="108"/>
        <v>Industry</v>
      </c>
      <c r="B504" s="47" t="str">
        <f t="shared" si="108"/>
        <v>Electrification + Hydrogen</v>
      </c>
      <c r="C504" s="47" t="str">
        <f t="shared" si="108"/>
        <v>Fraction of Industrial Fuel Use Shifted to Other Fuels</v>
      </c>
      <c r="D504" s="8" t="s">
        <v>145</v>
      </c>
      <c r="E504" s="26" t="s">
        <v>807</v>
      </c>
      <c r="F504" s="8" t="s">
        <v>891</v>
      </c>
      <c r="G504" s="26" t="s">
        <v>811</v>
      </c>
      <c r="H504" s="151">
        <v>469</v>
      </c>
      <c r="I504" s="26" t="s">
        <v>47</v>
      </c>
      <c r="J504" s="47" t="str">
        <f t="shared" si="109"/>
        <v>Electrification + Hydrogen</v>
      </c>
      <c r="K504" s="47" t="str">
        <f t="shared" si="109"/>
        <v>indst fuel type shifting</v>
      </c>
      <c r="L504" s="73">
        <f t="shared" si="107"/>
        <v>0</v>
      </c>
      <c r="M504" s="73">
        <f t="shared" si="107"/>
        <v>1</v>
      </c>
      <c r="N504" s="73">
        <f t="shared" si="107"/>
        <v>0.01</v>
      </c>
      <c r="O504" s="47" t="str">
        <f t="shared" si="107"/>
        <v>% of fuel shifted</v>
      </c>
      <c r="P504" s="155"/>
      <c r="Q504" s="47" t="str">
        <f t="shared" si="104"/>
        <v>industry-ag-main.html#fuel-switching</v>
      </c>
      <c r="R504" s="114" t="str">
        <f t="shared" si="104"/>
        <v>industry-elec-and-hydrogen.html</v>
      </c>
      <c r="S504" s="155"/>
      <c r="T504" s="26"/>
    </row>
    <row r="505" spans="1:20" ht="30">
      <c r="A505" s="47" t="str">
        <f t="shared" si="108"/>
        <v>Industry</v>
      </c>
      <c r="B505" s="47" t="str">
        <f t="shared" si="108"/>
        <v>Electrification + Hydrogen</v>
      </c>
      <c r="C505" s="47" t="str">
        <f t="shared" si="108"/>
        <v>Fraction of Industrial Fuel Use Shifted to Other Fuels</v>
      </c>
      <c r="D505" s="8" t="s">
        <v>145</v>
      </c>
      <c r="E505" s="26" t="s">
        <v>808</v>
      </c>
      <c r="F505" s="8" t="s">
        <v>891</v>
      </c>
      <c r="G505" s="26" t="s">
        <v>812</v>
      </c>
      <c r="H505" s="151">
        <v>470</v>
      </c>
      <c r="I505" s="26" t="s">
        <v>47</v>
      </c>
      <c r="J505" s="47" t="str">
        <f t="shared" si="109"/>
        <v>Electrification + Hydrogen</v>
      </c>
      <c r="K505" s="47" t="str">
        <f t="shared" si="109"/>
        <v>indst fuel type shifting</v>
      </c>
      <c r="L505" s="73">
        <f t="shared" si="107"/>
        <v>0</v>
      </c>
      <c r="M505" s="73">
        <f t="shared" si="107"/>
        <v>1</v>
      </c>
      <c r="N505" s="73">
        <f t="shared" si="107"/>
        <v>0.01</v>
      </c>
      <c r="O505" s="47" t="str">
        <f t="shared" si="107"/>
        <v>% of fuel shifted</v>
      </c>
      <c r="P505" s="155"/>
      <c r="Q505" s="47" t="str">
        <f t="shared" si="104"/>
        <v>industry-ag-main.html#fuel-switching</v>
      </c>
      <c r="R505" s="114" t="str">
        <f t="shared" si="104"/>
        <v>industry-elec-and-hydrogen.html</v>
      </c>
      <c r="S505" s="155"/>
      <c r="T505" s="26"/>
    </row>
    <row r="506" spans="1:20" ht="30">
      <c r="A506" s="47" t="str">
        <f t="shared" si="108"/>
        <v>Industry</v>
      </c>
      <c r="B506" s="47" t="str">
        <f t="shared" si="108"/>
        <v>Electrification + Hydrogen</v>
      </c>
      <c r="C506" s="47" t="str">
        <f t="shared" si="108"/>
        <v>Fraction of Industrial Fuel Use Shifted to Other Fuels</v>
      </c>
      <c r="D506" s="8" t="s">
        <v>145</v>
      </c>
      <c r="E506" s="26" t="s">
        <v>809</v>
      </c>
      <c r="F506" s="8" t="s">
        <v>891</v>
      </c>
      <c r="G506" s="26" t="s">
        <v>815</v>
      </c>
      <c r="H506" s="151">
        <v>471</v>
      </c>
      <c r="I506" s="26" t="s">
        <v>47</v>
      </c>
      <c r="J506" s="47" t="str">
        <f t="shared" si="109"/>
        <v>Electrification + Hydrogen</v>
      </c>
      <c r="K506" s="47" t="str">
        <f t="shared" si="109"/>
        <v>indst fuel type shifting</v>
      </c>
      <c r="L506" s="73">
        <f t="shared" si="107"/>
        <v>0</v>
      </c>
      <c r="M506" s="73">
        <f t="shared" si="107"/>
        <v>1</v>
      </c>
      <c r="N506" s="73">
        <f t="shared" si="107"/>
        <v>0.01</v>
      </c>
      <c r="O506" s="47" t="str">
        <f t="shared" si="107"/>
        <v>% of fuel shifted</v>
      </c>
      <c r="P506" s="155"/>
      <c r="Q506" s="47" t="str">
        <f t="shared" si="104"/>
        <v>industry-ag-main.html#fuel-switching</v>
      </c>
      <c r="R506" s="114" t="str">
        <f t="shared" si="104"/>
        <v>industry-elec-and-hydrogen.html</v>
      </c>
      <c r="S506" s="155"/>
      <c r="T506" s="26"/>
    </row>
    <row r="507" spans="1:20" ht="30">
      <c r="A507" s="47" t="str">
        <f t="shared" si="108"/>
        <v>Industry</v>
      </c>
      <c r="B507" s="47" t="str">
        <f t="shared" si="108"/>
        <v>Electrification + Hydrogen</v>
      </c>
      <c r="C507" s="47" t="str">
        <f t="shared" si="108"/>
        <v>Fraction of Industrial Fuel Use Shifted to Other Fuels</v>
      </c>
      <c r="D507" s="8" t="s">
        <v>145</v>
      </c>
      <c r="E507" s="26" t="s">
        <v>1232</v>
      </c>
      <c r="F507" s="8" t="s">
        <v>891</v>
      </c>
      <c r="G507" s="26" t="s">
        <v>1235</v>
      </c>
      <c r="H507" s="151">
        <v>472</v>
      </c>
      <c r="I507" s="26" t="s">
        <v>47</v>
      </c>
      <c r="J507" s="47" t="str">
        <f t="shared" si="109"/>
        <v>Electrification + Hydrogen</v>
      </c>
      <c r="K507" s="47" t="str">
        <f t="shared" si="109"/>
        <v>indst fuel type shifting</v>
      </c>
      <c r="L507" s="73">
        <f t="shared" si="107"/>
        <v>0</v>
      </c>
      <c r="M507" s="73">
        <f t="shared" si="107"/>
        <v>1</v>
      </c>
      <c r="N507" s="73">
        <f t="shared" si="107"/>
        <v>0.01</v>
      </c>
      <c r="O507" s="47" t="str">
        <f t="shared" si="107"/>
        <v>% of fuel shifted</v>
      </c>
      <c r="P507" s="155"/>
      <c r="Q507" s="47" t="str">
        <f t="shared" si="104"/>
        <v>industry-ag-main.html#fuel-switching</v>
      </c>
      <c r="R507" s="114" t="str">
        <f t="shared" si="104"/>
        <v>industry-elec-and-hydrogen.html</v>
      </c>
      <c r="S507" s="155"/>
      <c r="T507" s="26"/>
    </row>
    <row r="508" spans="1:20" ht="30">
      <c r="A508" s="47" t="str">
        <f t="shared" si="108"/>
        <v>Industry</v>
      </c>
      <c r="B508" s="47" t="str">
        <f t="shared" si="108"/>
        <v>Electrification + Hydrogen</v>
      </c>
      <c r="C508" s="47" t="str">
        <f t="shared" si="108"/>
        <v>Fraction of Industrial Fuel Use Shifted to Other Fuels</v>
      </c>
      <c r="D508" s="8" t="s">
        <v>145</v>
      </c>
      <c r="E508" s="26" t="s">
        <v>1233</v>
      </c>
      <c r="F508" s="8" t="s">
        <v>891</v>
      </c>
      <c r="G508" s="26" t="s">
        <v>1237</v>
      </c>
      <c r="H508" s="151">
        <v>473</v>
      </c>
      <c r="I508" s="26" t="s">
        <v>47</v>
      </c>
      <c r="J508" s="47" t="str">
        <f t="shared" si="109"/>
        <v>Electrification + Hydrogen</v>
      </c>
      <c r="K508" s="47" t="str">
        <f t="shared" si="109"/>
        <v>indst fuel type shifting</v>
      </c>
      <c r="L508" s="73">
        <f t="shared" si="107"/>
        <v>0</v>
      </c>
      <c r="M508" s="73">
        <f t="shared" si="107"/>
        <v>1</v>
      </c>
      <c r="N508" s="73">
        <f t="shared" si="107"/>
        <v>0.01</v>
      </c>
      <c r="O508" s="47" t="str">
        <f t="shared" si="107"/>
        <v>% of fuel shifted</v>
      </c>
      <c r="P508" s="155"/>
      <c r="Q508" s="47" t="str">
        <f t="shared" si="104"/>
        <v>industry-ag-main.html#fuel-switching</v>
      </c>
      <c r="R508" s="114" t="str">
        <f t="shared" si="104"/>
        <v>industry-elec-and-hydrogen.html</v>
      </c>
      <c r="S508" s="155"/>
      <c r="T508" s="26"/>
    </row>
    <row r="509" spans="1:20" ht="30">
      <c r="A509" s="47" t="str">
        <f t="shared" si="108"/>
        <v>Industry</v>
      </c>
      <c r="B509" s="47" t="str">
        <f t="shared" si="108"/>
        <v>Electrification + Hydrogen</v>
      </c>
      <c r="C509" s="47" t="str">
        <f t="shared" si="108"/>
        <v>Fraction of Industrial Fuel Use Shifted to Other Fuels</v>
      </c>
      <c r="D509" s="8" t="s">
        <v>145</v>
      </c>
      <c r="E509" s="26" t="s">
        <v>1234</v>
      </c>
      <c r="F509" s="8" t="s">
        <v>891</v>
      </c>
      <c r="G509" s="26" t="s">
        <v>1238</v>
      </c>
      <c r="H509" s="151">
        <v>474</v>
      </c>
      <c r="I509" s="26" t="s">
        <v>47</v>
      </c>
      <c r="J509" s="47" t="str">
        <f t="shared" si="109"/>
        <v>Electrification + Hydrogen</v>
      </c>
      <c r="K509" s="47" t="str">
        <f t="shared" si="109"/>
        <v>indst fuel type shifting</v>
      </c>
      <c r="L509" s="73">
        <f t="shared" si="107"/>
        <v>0</v>
      </c>
      <c r="M509" s="73">
        <f t="shared" si="107"/>
        <v>1</v>
      </c>
      <c r="N509" s="73">
        <f t="shared" si="107"/>
        <v>0.01</v>
      </c>
      <c r="O509" s="47" t="str">
        <f t="shared" si="107"/>
        <v>% of fuel shifted</v>
      </c>
      <c r="P509" s="155"/>
      <c r="Q509" s="47" t="str">
        <f t="shared" si="104"/>
        <v>industry-ag-main.html#fuel-switching</v>
      </c>
      <c r="R509" s="114" t="str">
        <f t="shared" si="104"/>
        <v>industry-elec-and-hydrogen.html</v>
      </c>
      <c r="S509" s="155"/>
      <c r="T509" s="26"/>
    </row>
    <row r="510" spans="1:20" ht="30">
      <c r="A510" s="47" t="str">
        <f t="shared" si="108"/>
        <v>Industry</v>
      </c>
      <c r="B510" s="47" t="str">
        <f t="shared" si="108"/>
        <v>Electrification + Hydrogen</v>
      </c>
      <c r="C510" s="47" t="str">
        <f t="shared" si="108"/>
        <v>Fraction of Industrial Fuel Use Shifted to Other Fuels</v>
      </c>
      <c r="D510" s="8" t="s">
        <v>145</v>
      </c>
      <c r="E510" s="26" t="s">
        <v>1231</v>
      </c>
      <c r="F510" s="8" t="s">
        <v>891</v>
      </c>
      <c r="G510" s="26" t="s">
        <v>1236</v>
      </c>
      <c r="H510" s="151">
        <v>475</v>
      </c>
      <c r="I510" s="26" t="s">
        <v>47</v>
      </c>
      <c r="J510" s="47" t="str">
        <f t="shared" si="109"/>
        <v>Electrification + Hydrogen</v>
      </c>
      <c r="K510" s="47" t="str">
        <f t="shared" si="109"/>
        <v>indst fuel type shifting</v>
      </c>
      <c r="L510" s="73">
        <f t="shared" si="107"/>
        <v>0</v>
      </c>
      <c r="M510" s="73">
        <f t="shared" si="107"/>
        <v>1</v>
      </c>
      <c r="N510" s="73">
        <f t="shared" si="107"/>
        <v>0.01</v>
      </c>
      <c r="O510" s="47" t="str">
        <f t="shared" si="107"/>
        <v>% of fuel shifted</v>
      </c>
      <c r="P510" s="155"/>
      <c r="Q510" s="47" t="str">
        <f t="shared" si="104"/>
        <v>industry-ag-main.html#fuel-switching</v>
      </c>
      <c r="R510" s="114" t="str">
        <f t="shared" si="104"/>
        <v>industry-elec-and-hydrogen.html</v>
      </c>
      <c r="S510" s="155"/>
      <c r="T510" s="26"/>
    </row>
    <row r="511" spans="1:20" ht="30">
      <c r="A511" s="47" t="str">
        <f t="shared" si="108"/>
        <v>Industry</v>
      </c>
      <c r="B511" s="47" t="str">
        <f t="shared" si="108"/>
        <v>Electrification + Hydrogen</v>
      </c>
      <c r="C511" s="47" t="str">
        <f t="shared" si="108"/>
        <v>Fraction of Industrial Fuel Use Shifted to Other Fuels</v>
      </c>
      <c r="D511" s="8" t="s">
        <v>146</v>
      </c>
      <c r="E511" s="26" t="s">
        <v>804</v>
      </c>
      <c r="F511" s="8" t="s">
        <v>148</v>
      </c>
      <c r="G511" s="26" t="s">
        <v>810</v>
      </c>
      <c r="H511" s="151">
        <v>476</v>
      </c>
      <c r="I511" s="26" t="s">
        <v>47</v>
      </c>
      <c r="J511" s="47" t="str">
        <f t="shared" si="109"/>
        <v>Electrification + Hydrogen</v>
      </c>
      <c r="K511" s="47" t="str">
        <f t="shared" si="109"/>
        <v>indst fuel type shifting</v>
      </c>
      <c r="L511" s="73">
        <f t="shared" si="109"/>
        <v>0</v>
      </c>
      <c r="M511" s="73">
        <f t="shared" si="109"/>
        <v>1</v>
      </c>
      <c r="N511" s="73">
        <f t="shared" si="109"/>
        <v>0.01</v>
      </c>
      <c r="O511" s="47" t="str">
        <f t="shared" si="109"/>
        <v>% of fuel shifted</v>
      </c>
      <c r="P511" s="155"/>
      <c r="Q511" s="47" t="str">
        <f t="shared" si="104"/>
        <v>industry-ag-main.html#fuel-switching</v>
      </c>
      <c r="R511" s="114" t="str">
        <f t="shared" si="104"/>
        <v>industry-elec-and-hydrogen.html</v>
      </c>
      <c r="S511" s="155"/>
      <c r="T511" s="26"/>
    </row>
    <row r="512" spans="1:20" ht="30">
      <c r="A512" s="47" t="str">
        <f t="shared" si="108"/>
        <v>Industry</v>
      </c>
      <c r="B512" s="47" t="str">
        <f t="shared" si="108"/>
        <v>Electrification + Hydrogen</v>
      </c>
      <c r="C512" s="47" t="str">
        <f t="shared" si="108"/>
        <v>Fraction of Industrial Fuel Use Shifted to Other Fuels</v>
      </c>
      <c r="D512" s="8" t="s">
        <v>146</v>
      </c>
      <c r="E512" s="26" t="s">
        <v>805</v>
      </c>
      <c r="F512" s="8" t="s">
        <v>148</v>
      </c>
      <c r="G512" s="26" t="s">
        <v>813</v>
      </c>
      <c r="H512" s="151">
        <v>477</v>
      </c>
      <c r="I512" s="26" t="s">
        <v>47</v>
      </c>
      <c r="J512" s="47" t="str">
        <f t="shared" si="109"/>
        <v>Electrification + Hydrogen</v>
      </c>
      <c r="K512" s="47" t="str">
        <f t="shared" si="109"/>
        <v>indst fuel type shifting</v>
      </c>
      <c r="L512" s="73">
        <f t="shared" si="109"/>
        <v>0</v>
      </c>
      <c r="M512" s="73">
        <f t="shared" si="109"/>
        <v>1</v>
      </c>
      <c r="N512" s="73">
        <f t="shared" si="109"/>
        <v>0.01</v>
      </c>
      <c r="O512" s="47" t="str">
        <f t="shared" si="109"/>
        <v>% of fuel shifted</v>
      </c>
      <c r="P512" s="155"/>
      <c r="Q512" s="47" t="str">
        <f t="shared" si="104"/>
        <v>industry-ag-main.html#fuel-switching</v>
      </c>
      <c r="R512" s="114" t="str">
        <f t="shared" si="104"/>
        <v>industry-elec-and-hydrogen.html</v>
      </c>
      <c r="S512" s="155"/>
      <c r="T512" s="26"/>
    </row>
    <row r="513" spans="1:20" ht="165">
      <c r="A513" s="47" t="str">
        <f t="shared" si="108"/>
        <v>Industry</v>
      </c>
      <c r="B513" s="47" t="str">
        <f t="shared" si="108"/>
        <v>Electrification + Hydrogen</v>
      </c>
      <c r="C513" s="47" t="str">
        <f t="shared" si="108"/>
        <v>Fraction of Industrial Fuel Use Shifted to Other Fuels</v>
      </c>
      <c r="D513" s="8" t="s">
        <v>146</v>
      </c>
      <c r="E513" s="26" t="s">
        <v>806</v>
      </c>
      <c r="F513" s="8" t="s">
        <v>148</v>
      </c>
      <c r="G513" s="26" t="s">
        <v>814</v>
      </c>
      <c r="H513" s="151">
        <v>478</v>
      </c>
      <c r="I513" s="26" t="s">
        <v>46</v>
      </c>
      <c r="J513" s="47" t="str">
        <f t="shared" si="109"/>
        <v>Electrification + Hydrogen</v>
      </c>
      <c r="K513" s="47" t="str">
        <f t="shared" si="109"/>
        <v>indst fuel type shifting</v>
      </c>
      <c r="L513" s="73">
        <f t="shared" si="109"/>
        <v>0</v>
      </c>
      <c r="M513" s="73">
        <f t="shared" si="109"/>
        <v>1</v>
      </c>
      <c r="N513" s="73">
        <f t="shared" si="109"/>
        <v>0.01</v>
      </c>
      <c r="O513" s="47" t="str">
        <f t="shared" si="109"/>
        <v>% of fuel shifted</v>
      </c>
      <c r="P513" s="155" t="s">
        <v>1581</v>
      </c>
      <c r="Q513" s="47" t="str">
        <f t="shared" si="104"/>
        <v>industry-ag-main.html#fuel-switching</v>
      </c>
      <c r="R513" s="114" t="str">
        <f t="shared" si="104"/>
        <v>industry-elec-and-hydrogen.html</v>
      </c>
      <c r="S513" s="155"/>
      <c r="T513" s="26"/>
    </row>
    <row r="514" spans="1:20" ht="30">
      <c r="A514" s="47" t="str">
        <f t="shared" si="108"/>
        <v>Industry</v>
      </c>
      <c r="B514" s="47" t="str">
        <f t="shared" si="108"/>
        <v>Electrification + Hydrogen</v>
      </c>
      <c r="C514" s="47" t="str">
        <f t="shared" si="108"/>
        <v>Fraction of Industrial Fuel Use Shifted to Other Fuels</v>
      </c>
      <c r="D514" s="8" t="s">
        <v>146</v>
      </c>
      <c r="E514" s="26" t="s">
        <v>807</v>
      </c>
      <c r="F514" s="8" t="s">
        <v>148</v>
      </c>
      <c r="G514" s="26" t="s">
        <v>811</v>
      </c>
      <c r="H514" s="151">
        <v>479</v>
      </c>
      <c r="I514" s="26" t="s">
        <v>47</v>
      </c>
      <c r="J514" s="47" t="str">
        <f t="shared" si="109"/>
        <v>Electrification + Hydrogen</v>
      </c>
      <c r="K514" s="47" t="str">
        <f t="shared" si="109"/>
        <v>indst fuel type shifting</v>
      </c>
      <c r="L514" s="73">
        <f t="shared" si="109"/>
        <v>0</v>
      </c>
      <c r="M514" s="73">
        <f t="shared" si="109"/>
        <v>1</v>
      </c>
      <c r="N514" s="73">
        <f t="shared" si="109"/>
        <v>0.01</v>
      </c>
      <c r="O514" s="47" t="str">
        <f t="shared" si="109"/>
        <v>% of fuel shifted</v>
      </c>
      <c r="P514" s="155"/>
      <c r="Q514" s="47" t="str">
        <f t="shared" si="104"/>
        <v>industry-ag-main.html#fuel-switching</v>
      </c>
      <c r="R514" s="114" t="str">
        <f t="shared" si="104"/>
        <v>industry-elec-and-hydrogen.html</v>
      </c>
      <c r="S514" s="155"/>
      <c r="T514" s="26"/>
    </row>
    <row r="515" spans="1:20" ht="165">
      <c r="A515" s="47" t="str">
        <f t="shared" si="108"/>
        <v>Industry</v>
      </c>
      <c r="B515" s="47" t="str">
        <f t="shared" si="108"/>
        <v>Electrification + Hydrogen</v>
      </c>
      <c r="C515" s="47" t="str">
        <f t="shared" si="108"/>
        <v>Fraction of Industrial Fuel Use Shifted to Other Fuels</v>
      </c>
      <c r="D515" s="8" t="s">
        <v>146</v>
      </c>
      <c r="E515" s="26" t="s">
        <v>808</v>
      </c>
      <c r="F515" s="8" t="s">
        <v>148</v>
      </c>
      <c r="G515" s="26" t="s">
        <v>812</v>
      </c>
      <c r="H515" s="151">
        <v>480</v>
      </c>
      <c r="I515" s="26" t="s">
        <v>46</v>
      </c>
      <c r="J515" s="47" t="str">
        <f t="shared" si="109"/>
        <v>Electrification + Hydrogen</v>
      </c>
      <c r="K515" s="47" t="str">
        <f t="shared" si="109"/>
        <v>indst fuel type shifting</v>
      </c>
      <c r="L515" s="73">
        <f t="shared" si="109"/>
        <v>0</v>
      </c>
      <c r="M515" s="73">
        <f t="shared" si="109"/>
        <v>1</v>
      </c>
      <c r="N515" s="73">
        <f t="shared" si="109"/>
        <v>0.01</v>
      </c>
      <c r="O515" s="47" t="str">
        <f t="shared" si="109"/>
        <v>% of fuel shifted</v>
      </c>
      <c r="P515" s="155" t="s">
        <v>1582</v>
      </c>
      <c r="Q515" s="47" t="str">
        <f t="shared" si="104"/>
        <v>industry-ag-main.html#fuel-switching</v>
      </c>
      <c r="R515" s="114" t="str">
        <f t="shared" si="104"/>
        <v>industry-elec-and-hydrogen.html</v>
      </c>
      <c r="S515" s="155"/>
      <c r="T515" s="26"/>
    </row>
    <row r="516" spans="1:20" ht="30">
      <c r="A516" s="47" t="str">
        <f t="shared" si="108"/>
        <v>Industry</v>
      </c>
      <c r="B516" s="47" t="str">
        <f t="shared" si="108"/>
        <v>Electrification + Hydrogen</v>
      </c>
      <c r="C516" s="47" t="str">
        <f t="shared" si="108"/>
        <v>Fraction of Industrial Fuel Use Shifted to Other Fuels</v>
      </c>
      <c r="D516" s="8" t="s">
        <v>146</v>
      </c>
      <c r="E516" s="26" t="s">
        <v>809</v>
      </c>
      <c r="F516" s="8" t="s">
        <v>148</v>
      </c>
      <c r="G516" s="26" t="s">
        <v>815</v>
      </c>
      <c r="H516" s="151">
        <v>481</v>
      </c>
      <c r="I516" s="26" t="s">
        <v>47</v>
      </c>
      <c r="J516" s="47" t="str">
        <f t="shared" si="109"/>
        <v>Electrification + Hydrogen</v>
      </c>
      <c r="K516" s="47" t="str">
        <f t="shared" si="109"/>
        <v>indst fuel type shifting</v>
      </c>
      <c r="L516" s="73">
        <f t="shared" si="109"/>
        <v>0</v>
      </c>
      <c r="M516" s="73">
        <f t="shared" si="109"/>
        <v>1</v>
      </c>
      <c r="N516" s="73">
        <f t="shared" si="109"/>
        <v>0.01</v>
      </c>
      <c r="O516" s="47" t="str">
        <f t="shared" si="109"/>
        <v>% of fuel shifted</v>
      </c>
      <c r="P516" s="155"/>
      <c r="Q516" s="47" t="str">
        <f t="shared" si="104"/>
        <v>industry-ag-main.html#fuel-switching</v>
      </c>
      <c r="R516" s="114" t="str">
        <f t="shared" si="104"/>
        <v>industry-elec-and-hydrogen.html</v>
      </c>
      <c r="S516" s="155"/>
      <c r="T516" s="26"/>
    </row>
    <row r="517" spans="1:20" ht="30">
      <c r="A517" s="47" t="str">
        <f t="shared" si="108"/>
        <v>Industry</v>
      </c>
      <c r="B517" s="47" t="str">
        <f t="shared" si="108"/>
        <v>Electrification + Hydrogen</v>
      </c>
      <c r="C517" s="47" t="str">
        <f t="shared" si="108"/>
        <v>Fraction of Industrial Fuel Use Shifted to Other Fuels</v>
      </c>
      <c r="D517" s="8" t="s">
        <v>146</v>
      </c>
      <c r="E517" s="26" t="s">
        <v>1232</v>
      </c>
      <c r="F517" s="8" t="s">
        <v>148</v>
      </c>
      <c r="G517" s="26" t="s">
        <v>1235</v>
      </c>
      <c r="H517" s="151">
        <v>482</v>
      </c>
      <c r="I517" s="26" t="s">
        <v>47</v>
      </c>
      <c r="J517" s="47" t="str">
        <f t="shared" si="109"/>
        <v>Electrification + Hydrogen</v>
      </c>
      <c r="K517" s="47" t="str">
        <f t="shared" si="109"/>
        <v>indst fuel type shifting</v>
      </c>
      <c r="L517" s="73">
        <f t="shared" si="109"/>
        <v>0</v>
      </c>
      <c r="M517" s="73">
        <f t="shared" si="109"/>
        <v>1</v>
      </c>
      <c r="N517" s="73">
        <f t="shared" si="109"/>
        <v>0.01</v>
      </c>
      <c r="O517" s="47" t="str">
        <f t="shared" ref="O517:O530" si="110">O$451</f>
        <v>% of fuel shifted</v>
      </c>
      <c r="P517" s="155"/>
      <c r="Q517" s="47" t="str">
        <f t="shared" si="104"/>
        <v>industry-ag-main.html#fuel-switching</v>
      </c>
      <c r="R517" s="114" t="str">
        <f t="shared" si="104"/>
        <v>industry-elec-and-hydrogen.html</v>
      </c>
      <c r="S517" s="155"/>
      <c r="T517" s="26"/>
    </row>
    <row r="518" spans="1:20" ht="165">
      <c r="A518" s="47" t="str">
        <f t="shared" si="108"/>
        <v>Industry</v>
      </c>
      <c r="B518" s="47" t="str">
        <f t="shared" si="108"/>
        <v>Electrification + Hydrogen</v>
      </c>
      <c r="C518" s="47" t="str">
        <f t="shared" si="108"/>
        <v>Fraction of Industrial Fuel Use Shifted to Other Fuels</v>
      </c>
      <c r="D518" s="8" t="s">
        <v>146</v>
      </c>
      <c r="E518" s="26" t="s">
        <v>1233</v>
      </c>
      <c r="F518" s="8" t="s">
        <v>148</v>
      </c>
      <c r="G518" s="26" t="s">
        <v>1237</v>
      </c>
      <c r="H518" s="151">
        <v>483</v>
      </c>
      <c r="I518" s="26" t="s">
        <v>46</v>
      </c>
      <c r="J518" s="47" t="str">
        <f t="shared" si="109"/>
        <v>Electrification + Hydrogen</v>
      </c>
      <c r="K518" s="47" t="str">
        <f t="shared" si="109"/>
        <v>indst fuel type shifting</v>
      </c>
      <c r="L518" s="73">
        <f t="shared" si="109"/>
        <v>0</v>
      </c>
      <c r="M518" s="73">
        <f t="shared" si="109"/>
        <v>1</v>
      </c>
      <c r="N518" s="73">
        <f t="shared" si="109"/>
        <v>0.01</v>
      </c>
      <c r="O518" s="47" t="str">
        <f t="shared" si="110"/>
        <v>% of fuel shifted</v>
      </c>
      <c r="P518" s="155" t="s">
        <v>1583</v>
      </c>
      <c r="Q518" s="47" t="str">
        <f t="shared" si="104"/>
        <v>industry-ag-main.html#fuel-switching</v>
      </c>
      <c r="R518" s="114" t="str">
        <f t="shared" si="104"/>
        <v>industry-elec-and-hydrogen.html</v>
      </c>
      <c r="S518" s="155"/>
      <c r="T518" s="26"/>
    </row>
    <row r="519" spans="1:20" ht="165">
      <c r="A519" s="47" t="str">
        <f t="shared" si="108"/>
        <v>Industry</v>
      </c>
      <c r="B519" s="47" t="str">
        <f t="shared" si="108"/>
        <v>Electrification + Hydrogen</v>
      </c>
      <c r="C519" s="47" t="str">
        <f t="shared" si="108"/>
        <v>Fraction of Industrial Fuel Use Shifted to Other Fuels</v>
      </c>
      <c r="D519" s="8" t="s">
        <v>146</v>
      </c>
      <c r="E519" s="26" t="s">
        <v>1234</v>
      </c>
      <c r="F519" s="8" t="s">
        <v>148</v>
      </c>
      <c r="G519" s="26" t="s">
        <v>1238</v>
      </c>
      <c r="H519" s="151">
        <v>484</v>
      </c>
      <c r="I519" s="26" t="s">
        <v>46</v>
      </c>
      <c r="J519" s="47" t="str">
        <f t="shared" si="109"/>
        <v>Electrification + Hydrogen</v>
      </c>
      <c r="K519" s="47" t="str">
        <f t="shared" si="109"/>
        <v>indst fuel type shifting</v>
      </c>
      <c r="L519" s="73">
        <f t="shared" si="109"/>
        <v>0</v>
      </c>
      <c r="M519" s="73">
        <f t="shared" si="109"/>
        <v>1</v>
      </c>
      <c r="N519" s="73">
        <f t="shared" si="109"/>
        <v>0.01</v>
      </c>
      <c r="O519" s="47" t="str">
        <f t="shared" si="110"/>
        <v>% of fuel shifted</v>
      </c>
      <c r="P519" s="155" t="s">
        <v>1584</v>
      </c>
      <c r="Q519" s="47" t="str">
        <f t="shared" si="104"/>
        <v>industry-ag-main.html#fuel-switching</v>
      </c>
      <c r="R519" s="114" t="str">
        <f t="shared" si="104"/>
        <v>industry-elec-and-hydrogen.html</v>
      </c>
      <c r="S519" s="155"/>
      <c r="T519" s="26"/>
    </row>
    <row r="520" spans="1:20" ht="30">
      <c r="A520" s="47" t="str">
        <f t="shared" si="108"/>
        <v>Industry</v>
      </c>
      <c r="B520" s="47" t="str">
        <f t="shared" si="108"/>
        <v>Electrification + Hydrogen</v>
      </c>
      <c r="C520" s="47" t="str">
        <f t="shared" si="108"/>
        <v>Fraction of Industrial Fuel Use Shifted to Other Fuels</v>
      </c>
      <c r="D520" s="8" t="s">
        <v>146</v>
      </c>
      <c r="E520" s="26" t="s">
        <v>1231</v>
      </c>
      <c r="F520" s="8" t="s">
        <v>148</v>
      </c>
      <c r="G520" s="26" t="s">
        <v>1236</v>
      </c>
      <c r="H520" s="151">
        <v>485</v>
      </c>
      <c r="I520" s="26" t="s">
        <v>47</v>
      </c>
      <c r="J520" s="47" t="str">
        <f t="shared" si="109"/>
        <v>Electrification + Hydrogen</v>
      </c>
      <c r="K520" s="47" t="str">
        <f t="shared" si="109"/>
        <v>indst fuel type shifting</v>
      </c>
      <c r="L520" s="73">
        <f t="shared" si="109"/>
        <v>0</v>
      </c>
      <c r="M520" s="73">
        <f t="shared" si="109"/>
        <v>1</v>
      </c>
      <c r="N520" s="73">
        <f t="shared" si="109"/>
        <v>0.01</v>
      </c>
      <c r="O520" s="47" t="str">
        <f t="shared" si="110"/>
        <v>% of fuel shifted</v>
      </c>
      <c r="P520" s="155"/>
      <c r="Q520" s="47" t="str">
        <f t="shared" si="104"/>
        <v>industry-ag-main.html#fuel-switching</v>
      </c>
      <c r="R520" s="114" t="str">
        <f t="shared" si="104"/>
        <v>industry-elec-and-hydrogen.html</v>
      </c>
      <c r="S520" s="155"/>
      <c r="T520" s="26"/>
    </row>
    <row r="521" spans="1:20" ht="30">
      <c r="A521" s="47" t="str">
        <f t="shared" si="108"/>
        <v>Industry</v>
      </c>
      <c r="B521" s="47" t="str">
        <f t="shared" si="108"/>
        <v>Electrification + Hydrogen</v>
      </c>
      <c r="C521" s="47" t="str">
        <f t="shared" si="108"/>
        <v>Fraction of Industrial Fuel Use Shifted to Other Fuels</v>
      </c>
      <c r="D521" s="8" t="s">
        <v>147</v>
      </c>
      <c r="E521" s="26" t="s">
        <v>804</v>
      </c>
      <c r="F521" s="8" t="s">
        <v>149</v>
      </c>
      <c r="G521" s="26" t="s">
        <v>810</v>
      </c>
      <c r="H521" s="151">
        <v>486</v>
      </c>
      <c r="I521" s="26" t="s">
        <v>47</v>
      </c>
      <c r="J521" s="47" t="str">
        <f t="shared" si="109"/>
        <v>Electrification + Hydrogen</v>
      </c>
      <c r="K521" s="47" t="str">
        <f t="shared" si="109"/>
        <v>indst fuel type shifting</v>
      </c>
      <c r="L521" s="73">
        <f t="shared" si="109"/>
        <v>0</v>
      </c>
      <c r="M521" s="73">
        <f t="shared" si="109"/>
        <v>1</v>
      </c>
      <c r="N521" s="73">
        <f t="shared" si="109"/>
        <v>0.01</v>
      </c>
      <c r="O521" s="47" t="str">
        <f t="shared" si="110"/>
        <v>% of fuel shifted</v>
      </c>
      <c r="P521" s="155"/>
      <c r="Q521" s="47" t="str">
        <f t="shared" si="104"/>
        <v>industry-ag-main.html#fuel-switching</v>
      </c>
      <c r="R521" s="114" t="str">
        <f t="shared" si="104"/>
        <v>industry-elec-and-hydrogen.html</v>
      </c>
      <c r="S521" s="155"/>
      <c r="T521" s="26"/>
    </row>
    <row r="522" spans="1:20" ht="165">
      <c r="A522" s="47" t="str">
        <f t="shared" si="108"/>
        <v>Industry</v>
      </c>
      <c r="B522" s="47" t="str">
        <f t="shared" si="108"/>
        <v>Electrification + Hydrogen</v>
      </c>
      <c r="C522" s="47" t="str">
        <f t="shared" si="108"/>
        <v>Fraction of Industrial Fuel Use Shifted to Other Fuels</v>
      </c>
      <c r="D522" s="8" t="s">
        <v>147</v>
      </c>
      <c r="E522" s="26" t="s">
        <v>805</v>
      </c>
      <c r="F522" s="8" t="s">
        <v>149</v>
      </c>
      <c r="G522" s="26" t="s">
        <v>813</v>
      </c>
      <c r="H522" s="151">
        <v>487</v>
      </c>
      <c r="I522" s="26" t="s">
        <v>46</v>
      </c>
      <c r="J522" s="47" t="str">
        <f t="shared" si="109"/>
        <v>Electrification + Hydrogen</v>
      </c>
      <c r="K522" s="47" t="str">
        <f t="shared" si="109"/>
        <v>indst fuel type shifting</v>
      </c>
      <c r="L522" s="73">
        <f t="shared" si="109"/>
        <v>0</v>
      </c>
      <c r="M522" s="73">
        <f t="shared" si="109"/>
        <v>1</v>
      </c>
      <c r="N522" s="73">
        <f t="shared" si="109"/>
        <v>0.01</v>
      </c>
      <c r="O522" s="47" t="str">
        <f t="shared" si="110"/>
        <v>% of fuel shifted</v>
      </c>
      <c r="P522" s="155" t="s">
        <v>1585</v>
      </c>
      <c r="Q522" s="47" t="str">
        <f t="shared" si="104"/>
        <v>industry-ag-main.html#fuel-switching</v>
      </c>
      <c r="R522" s="114" t="str">
        <f t="shared" si="104"/>
        <v>industry-elec-and-hydrogen.html</v>
      </c>
      <c r="S522" s="155"/>
      <c r="T522" s="26"/>
    </row>
    <row r="523" spans="1:20" ht="165">
      <c r="A523" s="47" t="str">
        <f t="shared" si="108"/>
        <v>Industry</v>
      </c>
      <c r="B523" s="47" t="str">
        <f t="shared" si="108"/>
        <v>Electrification + Hydrogen</v>
      </c>
      <c r="C523" s="47" t="str">
        <f t="shared" si="108"/>
        <v>Fraction of Industrial Fuel Use Shifted to Other Fuels</v>
      </c>
      <c r="D523" s="8" t="s">
        <v>147</v>
      </c>
      <c r="E523" s="26" t="s">
        <v>806</v>
      </c>
      <c r="F523" s="8" t="s">
        <v>149</v>
      </c>
      <c r="G523" s="26" t="s">
        <v>814</v>
      </c>
      <c r="H523" s="151">
        <v>488</v>
      </c>
      <c r="I523" s="26" t="s">
        <v>46</v>
      </c>
      <c r="J523" s="47" t="str">
        <f t="shared" si="109"/>
        <v>Electrification + Hydrogen</v>
      </c>
      <c r="K523" s="47" t="str">
        <f t="shared" si="109"/>
        <v>indst fuel type shifting</v>
      </c>
      <c r="L523" s="73">
        <f t="shared" si="109"/>
        <v>0</v>
      </c>
      <c r="M523" s="73">
        <f t="shared" si="109"/>
        <v>1</v>
      </c>
      <c r="N523" s="73">
        <f t="shared" si="109"/>
        <v>0.01</v>
      </c>
      <c r="O523" s="47" t="str">
        <f t="shared" si="110"/>
        <v>% of fuel shifted</v>
      </c>
      <c r="P523" s="155" t="s">
        <v>1586</v>
      </c>
      <c r="Q523" s="47" t="str">
        <f t="shared" si="104"/>
        <v>industry-ag-main.html#fuel-switching</v>
      </c>
      <c r="R523" s="114" t="str">
        <f t="shared" si="104"/>
        <v>industry-elec-and-hydrogen.html</v>
      </c>
      <c r="S523" s="155"/>
      <c r="T523" s="26"/>
    </row>
    <row r="524" spans="1:20" ht="30">
      <c r="A524" s="47" t="str">
        <f t="shared" si="108"/>
        <v>Industry</v>
      </c>
      <c r="B524" s="47" t="str">
        <f t="shared" si="108"/>
        <v>Electrification + Hydrogen</v>
      </c>
      <c r="C524" s="47" t="str">
        <f t="shared" si="108"/>
        <v>Fraction of Industrial Fuel Use Shifted to Other Fuels</v>
      </c>
      <c r="D524" s="8" t="s">
        <v>147</v>
      </c>
      <c r="E524" s="26" t="s">
        <v>807</v>
      </c>
      <c r="F524" s="8" t="s">
        <v>149</v>
      </c>
      <c r="G524" s="26" t="s">
        <v>811</v>
      </c>
      <c r="H524" s="151">
        <v>489</v>
      </c>
      <c r="I524" s="26" t="s">
        <v>47</v>
      </c>
      <c r="J524" s="47" t="str">
        <f t="shared" si="109"/>
        <v>Electrification + Hydrogen</v>
      </c>
      <c r="K524" s="47" t="str">
        <f t="shared" si="109"/>
        <v>indst fuel type shifting</v>
      </c>
      <c r="L524" s="73">
        <f t="shared" si="109"/>
        <v>0</v>
      </c>
      <c r="M524" s="73">
        <f t="shared" si="109"/>
        <v>1</v>
      </c>
      <c r="N524" s="73">
        <f t="shared" si="109"/>
        <v>0.01</v>
      </c>
      <c r="O524" s="47" t="str">
        <f t="shared" si="110"/>
        <v>% of fuel shifted</v>
      </c>
      <c r="P524" s="155"/>
      <c r="Q524" s="47" t="str">
        <f t="shared" si="104"/>
        <v>industry-ag-main.html#fuel-switching</v>
      </c>
      <c r="R524" s="114" t="str">
        <f t="shared" si="104"/>
        <v>industry-elec-and-hydrogen.html</v>
      </c>
      <c r="S524" s="155"/>
      <c r="T524" s="26"/>
    </row>
    <row r="525" spans="1:20" ht="165">
      <c r="A525" s="47" t="str">
        <f t="shared" si="108"/>
        <v>Industry</v>
      </c>
      <c r="B525" s="47" t="str">
        <f t="shared" si="108"/>
        <v>Electrification + Hydrogen</v>
      </c>
      <c r="C525" s="47" t="str">
        <f t="shared" si="108"/>
        <v>Fraction of Industrial Fuel Use Shifted to Other Fuels</v>
      </c>
      <c r="D525" s="8" t="s">
        <v>147</v>
      </c>
      <c r="E525" s="26" t="s">
        <v>808</v>
      </c>
      <c r="F525" s="8" t="s">
        <v>149</v>
      </c>
      <c r="G525" s="26" t="s">
        <v>812</v>
      </c>
      <c r="H525" s="151">
        <v>490</v>
      </c>
      <c r="I525" s="26" t="s">
        <v>46</v>
      </c>
      <c r="J525" s="47" t="str">
        <f t="shared" si="109"/>
        <v>Electrification + Hydrogen</v>
      </c>
      <c r="K525" s="47" t="str">
        <f t="shared" si="109"/>
        <v>indst fuel type shifting</v>
      </c>
      <c r="L525" s="73">
        <f t="shared" si="109"/>
        <v>0</v>
      </c>
      <c r="M525" s="73">
        <f t="shared" si="109"/>
        <v>1</v>
      </c>
      <c r="N525" s="73">
        <f t="shared" si="109"/>
        <v>0.01</v>
      </c>
      <c r="O525" s="47" t="str">
        <f t="shared" si="110"/>
        <v>% of fuel shifted</v>
      </c>
      <c r="P525" s="155" t="s">
        <v>1587</v>
      </c>
      <c r="Q525" s="47" t="str">
        <f t="shared" si="104"/>
        <v>industry-ag-main.html#fuel-switching</v>
      </c>
      <c r="R525" s="114" t="str">
        <f t="shared" si="104"/>
        <v>industry-elec-and-hydrogen.html</v>
      </c>
      <c r="S525" s="155"/>
      <c r="T525" s="26"/>
    </row>
    <row r="526" spans="1:20" ht="30">
      <c r="A526" s="47" t="str">
        <f t="shared" si="108"/>
        <v>Industry</v>
      </c>
      <c r="B526" s="47" t="str">
        <f t="shared" si="108"/>
        <v>Electrification + Hydrogen</v>
      </c>
      <c r="C526" s="47" t="str">
        <f t="shared" si="108"/>
        <v>Fraction of Industrial Fuel Use Shifted to Other Fuels</v>
      </c>
      <c r="D526" s="8" t="s">
        <v>147</v>
      </c>
      <c r="E526" s="26" t="s">
        <v>809</v>
      </c>
      <c r="F526" s="8" t="s">
        <v>149</v>
      </c>
      <c r="G526" s="26" t="s">
        <v>815</v>
      </c>
      <c r="H526" s="151">
        <v>491</v>
      </c>
      <c r="I526" s="26" t="s">
        <v>47</v>
      </c>
      <c r="J526" s="47" t="str">
        <f t="shared" si="109"/>
        <v>Electrification + Hydrogen</v>
      </c>
      <c r="K526" s="47" t="str">
        <f t="shared" si="109"/>
        <v>indst fuel type shifting</v>
      </c>
      <c r="L526" s="73">
        <f t="shared" si="109"/>
        <v>0</v>
      </c>
      <c r="M526" s="73">
        <f t="shared" si="109"/>
        <v>1</v>
      </c>
      <c r="N526" s="73">
        <f t="shared" si="109"/>
        <v>0.01</v>
      </c>
      <c r="O526" s="47" t="str">
        <f t="shared" si="110"/>
        <v>% of fuel shifted</v>
      </c>
      <c r="P526" s="155"/>
      <c r="Q526" s="47" t="str">
        <f t="shared" si="104"/>
        <v>industry-ag-main.html#fuel-switching</v>
      </c>
      <c r="R526" s="114" t="str">
        <f t="shared" si="104"/>
        <v>industry-elec-and-hydrogen.html</v>
      </c>
      <c r="S526" s="155"/>
      <c r="T526" s="26"/>
    </row>
    <row r="527" spans="1:20" ht="30">
      <c r="A527" s="47" t="str">
        <f t="shared" si="108"/>
        <v>Industry</v>
      </c>
      <c r="B527" s="47" t="str">
        <f t="shared" si="108"/>
        <v>Electrification + Hydrogen</v>
      </c>
      <c r="C527" s="47" t="str">
        <f t="shared" si="108"/>
        <v>Fraction of Industrial Fuel Use Shifted to Other Fuels</v>
      </c>
      <c r="D527" s="8" t="s">
        <v>147</v>
      </c>
      <c r="E527" s="26" t="s">
        <v>1232</v>
      </c>
      <c r="F527" s="8" t="s">
        <v>149</v>
      </c>
      <c r="G527" s="26" t="s">
        <v>1235</v>
      </c>
      <c r="H527" s="151">
        <v>492</v>
      </c>
      <c r="I527" s="26" t="s">
        <v>47</v>
      </c>
      <c r="J527" s="47" t="str">
        <f t="shared" si="109"/>
        <v>Electrification + Hydrogen</v>
      </c>
      <c r="K527" s="47" t="str">
        <f t="shared" si="109"/>
        <v>indst fuel type shifting</v>
      </c>
      <c r="L527" s="73">
        <f t="shared" si="109"/>
        <v>0</v>
      </c>
      <c r="M527" s="73">
        <f t="shared" si="109"/>
        <v>1</v>
      </c>
      <c r="N527" s="73">
        <f t="shared" si="109"/>
        <v>0.01</v>
      </c>
      <c r="O527" s="47" t="str">
        <f t="shared" si="110"/>
        <v>% of fuel shifted</v>
      </c>
      <c r="P527" s="155"/>
      <c r="Q527" s="47" t="str">
        <f t="shared" ref="Q527:R530" si="111">Q$451</f>
        <v>industry-ag-main.html#fuel-switching</v>
      </c>
      <c r="R527" s="114" t="str">
        <f t="shared" si="111"/>
        <v>industry-elec-and-hydrogen.html</v>
      </c>
      <c r="S527" s="155"/>
      <c r="T527" s="26"/>
    </row>
    <row r="528" spans="1:20" ht="165">
      <c r="A528" s="47" t="str">
        <f t="shared" si="108"/>
        <v>Industry</v>
      </c>
      <c r="B528" s="47" t="str">
        <f t="shared" si="108"/>
        <v>Electrification + Hydrogen</v>
      </c>
      <c r="C528" s="47" t="str">
        <f t="shared" si="108"/>
        <v>Fraction of Industrial Fuel Use Shifted to Other Fuels</v>
      </c>
      <c r="D528" s="8" t="s">
        <v>147</v>
      </c>
      <c r="E528" s="26" t="s">
        <v>1233</v>
      </c>
      <c r="F528" s="8" t="s">
        <v>149</v>
      </c>
      <c r="G528" s="26" t="s">
        <v>1237</v>
      </c>
      <c r="H528" s="151">
        <v>493</v>
      </c>
      <c r="I528" s="26" t="s">
        <v>46</v>
      </c>
      <c r="J528" s="47" t="str">
        <f t="shared" si="109"/>
        <v>Electrification + Hydrogen</v>
      </c>
      <c r="K528" s="47" t="str">
        <f t="shared" si="109"/>
        <v>indst fuel type shifting</v>
      </c>
      <c r="L528" s="73">
        <f t="shared" si="109"/>
        <v>0</v>
      </c>
      <c r="M528" s="73">
        <f t="shared" si="109"/>
        <v>1</v>
      </c>
      <c r="N528" s="73">
        <f t="shared" si="109"/>
        <v>0.01</v>
      </c>
      <c r="O528" s="47" t="str">
        <f t="shared" si="110"/>
        <v>% of fuel shifted</v>
      </c>
      <c r="P528" s="155" t="s">
        <v>1588</v>
      </c>
      <c r="Q528" s="47" t="str">
        <f t="shared" si="111"/>
        <v>industry-ag-main.html#fuel-switching</v>
      </c>
      <c r="R528" s="114" t="str">
        <f t="shared" si="111"/>
        <v>industry-elec-and-hydrogen.html</v>
      </c>
      <c r="S528" s="155"/>
      <c r="T528" s="26"/>
    </row>
    <row r="529" spans="1:20" ht="165">
      <c r="A529" s="47" t="str">
        <f t="shared" si="108"/>
        <v>Industry</v>
      </c>
      <c r="B529" s="47" t="str">
        <f t="shared" si="108"/>
        <v>Electrification + Hydrogen</v>
      </c>
      <c r="C529" s="47" t="str">
        <f t="shared" si="108"/>
        <v>Fraction of Industrial Fuel Use Shifted to Other Fuels</v>
      </c>
      <c r="D529" s="8" t="s">
        <v>147</v>
      </c>
      <c r="E529" s="26" t="s">
        <v>1234</v>
      </c>
      <c r="F529" s="8" t="s">
        <v>149</v>
      </c>
      <c r="G529" s="26" t="s">
        <v>1238</v>
      </c>
      <c r="H529" s="151">
        <v>494</v>
      </c>
      <c r="I529" s="26" t="s">
        <v>46</v>
      </c>
      <c r="J529" s="47" t="str">
        <f t="shared" si="109"/>
        <v>Electrification + Hydrogen</v>
      </c>
      <c r="K529" s="47" t="str">
        <f t="shared" si="109"/>
        <v>indst fuel type shifting</v>
      </c>
      <c r="L529" s="73">
        <f t="shared" si="109"/>
        <v>0</v>
      </c>
      <c r="M529" s="73">
        <f t="shared" si="109"/>
        <v>1</v>
      </c>
      <c r="N529" s="73">
        <f t="shared" si="109"/>
        <v>0.01</v>
      </c>
      <c r="O529" s="47" t="str">
        <f t="shared" si="110"/>
        <v>% of fuel shifted</v>
      </c>
      <c r="P529" s="155" t="s">
        <v>1589</v>
      </c>
      <c r="Q529" s="47" t="str">
        <f t="shared" si="111"/>
        <v>industry-ag-main.html#fuel-switching</v>
      </c>
      <c r="R529" s="114" t="str">
        <f t="shared" si="111"/>
        <v>industry-elec-and-hydrogen.html</v>
      </c>
      <c r="S529" s="155"/>
      <c r="T529" s="26"/>
    </row>
    <row r="530" spans="1:20" ht="30">
      <c r="A530" s="47" t="str">
        <f t="shared" si="108"/>
        <v>Industry</v>
      </c>
      <c r="B530" s="47" t="str">
        <f t="shared" si="108"/>
        <v>Electrification + Hydrogen</v>
      </c>
      <c r="C530" s="47" t="str">
        <f t="shared" si="108"/>
        <v>Fraction of Industrial Fuel Use Shifted to Other Fuels</v>
      </c>
      <c r="D530" s="8" t="s">
        <v>147</v>
      </c>
      <c r="E530" s="26" t="s">
        <v>1231</v>
      </c>
      <c r="F530" s="8" t="s">
        <v>149</v>
      </c>
      <c r="G530" s="26" t="s">
        <v>1236</v>
      </c>
      <c r="H530" s="151">
        <v>495</v>
      </c>
      <c r="I530" s="26" t="s">
        <v>47</v>
      </c>
      <c r="J530" s="47" t="str">
        <f t="shared" si="109"/>
        <v>Electrification + Hydrogen</v>
      </c>
      <c r="K530" s="47" t="str">
        <f t="shared" si="109"/>
        <v>indst fuel type shifting</v>
      </c>
      <c r="L530" s="73">
        <f t="shared" si="109"/>
        <v>0</v>
      </c>
      <c r="M530" s="73">
        <f t="shared" si="109"/>
        <v>1</v>
      </c>
      <c r="N530" s="73">
        <f t="shared" si="109"/>
        <v>0.01</v>
      </c>
      <c r="O530" s="47" t="str">
        <f t="shared" si="110"/>
        <v>% of fuel shifted</v>
      </c>
      <c r="P530" s="155"/>
      <c r="Q530" s="47" t="str">
        <f t="shared" si="111"/>
        <v>industry-ag-main.html#fuel-switching</v>
      </c>
      <c r="R530" s="114" t="str">
        <f t="shared" si="111"/>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2">A$535</f>
        <v>Industry</v>
      </c>
      <c r="B536" s="47" t="str">
        <f t="shared" si="112"/>
        <v>Material Efficiency, Longevity, &amp; Re-Use</v>
      </c>
      <c r="C536" s="47" t="str">
        <f t="shared" si="112"/>
        <v>Percent Reduction in Nonenergy Nonagriculture Industry Product Demand</v>
      </c>
      <c r="D536" s="8" t="s">
        <v>143</v>
      </c>
      <c r="E536" s="26"/>
      <c r="F536" s="8" t="s">
        <v>820</v>
      </c>
      <c r="G536" s="26"/>
      <c r="H536" s="151">
        <v>430</v>
      </c>
      <c r="I536" s="26" t="s">
        <v>46</v>
      </c>
      <c r="J536" s="47" t="str">
        <f t="shared" ref="J536:O537" si="113">J$535</f>
        <v>Material Efficiency, Longevity, &amp; Re-Use</v>
      </c>
      <c r="K536" s="47" t="str">
        <f t="shared" si="113"/>
        <v>indst reduce nonenergy product demand</v>
      </c>
      <c r="L536" s="73">
        <f t="shared" si="113"/>
        <v>0</v>
      </c>
      <c r="M536" s="73">
        <f t="shared" si="113"/>
        <v>1</v>
      </c>
      <c r="N536" s="73">
        <f t="shared" si="113"/>
        <v>0.01</v>
      </c>
      <c r="O536" s="73" t="str">
        <f t="shared" si="113"/>
        <v>% demand reduction</v>
      </c>
      <c r="P536" s="155" t="s">
        <v>897</v>
      </c>
      <c r="Q536" s="26"/>
      <c r="R536" s="114" t="str">
        <f t="shared" ref="R536" si="114">R$535</f>
        <v>material-efficiency-longevity-reuse.html</v>
      </c>
      <c r="S536" s="171" t="s">
        <v>896</v>
      </c>
      <c r="T536" s="28"/>
    </row>
    <row r="537" spans="1:20" s="4" customFormat="1" ht="135">
      <c r="A537" s="47" t="str">
        <f t="shared" ref="A537:C537" si="115">A$535</f>
        <v>Industry</v>
      </c>
      <c r="B537" s="47" t="str">
        <f t="shared" si="115"/>
        <v>Material Efficiency, Longevity, &amp; Re-Use</v>
      </c>
      <c r="C537" s="47" t="str">
        <f t="shared" si="115"/>
        <v>Percent Reduction in Nonenergy Nonagriculture Industry Product Demand</v>
      </c>
      <c r="D537" s="8" t="s">
        <v>145</v>
      </c>
      <c r="E537" s="26"/>
      <c r="F537" s="8" t="s">
        <v>891</v>
      </c>
      <c r="G537" s="26"/>
      <c r="H537" s="151">
        <v>432</v>
      </c>
      <c r="I537" s="26" t="s">
        <v>46</v>
      </c>
      <c r="J537" s="47" t="str">
        <f t="shared" si="113"/>
        <v>Material Efficiency, Longevity, &amp; Re-Use</v>
      </c>
      <c r="K537" s="47" t="str">
        <f t="shared" si="113"/>
        <v>indst reduce nonenergy product demand</v>
      </c>
      <c r="L537" s="73">
        <f t="shared" si="113"/>
        <v>0</v>
      </c>
      <c r="M537" s="73">
        <f t="shared" si="113"/>
        <v>1</v>
      </c>
      <c r="N537" s="73">
        <f t="shared" si="113"/>
        <v>0.01</v>
      </c>
      <c r="O537" s="73" t="str">
        <f t="shared" si="113"/>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6">B$538</f>
        <v>Methane Capture</v>
      </c>
      <c r="C539" s="47" t="str">
        <f t="shared" si="116"/>
        <v>Fraction of Methane Capture Opportunities Achieved</v>
      </c>
      <c r="D539" s="26" t="s">
        <v>892</v>
      </c>
      <c r="E539" s="26"/>
      <c r="F539" s="26" t="s">
        <v>1312</v>
      </c>
      <c r="G539" s="26"/>
      <c r="H539" s="151">
        <v>513</v>
      </c>
      <c r="I539" s="26" t="s">
        <v>46</v>
      </c>
      <c r="J539" s="47" t="str">
        <f t="shared" ref="J539:O540" si="117">J$538</f>
        <v>Methane Capture and Destruction</v>
      </c>
      <c r="K539" s="47" t="str">
        <f t="shared" si="117"/>
        <v>indst methane capture</v>
      </c>
      <c r="L539" s="73">
        <f t="shared" si="117"/>
        <v>0</v>
      </c>
      <c r="M539" s="73">
        <f t="shared" si="117"/>
        <v>1</v>
      </c>
      <c r="N539" s="73">
        <f t="shared" si="117"/>
        <v>0.01</v>
      </c>
      <c r="O539" s="47" t="str">
        <f t="shared" si="117"/>
        <v>% of potential achieved</v>
      </c>
      <c r="P539" s="155" t="s">
        <v>1345</v>
      </c>
      <c r="Q539" s="47" t="str">
        <f t="shared" ref="Q539:S540" si="118">Q$538</f>
        <v>industry-ag-main.html#methane-capture</v>
      </c>
      <c r="R539" s="114" t="str">
        <f t="shared" si="118"/>
        <v>methane-capture.html</v>
      </c>
      <c r="S539" s="253" t="str">
        <f t="shared" si="118"/>
        <v>Calculated from model data; see the relevant variable(s) in the InputData folder for source information.</v>
      </c>
      <c r="T539" s="26"/>
    </row>
    <row r="540" spans="1:20" ht="60">
      <c r="A540" s="47" t="str">
        <f>A$538</f>
        <v>Industry</v>
      </c>
      <c r="B540" s="47" t="str">
        <f t="shared" si="116"/>
        <v>Methane Capture</v>
      </c>
      <c r="C540" s="47" t="str">
        <f t="shared" si="116"/>
        <v>Fraction of Methane Capture Opportunities Achieved</v>
      </c>
      <c r="D540" s="26" t="s">
        <v>145</v>
      </c>
      <c r="E540" s="26"/>
      <c r="F540" s="8" t="s">
        <v>891</v>
      </c>
      <c r="G540" s="26"/>
      <c r="H540" s="151">
        <v>514</v>
      </c>
      <c r="I540" s="26" t="s">
        <v>46</v>
      </c>
      <c r="J540" s="47" t="str">
        <f t="shared" si="117"/>
        <v>Methane Capture and Destruction</v>
      </c>
      <c r="K540" s="47" t="str">
        <f t="shared" si="117"/>
        <v>indst methane capture</v>
      </c>
      <c r="L540" s="73">
        <f t="shared" si="117"/>
        <v>0</v>
      </c>
      <c r="M540" s="73">
        <f t="shared" si="117"/>
        <v>1</v>
      </c>
      <c r="N540" s="73">
        <f t="shared" si="117"/>
        <v>0.01</v>
      </c>
      <c r="O540" s="47" t="str">
        <f t="shared" si="117"/>
        <v>% of potential achieved</v>
      </c>
      <c r="P540" s="155" t="s">
        <v>1346</v>
      </c>
      <c r="Q540" s="47" t="str">
        <f t="shared" si="118"/>
        <v>industry-ag-main.html#methane-capture</v>
      </c>
      <c r="R540" s="114" t="str">
        <f t="shared" si="118"/>
        <v>methane-capture.html</v>
      </c>
      <c r="S540" s="253" t="str">
        <f t="shared" si="118"/>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19">B$541</f>
        <v>Methane Destruction</v>
      </c>
      <c r="C542" s="47" t="str">
        <f t="shared" si="119"/>
        <v>Fraction of Methane Destruction Opportunities Achieved</v>
      </c>
      <c r="D542" s="26" t="s">
        <v>892</v>
      </c>
      <c r="E542" s="26"/>
      <c r="F542" s="26" t="s">
        <v>1312</v>
      </c>
      <c r="G542" s="26"/>
      <c r="H542" s="151">
        <v>515</v>
      </c>
      <c r="I542" s="26" t="s">
        <v>46</v>
      </c>
      <c r="J542" s="47" t="str">
        <f t="shared" ref="J542:O543" si="120">J$541</f>
        <v>Methane Capture and Destruction</v>
      </c>
      <c r="K542" s="47" t="str">
        <f t="shared" si="120"/>
        <v>indst methane destruction</v>
      </c>
      <c r="L542" s="73">
        <f t="shared" si="120"/>
        <v>0</v>
      </c>
      <c r="M542" s="73">
        <f t="shared" si="120"/>
        <v>1</v>
      </c>
      <c r="N542" s="73">
        <f t="shared" si="120"/>
        <v>0.01</v>
      </c>
      <c r="O542" s="47" t="str">
        <f t="shared" si="120"/>
        <v>% of potential achieved</v>
      </c>
      <c r="P542" s="155" t="s">
        <v>1347</v>
      </c>
      <c r="Q542" s="47" t="str">
        <f t="shared" ref="Q542:S543" si="121">Q$541</f>
        <v>industry-ag-main.html#methane-destr</v>
      </c>
      <c r="R542" s="114" t="str">
        <f t="shared" si="121"/>
        <v>methane-destruction.html</v>
      </c>
      <c r="S542" s="253" t="str">
        <f t="shared" si="121"/>
        <v>Calculated from model data; see the relevant variable(s) in the InputData folder for source information.</v>
      </c>
      <c r="T542" s="26"/>
    </row>
    <row r="543" spans="1:20" ht="60">
      <c r="A543" s="47" t="str">
        <f t="shared" ref="A543" si="122">A$541</f>
        <v>Industry</v>
      </c>
      <c r="B543" s="47" t="str">
        <f t="shared" si="119"/>
        <v>Methane Destruction</v>
      </c>
      <c r="C543" s="47" t="str">
        <f t="shared" si="119"/>
        <v>Fraction of Methane Destruction Opportunities Achieved</v>
      </c>
      <c r="D543" s="26" t="s">
        <v>145</v>
      </c>
      <c r="E543" s="26"/>
      <c r="F543" s="8" t="s">
        <v>891</v>
      </c>
      <c r="G543" s="26"/>
      <c r="H543" s="151">
        <v>516</v>
      </c>
      <c r="I543" s="26" t="s">
        <v>46</v>
      </c>
      <c r="J543" s="47" t="str">
        <f t="shared" si="120"/>
        <v>Methane Capture and Destruction</v>
      </c>
      <c r="K543" s="47" t="str">
        <f t="shared" si="120"/>
        <v>indst methane destruction</v>
      </c>
      <c r="L543" s="73">
        <f t="shared" si="120"/>
        <v>0</v>
      </c>
      <c r="M543" s="73">
        <f t="shared" si="120"/>
        <v>1</v>
      </c>
      <c r="N543" s="73">
        <f t="shared" si="120"/>
        <v>0.01</v>
      </c>
      <c r="O543" s="47" t="str">
        <f t="shared" si="120"/>
        <v>% of potential achieved</v>
      </c>
      <c r="P543" s="155" t="s">
        <v>1348</v>
      </c>
      <c r="Q543" s="47" t="str">
        <f t="shared" si="121"/>
        <v>industry-ag-main.html#methane-destr</v>
      </c>
      <c r="R543" s="114" t="str">
        <f t="shared" si="121"/>
        <v>methane-destruction.html</v>
      </c>
      <c r="S543" s="253" t="str">
        <f t="shared" si="121"/>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3">B$544</f>
        <v>Reduce Fossil Fuel Exports</v>
      </c>
      <c r="C545" s="47" t="str">
        <f t="shared" si="123"/>
        <v>Percent Reduction in Fossil Fuel Exports</v>
      </c>
      <c r="D545" s="8" t="s">
        <v>49</v>
      </c>
      <c r="E545" s="26"/>
      <c r="F545" s="8" t="s">
        <v>93</v>
      </c>
      <c r="G545" s="26"/>
      <c r="H545" s="151">
        <v>452</v>
      </c>
      <c r="I545" s="26" t="s">
        <v>47</v>
      </c>
      <c r="J545" s="47" t="str">
        <f t="shared" ref="J545:O552" si="124">J$544</f>
        <v>Percent Reduction in Fossil Fuel Exports</v>
      </c>
      <c r="K545" s="47" t="str">
        <f t="shared" si="124"/>
        <v>indst reduce fossil fuel exports</v>
      </c>
      <c r="L545" s="73">
        <f t="shared" si="124"/>
        <v>0</v>
      </c>
      <c r="M545" s="73">
        <f t="shared" si="124"/>
        <v>1</v>
      </c>
      <c r="N545" s="73">
        <f t="shared" si="124"/>
        <v>0.01</v>
      </c>
      <c r="O545" s="47" t="str">
        <f t="shared" si="124"/>
        <v>% reduction in exports</v>
      </c>
      <c r="P545" s="172" t="s">
        <v>1723</v>
      </c>
      <c r="Q545" s="26"/>
      <c r="R545" s="114" t="str">
        <f t="shared" ref="R545:S552" si="125">R$544</f>
        <v>reduce-fuel-exports.html</v>
      </c>
      <c r="S545" s="253" t="str">
        <f t="shared" si="125"/>
        <v>Calculated from model data; see the relevant variable(s) in the InputData folder for source information.</v>
      </c>
      <c r="T545" s="26"/>
    </row>
    <row r="546" spans="1:20" ht="75">
      <c r="A546" s="47" t="str">
        <f t="shared" ref="A546:A552" si="126">A$544</f>
        <v>Industry</v>
      </c>
      <c r="B546" s="47" t="str">
        <f t="shared" si="123"/>
        <v>Reduce Fossil Fuel Exports</v>
      </c>
      <c r="C546" s="47" t="str">
        <f t="shared" si="123"/>
        <v>Percent Reduction in Fossil Fuel Exports</v>
      </c>
      <c r="D546" s="8" t="s">
        <v>56</v>
      </c>
      <c r="E546" s="26"/>
      <c r="F546" s="8" t="s">
        <v>101</v>
      </c>
      <c r="G546" s="26"/>
      <c r="H546" s="151">
        <v>453</v>
      </c>
      <c r="I546" s="26" t="s">
        <v>47</v>
      </c>
      <c r="J546" s="47" t="str">
        <f t="shared" si="124"/>
        <v>Percent Reduction in Fossil Fuel Exports</v>
      </c>
      <c r="K546" s="47" t="str">
        <f t="shared" si="124"/>
        <v>indst reduce fossil fuel exports</v>
      </c>
      <c r="L546" s="73">
        <f t="shared" si="124"/>
        <v>0</v>
      </c>
      <c r="M546" s="73">
        <f t="shared" si="124"/>
        <v>1</v>
      </c>
      <c r="N546" s="73">
        <f t="shared" si="124"/>
        <v>0.01</v>
      </c>
      <c r="O546" s="47" t="str">
        <f t="shared" si="124"/>
        <v>% reduction in exports</v>
      </c>
      <c r="P546" s="172" t="s">
        <v>1724</v>
      </c>
      <c r="Q546" s="26"/>
      <c r="R546" s="114" t="str">
        <f t="shared" si="125"/>
        <v>reduce-fuel-exports.html</v>
      </c>
      <c r="S546" s="253" t="str">
        <f t="shared" si="125"/>
        <v>Calculated from model data; see the relevant variable(s) in the InputData folder for source information.</v>
      </c>
      <c r="T546" s="26"/>
    </row>
    <row r="547" spans="1:20" ht="75">
      <c r="A547" s="47" t="str">
        <f t="shared" si="126"/>
        <v>Industry</v>
      </c>
      <c r="B547" s="47" t="str">
        <f t="shared" si="123"/>
        <v>Reduce Fossil Fuel Exports</v>
      </c>
      <c r="C547" s="47" t="str">
        <f t="shared" si="123"/>
        <v>Percent Reduction in Fossil Fuel Exports</v>
      </c>
      <c r="D547" s="8" t="s">
        <v>57</v>
      </c>
      <c r="E547" s="26"/>
      <c r="F547" s="8" t="s">
        <v>102</v>
      </c>
      <c r="G547" s="26"/>
      <c r="H547" s="151">
        <v>454</v>
      </c>
      <c r="I547" s="26" t="s">
        <v>47</v>
      </c>
      <c r="J547" s="47" t="str">
        <f t="shared" si="124"/>
        <v>Percent Reduction in Fossil Fuel Exports</v>
      </c>
      <c r="K547" s="47" t="str">
        <f t="shared" si="124"/>
        <v>indst reduce fossil fuel exports</v>
      </c>
      <c r="L547" s="73">
        <f t="shared" si="124"/>
        <v>0</v>
      </c>
      <c r="M547" s="73">
        <f t="shared" si="124"/>
        <v>1</v>
      </c>
      <c r="N547" s="73">
        <f t="shared" si="124"/>
        <v>0.01</v>
      </c>
      <c r="O547" s="47" t="str">
        <f t="shared" si="124"/>
        <v>% reduction in exports</v>
      </c>
      <c r="P547" s="172" t="s">
        <v>1725</v>
      </c>
      <c r="Q547" s="26"/>
      <c r="R547" s="114" t="str">
        <f t="shared" si="125"/>
        <v>reduce-fuel-exports.html</v>
      </c>
      <c r="S547" s="253" t="str">
        <f t="shared" si="125"/>
        <v>Calculated from model data; see the relevant variable(s) in the InputData folder for source information.</v>
      </c>
      <c r="T547" s="26"/>
    </row>
    <row r="548" spans="1:20" ht="75">
      <c r="A548" s="47" t="str">
        <f t="shared" si="126"/>
        <v>Industry</v>
      </c>
      <c r="B548" s="47" t="str">
        <f t="shared" si="123"/>
        <v>Reduce Fossil Fuel Exports</v>
      </c>
      <c r="C548" s="47" t="str">
        <f t="shared" si="123"/>
        <v>Percent Reduction in Fossil Fuel Exports</v>
      </c>
      <c r="D548" s="8" t="s">
        <v>955</v>
      </c>
      <c r="E548" s="26"/>
      <c r="F548" s="8" t="s">
        <v>956</v>
      </c>
      <c r="G548" s="26"/>
      <c r="H548" s="151">
        <v>455</v>
      </c>
      <c r="I548" s="26" t="s">
        <v>47</v>
      </c>
      <c r="J548" s="47" t="str">
        <f t="shared" si="124"/>
        <v>Percent Reduction in Fossil Fuel Exports</v>
      </c>
      <c r="K548" s="47" t="str">
        <f t="shared" si="124"/>
        <v>indst reduce fossil fuel exports</v>
      </c>
      <c r="L548" s="73">
        <f t="shared" si="124"/>
        <v>0</v>
      </c>
      <c r="M548" s="73">
        <f t="shared" si="124"/>
        <v>1</v>
      </c>
      <c r="N548" s="73">
        <f t="shared" si="124"/>
        <v>0.01</v>
      </c>
      <c r="O548" s="47" t="str">
        <f t="shared" si="124"/>
        <v>% reduction in exports</v>
      </c>
      <c r="P548" s="172" t="s">
        <v>1726</v>
      </c>
      <c r="Q548" s="26"/>
      <c r="R548" s="114" t="str">
        <f t="shared" si="125"/>
        <v>reduce-fuel-exports.html</v>
      </c>
      <c r="S548" s="253" t="str">
        <f t="shared" si="125"/>
        <v>Calculated from model data; see the relevant variable(s) in the InputData folder for source information.</v>
      </c>
      <c r="T548" s="26"/>
    </row>
    <row r="549" spans="1:20" ht="45">
      <c r="A549" s="47" t="str">
        <f t="shared" si="126"/>
        <v>Industry</v>
      </c>
      <c r="B549" s="47" t="str">
        <f t="shared" si="123"/>
        <v>Reduce Fossil Fuel Exports</v>
      </c>
      <c r="C549" s="47" t="str">
        <f t="shared" si="123"/>
        <v>Percent Reduction in Fossil Fuel Exports</v>
      </c>
      <c r="D549" s="8" t="s">
        <v>491</v>
      </c>
      <c r="E549" s="26"/>
      <c r="F549" s="183" t="s">
        <v>492</v>
      </c>
      <c r="G549" s="26"/>
      <c r="H549" s="151">
        <v>456</v>
      </c>
      <c r="I549" s="8" t="s">
        <v>47</v>
      </c>
      <c r="J549" s="47"/>
      <c r="K549" s="47"/>
      <c r="L549" s="73"/>
      <c r="M549" s="73"/>
      <c r="N549" s="73"/>
      <c r="O549" s="47"/>
      <c r="P549" s="155"/>
      <c r="Q549" s="26"/>
      <c r="R549" s="122"/>
      <c r="S549" s="253" t="str">
        <f t="shared" si="125"/>
        <v>Calculated from model data; see the relevant variable(s) in the InputData folder for source information.</v>
      </c>
      <c r="T549" s="26"/>
    </row>
    <row r="550" spans="1:20" ht="75">
      <c r="A550" s="47" t="str">
        <f t="shared" si="126"/>
        <v>Industry</v>
      </c>
      <c r="B550" s="47" t="str">
        <f t="shared" si="123"/>
        <v>Reduce Fossil Fuel Exports</v>
      </c>
      <c r="C550" s="47" t="str">
        <f t="shared" si="123"/>
        <v>Percent Reduction in Fossil Fuel Exports</v>
      </c>
      <c r="D550" s="8" t="s">
        <v>947</v>
      </c>
      <c r="E550" s="26"/>
      <c r="F550" s="8" t="s">
        <v>951</v>
      </c>
      <c r="G550" s="26"/>
      <c r="H550" s="151">
        <v>457</v>
      </c>
      <c r="I550" s="26" t="s">
        <v>47</v>
      </c>
      <c r="J550" s="47" t="str">
        <f t="shared" si="124"/>
        <v>Percent Reduction in Fossil Fuel Exports</v>
      </c>
      <c r="K550" s="47" t="str">
        <f t="shared" si="124"/>
        <v>indst reduce fossil fuel exports</v>
      </c>
      <c r="L550" s="73">
        <f t="shared" si="124"/>
        <v>0</v>
      </c>
      <c r="M550" s="73">
        <f t="shared" si="124"/>
        <v>1</v>
      </c>
      <c r="N550" s="73">
        <f t="shared" si="124"/>
        <v>0.01</v>
      </c>
      <c r="O550" s="47" t="str">
        <f t="shared" si="124"/>
        <v>% reduction in exports</v>
      </c>
      <c r="P550" s="172" t="s">
        <v>1727</v>
      </c>
      <c r="Q550" s="26"/>
      <c r="R550" s="114" t="str">
        <f t="shared" ref="R550:R552" si="127">R$544</f>
        <v>reduce-fuel-exports.html</v>
      </c>
      <c r="S550" s="253" t="str">
        <f t="shared" si="125"/>
        <v>Calculated from model data; see the relevant variable(s) in the InputData folder for source information.</v>
      </c>
      <c r="T550" s="26"/>
    </row>
    <row r="551" spans="1:20" ht="75">
      <c r="A551" s="47" t="str">
        <f t="shared" si="126"/>
        <v>Industry</v>
      </c>
      <c r="B551" s="47" t="str">
        <f t="shared" si="123"/>
        <v>Reduce Fossil Fuel Exports</v>
      </c>
      <c r="C551" s="47" t="str">
        <f t="shared" si="123"/>
        <v>Percent Reduction in Fossil Fuel Exports</v>
      </c>
      <c r="D551" s="8" t="s">
        <v>957</v>
      </c>
      <c r="E551" s="26"/>
      <c r="F551" s="8" t="s">
        <v>958</v>
      </c>
      <c r="G551" s="26"/>
      <c r="H551" s="151">
        <v>458</v>
      </c>
      <c r="I551" s="26" t="s">
        <v>47</v>
      </c>
      <c r="J551" s="47" t="str">
        <f t="shared" si="124"/>
        <v>Percent Reduction in Fossil Fuel Exports</v>
      </c>
      <c r="K551" s="47" t="str">
        <f t="shared" si="124"/>
        <v>indst reduce fossil fuel exports</v>
      </c>
      <c r="L551" s="73">
        <f t="shared" si="124"/>
        <v>0</v>
      </c>
      <c r="M551" s="73">
        <f t="shared" si="124"/>
        <v>1</v>
      </c>
      <c r="N551" s="73">
        <f t="shared" si="124"/>
        <v>0.01</v>
      </c>
      <c r="O551" s="47" t="str">
        <f t="shared" si="124"/>
        <v>% reduction in exports</v>
      </c>
      <c r="P551" s="172" t="s">
        <v>1728</v>
      </c>
      <c r="Q551" s="26"/>
      <c r="R551" s="114" t="str">
        <f t="shared" si="127"/>
        <v>reduce-fuel-exports.html</v>
      </c>
      <c r="S551" s="253" t="str">
        <f t="shared" si="125"/>
        <v>Calculated from model data; see the relevant variable(s) in the InputData folder for source information.</v>
      </c>
      <c r="T551" s="26"/>
    </row>
    <row r="552" spans="1:20" ht="75">
      <c r="A552" s="47" t="str">
        <f t="shared" si="126"/>
        <v>Industry</v>
      </c>
      <c r="B552" s="47" t="str">
        <f t="shared" si="123"/>
        <v>Reduce Fossil Fuel Exports</v>
      </c>
      <c r="C552" s="47" t="str">
        <f t="shared" si="123"/>
        <v>Percent Reduction in Fossil Fuel Exports</v>
      </c>
      <c r="D552" s="8" t="s">
        <v>948</v>
      </c>
      <c r="E552" s="26"/>
      <c r="F552" s="8" t="s">
        <v>952</v>
      </c>
      <c r="G552" s="26"/>
      <c r="H552" s="151">
        <v>459</v>
      </c>
      <c r="I552" s="26" t="s">
        <v>47</v>
      </c>
      <c r="J552" s="47" t="str">
        <f t="shared" si="124"/>
        <v>Percent Reduction in Fossil Fuel Exports</v>
      </c>
      <c r="K552" s="47" t="str">
        <f t="shared" si="124"/>
        <v>indst reduce fossil fuel exports</v>
      </c>
      <c r="L552" s="73">
        <f t="shared" si="124"/>
        <v>0</v>
      </c>
      <c r="M552" s="73">
        <f t="shared" si="124"/>
        <v>1</v>
      </c>
      <c r="N552" s="73">
        <f t="shared" si="124"/>
        <v>0.01</v>
      </c>
      <c r="O552" s="47" t="str">
        <f t="shared" si="124"/>
        <v>% reduction in exports</v>
      </c>
      <c r="P552" s="172" t="s">
        <v>1729</v>
      </c>
      <c r="Q552" s="26"/>
      <c r="R552" s="114" t="str">
        <f t="shared" si="127"/>
        <v>reduce-fuel-exports.html</v>
      </c>
      <c r="S552" s="253" t="str">
        <f t="shared" si="125"/>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28">B$565</f>
        <v>Carbon Tax</v>
      </c>
      <c r="C566" s="47" t="str">
        <f t="shared" si="128"/>
        <v>Additional Carbon Tax Rate</v>
      </c>
      <c r="D566" s="26" t="s">
        <v>382</v>
      </c>
      <c r="E566" s="26"/>
      <c r="F566" s="26" t="s">
        <v>383</v>
      </c>
      <c r="G566" s="26"/>
      <c r="H566" s="151">
        <v>172</v>
      </c>
      <c r="I566" s="26" t="s">
        <v>46</v>
      </c>
      <c r="J566" s="47" t="str">
        <f t="shared" ref="J566:J570" si="129">J$565</f>
        <v>Carbon Tax</v>
      </c>
      <c r="K566" s="39" t="str">
        <f t="shared" ref="K566:O570" si="130">K$565</f>
        <v>cross carbon tax</v>
      </c>
      <c r="L566" s="39">
        <f t="shared" si="130"/>
        <v>0</v>
      </c>
      <c r="M566" s="39">
        <f t="shared" si="130"/>
        <v>300</v>
      </c>
      <c r="N566" s="39">
        <f t="shared" si="130"/>
        <v>5</v>
      </c>
      <c r="O566" s="28" t="str">
        <f t="shared" si="130"/>
        <v>$/metric ton CO2e</v>
      </c>
      <c r="P566" s="170" t="s">
        <v>1680</v>
      </c>
      <c r="Q566" s="28" t="str">
        <f t="shared" ref="Q566:R570" si="131">Q$565</f>
        <v>fuels.html#carbon-tax</v>
      </c>
      <c r="R566" s="123" t="str">
        <f t="shared" si="131"/>
        <v>carbon-tax.html</v>
      </c>
      <c r="S566" s="161" t="s">
        <v>1643</v>
      </c>
      <c r="T566" s="28"/>
    </row>
    <row r="567" spans="1:20" s="4" customFormat="1" ht="90">
      <c r="A567" s="47" t="str">
        <f t="shared" ref="A567:C570" si="132">A$565</f>
        <v>Cross-Sector</v>
      </c>
      <c r="B567" s="47" t="str">
        <f t="shared" si="132"/>
        <v>Carbon Tax</v>
      </c>
      <c r="C567" s="47" t="str">
        <f t="shared" si="132"/>
        <v>Additional Carbon Tax Rate</v>
      </c>
      <c r="D567" s="26" t="s">
        <v>376</v>
      </c>
      <c r="E567" s="26"/>
      <c r="F567" s="26" t="s">
        <v>380</v>
      </c>
      <c r="G567" s="26"/>
      <c r="H567" s="151">
        <v>173</v>
      </c>
      <c r="I567" s="26" t="s">
        <v>46</v>
      </c>
      <c r="J567" s="47" t="str">
        <f t="shared" si="129"/>
        <v>Carbon Tax</v>
      </c>
      <c r="K567" s="39" t="str">
        <f t="shared" si="130"/>
        <v>cross carbon tax</v>
      </c>
      <c r="L567" s="39">
        <f t="shared" si="130"/>
        <v>0</v>
      </c>
      <c r="M567" s="39">
        <f t="shared" si="130"/>
        <v>300</v>
      </c>
      <c r="N567" s="39">
        <f t="shared" si="130"/>
        <v>5</v>
      </c>
      <c r="O567" s="28" t="str">
        <f t="shared" si="130"/>
        <v>$/metric ton CO2e</v>
      </c>
      <c r="P567" s="170" t="s">
        <v>1681</v>
      </c>
      <c r="Q567" s="28" t="str">
        <f t="shared" si="131"/>
        <v>fuels.html#carbon-tax</v>
      </c>
      <c r="R567" s="123" t="str">
        <f t="shared" si="131"/>
        <v>carbon-tax.html</v>
      </c>
      <c r="S567" s="162"/>
      <c r="T567" s="28"/>
    </row>
    <row r="568" spans="1:20" s="4" customFormat="1" ht="90">
      <c r="A568" s="47" t="str">
        <f t="shared" si="132"/>
        <v>Cross-Sector</v>
      </c>
      <c r="B568" s="47" t="str">
        <f t="shared" si="132"/>
        <v>Carbon Tax</v>
      </c>
      <c r="C568" s="47" t="str">
        <f t="shared" si="132"/>
        <v>Additional Carbon Tax Rate</v>
      </c>
      <c r="D568" s="26" t="s">
        <v>377</v>
      </c>
      <c r="E568" s="26"/>
      <c r="F568" s="26" t="s">
        <v>381</v>
      </c>
      <c r="G568" s="26"/>
      <c r="H568" s="151">
        <v>174</v>
      </c>
      <c r="I568" s="26" t="s">
        <v>46</v>
      </c>
      <c r="J568" s="47" t="str">
        <f t="shared" si="129"/>
        <v>Carbon Tax</v>
      </c>
      <c r="K568" s="39" t="str">
        <f t="shared" si="130"/>
        <v>cross carbon tax</v>
      </c>
      <c r="L568" s="39">
        <f t="shared" si="130"/>
        <v>0</v>
      </c>
      <c r="M568" s="39">
        <f t="shared" si="130"/>
        <v>300</v>
      </c>
      <c r="N568" s="39">
        <f t="shared" si="130"/>
        <v>5</v>
      </c>
      <c r="O568" s="28" t="str">
        <f t="shared" si="130"/>
        <v>$/metric ton CO2e</v>
      </c>
      <c r="P568" s="170" t="s">
        <v>1682</v>
      </c>
      <c r="Q568" s="28" t="str">
        <f t="shared" si="131"/>
        <v>fuels.html#carbon-tax</v>
      </c>
      <c r="R568" s="123" t="str">
        <f t="shared" si="131"/>
        <v>carbon-tax.html</v>
      </c>
      <c r="S568" s="162"/>
      <c r="T568" s="28"/>
    </row>
    <row r="569" spans="1:20" s="4" customFormat="1" ht="120">
      <c r="A569" s="47" t="str">
        <f t="shared" si="132"/>
        <v>Cross-Sector</v>
      </c>
      <c r="B569" s="47" t="str">
        <f t="shared" si="132"/>
        <v>Carbon Tax</v>
      </c>
      <c r="C569" s="47" t="str">
        <f t="shared" si="132"/>
        <v>Additional Carbon Tax Rate</v>
      </c>
      <c r="D569" s="26" t="s">
        <v>375</v>
      </c>
      <c r="E569" s="26"/>
      <c r="F569" s="26" t="s">
        <v>379</v>
      </c>
      <c r="G569" s="26"/>
      <c r="H569" s="151">
        <v>175</v>
      </c>
      <c r="I569" s="26" t="s">
        <v>46</v>
      </c>
      <c r="J569" s="47" t="str">
        <f t="shared" si="129"/>
        <v>Carbon Tax</v>
      </c>
      <c r="K569" s="39" t="str">
        <f t="shared" si="130"/>
        <v>cross carbon tax</v>
      </c>
      <c r="L569" s="39">
        <f t="shared" si="130"/>
        <v>0</v>
      </c>
      <c r="M569" s="39">
        <f t="shared" si="130"/>
        <v>300</v>
      </c>
      <c r="N569" s="39">
        <f t="shared" si="130"/>
        <v>5</v>
      </c>
      <c r="O569" s="28" t="str">
        <f t="shared" si="130"/>
        <v>$/metric ton CO2e</v>
      </c>
      <c r="P569" s="170" t="s">
        <v>1683</v>
      </c>
      <c r="Q569" s="28" t="str">
        <f t="shared" si="131"/>
        <v>fuels.html#carbon-tax</v>
      </c>
      <c r="R569" s="123" t="str">
        <f t="shared" si="131"/>
        <v>carbon-tax.html</v>
      </c>
      <c r="S569" s="162"/>
      <c r="T569" s="28"/>
    </row>
    <row r="570" spans="1:20" s="4" customFormat="1" ht="75">
      <c r="A570" s="47" t="str">
        <f t="shared" si="132"/>
        <v>Cross-Sector</v>
      </c>
      <c r="B570" s="47" t="str">
        <f t="shared" si="132"/>
        <v>Carbon Tax</v>
      </c>
      <c r="C570" s="47" t="str">
        <f t="shared" si="132"/>
        <v>Additional Carbon Tax Rate</v>
      </c>
      <c r="D570" s="26" t="s">
        <v>980</v>
      </c>
      <c r="E570" s="26"/>
      <c r="F570" s="26" t="s">
        <v>1458</v>
      </c>
      <c r="G570" s="26"/>
      <c r="H570" s="151">
        <v>544</v>
      </c>
      <c r="I570" s="26" t="s">
        <v>46</v>
      </c>
      <c r="J570" s="47" t="str">
        <f t="shared" si="129"/>
        <v>Carbon Tax</v>
      </c>
      <c r="K570" s="39" t="str">
        <f t="shared" si="130"/>
        <v>cross carbon tax</v>
      </c>
      <c r="L570" s="39">
        <f t="shared" si="130"/>
        <v>0</v>
      </c>
      <c r="M570" s="39">
        <f t="shared" si="130"/>
        <v>300</v>
      </c>
      <c r="N570" s="39">
        <f t="shared" si="130"/>
        <v>5</v>
      </c>
      <c r="O570" s="28" t="str">
        <f t="shared" si="130"/>
        <v>$/metric ton CO2e</v>
      </c>
      <c r="P570" s="170" t="s">
        <v>1684</v>
      </c>
      <c r="Q570" s="28" t="str">
        <f t="shared" si="131"/>
        <v>fuels.html#carbon-tax</v>
      </c>
      <c r="R570" s="123" t="str">
        <f t="shared" si="131"/>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3">C$571</f>
        <v>Percent Reduction in BAU Subsidies</v>
      </c>
      <c r="D572" s="8" t="s">
        <v>498</v>
      </c>
      <c r="E572" s="26"/>
      <c r="F572" s="8" t="s">
        <v>495</v>
      </c>
      <c r="G572" s="26"/>
      <c r="H572" s="151">
        <v>69</v>
      </c>
      <c r="I572" s="8" t="s">
        <v>46</v>
      </c>
      <c r="J572" s="47" t="str">
        <f t="shared" ref="J572:K587" si="134">J$571</f>
        <v>End Existing Subsidies</v>
      </c>
      <c r="K572" s="47" t="str">
        <f t="shared" si="134"/>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5">A$571</f>
        <v>Cross-Sector</v>
      </c>
      <c r="B573" s="47" t="str">
        <f t="shared" si="133"/>
        <v>End Existing Subsidies</v>
      </c>
      <c r="C573" s="47" t="str">
        <f t="shared" si="133"/>
        <v>Percent Reduction in BAU Subsidies</v>
      </c>
      <c r="D573" s="8" t="s">
        <v>49</v>
      </c>
      <c r="E573" s="26"/>
      <c r="F573" s="8" t="s">
        <v>93</v>
      </c>
      <c r="G573" s="26"/>
      <c r="H573" s="151">
        <v>70</v>
      </c>
      <c r="I573" s="8" t="s">
        <v>46</v>
      </c>
      <c r="J573" s="47" t="str">
        <f t="shared" si="134"/>
        <v>End Existing Subsidies</v>
      </c>
      <c r="K573" s="47" t="str">
        <f t="shared" si="134"/>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5"/>
        <v>Cross-Sector</v>
      </c>
      <c r="B574" s="47" t="str">
        <f t="shared" si="133"/>
        <v>End Existing Subsidies</v>
      </c>
      <c r="C574" s="47" t="str">
        <f t="shared" si="133"/>
        <v>Percent Reduction in BAU Subsidies</v>
      </c>
      <c r="D574" s="8" t="s">
        <v>50</v>
      </c>
      <c r="E574" s="26"/>
      <c r="F574" s="8" t="s">
        <v>94</v>
      </c>
      <c r="G574" s="26"/>
      <c r="H574" s="151">
        <v>71</v>
      </c>
      <c r="I574" s="8" t="s">
        <v>46</v>
      </c>
      <c r="J574" s="47" t="str">
        <f t="shared" si="134"/>
        <v>End Existing Subsidies</v>
      </c>
      <c r="K574" s="47" t="str">
        <f t="shared" si="134"/>
        <v>cross reduce BAU subsidies</v>
      </c>
      <c r="L574" s="34">
        <f t="shared" ref="L574:O577" si="136">L$572</f>
        <v>0</v>
      </c>
      <c r="M574" s="34">
        <f t="shared" si="136"/>
        <v>1</v>
      </c>
      <c r="N574" s="34">
        <f t="shared" si="136"/>
        <v>0.01</v>
      </c>
      <c r="O574" s="28" t="str">
        <f t="shared" si="136"/>
        <v>% reduction in BAU subsidies</v>
      </c>
      <c r="P574" s="162" t="s">
        <v>922</v>
      </c>
      <c r="Q574" s="8" t="s">
        <v>269</v>
      </c>
      <c r="R574" s="122" t="s">
        <v>270</v>
      </c>
      <c r="S574" s="155" t="s">
        <v>170</v>
      </c>
      <c r="T574" s="28"/>
    </row>
    <row r="575" spans="1:20" s="4" customFormat="1" ht="30">
      <c r="A575" s="47" t="str">
        <f t="shared" si="135"/>
        <v>Cross-Sector</v>
      </c>
      <c r="B575" s="47" t="str">
        <f t="shared" si="133"/>
        <v>End Existing Subsidies</v>
      </c>
      <c r="C575" s="47" t="str">
        <f t="shared" si="133"/>
        <v>Percent Reduction in BAU Subsidies</v>
      </c>
      <c r="D575" s="8" t="s">
        <v>51</v>
      </c>
      <c r="E575" s="26"/>
      <c r="F575" s="8" t="s">
        <v>95</v>
      </c>
      <c r="G575" s="26"/>
      <c r="H575" s="151">
        <v>72</v>
      </c>
      <c r="I575" s="8" t="s">
        <v>47</v>
      </c>
      <c r="J575" s="47" t="str">
        <f t="shared" si="134"/>
        <v>End Existing Subsidies</v>
      </c>
      <c r="K575" s="47" t="str">
        <f t="shared" si="134"/>
        <v>cross reduce BAU subsidies</v>
      </c>
      <c r="L575" s="34"/>
      <c r="M575" s="34"/>
      <c r="N575" s="34"/>
      <c r="O575" s="28"/>
      <c r="P575" s="162"/>
      <c r="Q575" s="8"/>
      <c r="R575" s="122"/>
      <c r="S575" s="155"/>
      <c r="T575" s="28"/>
    </row>
    <row r="576" spans="1:20" s="4" customFormat="1" ht="30">
      <c r="A576" s="47" t="str">
        <f t="shared" si="135"/>
        <v>Cross-Sector</v>
      </c>
      <c r="B576" s="47" t="str">
        <f t="shared" si="133"/>
        <v>End Existing Subsidies</v>
      </c>
      <c r="C576" s="47" t="str">
        <f t="shared" si="133"/>
        <v>Percent Reduction in BAU Subsidies</v>
      </c>
      <c r="D576" s="8" t="s">
        <v>52</v>
      </c>
      <c r="E576" s="26"/>
      <c r="F576" s="8" t="s">
        <v>500</v>
      </c>
      <c r="G576" s="26"/>
      <c r="H576" s="151">
        <v>73</v>
      </c>
      <c r="I576" s="8" t="s">
        <v>47</v>
      </c>
      <c r="J576" s="47" t="str">
        <f t="shared" si="134"/>
        <v>End Existing Subsidies</v>
      </c>
      <c r="K576" s="47" t="str">
        <f t="shared" si="134"/>
        <v>cross reduce BAU subsidies</v>
      </c>
      <c r="L576" s="34"/>
      <c r="M576" s="34"/>
      <c r="N576" s="34"/>
      <c r="O576" s="28"/>
      <c r="P576" s="162"/>
      <c r="Q576" s="8"/>
      <c r="R576" s="122"/>
      <c r="S576" s="155"/>
      <c r="T576" s="28"/>
    </row>
    <row r="577" spans="1:20" s="4" customFormat="1" ht="45">
      <c r="A577" s="47" t="str">
        <f t="shared" si="135"/>
        <v>Cross-Sector</v>
      </c>
      <c r="B577" s="47" t="str">
        <f t="shared" si="133"/>
        <v>End Existing Subsidies</v>
      </c>
      <c r="C577" s="47" t="str">
        <f t="shared" si="133"/>
        <v>Percent Reduction in BAU Subsidies</v>
      </c>
      <c r="D577" s="8" t="s">
        <v>53</v>
      </c>
      <c r="E577" s="26"/>
      <c r="F577" s="8" t="s">
        <v>100</v>
      </c>
      <c r="G577" s="26"/>
      <c r="H577" s="151">
        <v>74</v>
      </c>
      <c r="I577" s="8" t="s">
        <v>46</v>
      </c>
      <c r="J577" s="47" t="str">
        <f t="shared" si="134"/>
        <v>End Existing Subsidies</v>
      </c>
      <c r="K577" s="47" t="str">
        <f t="shared" si="134"/>
        <v>cross reduce BAU subsidies</v>
      </c>
      <c r="L577" s="34">
        <f t="shared" si="136"/>
        <v>0</v>
      </c>
      <c r="M577" s="34">
        <f t="shared" si="136"/>
        <v>1</v>
      </c>
      <c r="N577" s="34">
        <f t="shared" si="136"/>
        <v>0.01</v>
      </c>
      <c r="O577" s="28" t="str">
        <f t="shared" si="136"/>
        <v>% reduction in BAU subsidies</v>
      </c>
      <c r="P577" s="162" t="s">
        <v>801</v>
      </c>
      <c r="Q577" s="8" t="s">
        <v>269</v>
      </c>
      <c r="R577" s="122" t="s">
        <v>270</v>
      </c>
      <c r="S577" s="155" t="s">
        <v>170</v>
      </c>
      <c r="T577" s="28"/>
    </row>
    <row r="578" spans="1:20" s="4" customFormat="1" ht="30">
      <c r="A578" s="47" t="str">
        <f t="shared" si="135"/>
        <v>Cross-Sector</v>
      </c>
      <c r="B578" s="47" t="str">
        <f t="shared" si="133"/>
        <v>End Existing Subsidies</v>
      </c>
      <c r="C578" s="47" t="str">
        <f t="shared" si="133"/>
        <v>Percent Reduction in BAU Subsidies</v>
      </c>
      <c r="D578" s="8" t="s">
        <v>54</v>
      </c>
      <c r="E578" s="26"/>
      <c r="F578" s="8" t="s">
        <v>98</v>
      </c>
      <c r="G578" s="26"/>
      <c r="H578" s="151">
        <v>707</v>
      </c>
      <c r="I578" s="8" t="s">
        <v>47</v>
      </c>
      <c r="J578" s="47" t="str">
        <f t="shared" si="134"/>
        <v>End Existing Subsidies</v>
      </c>
      <c r="K578" s="47" t="str">
        <f t="shared" si="134"/>
        <v>cross reduce BAU subsidies</v>
      </c>
      <c r="L578" s="38"/>
      <c r="M578" s="38"/>
      <c r="N578" s="38"/>
      <c r="O578" s="26"/>
      <c r="P578" s="155"/>
      <c r="Q578" s="28"/>
      <c r="R578" s="122"/>
      <c r="S578" s="165"/>
      <c r="T578" s="28"/>
    </row>
    <row r="579" spans="1:20" s="4" customFormat="1" ht="45">
      <c r="A579" s="47" t="str">
        <f t="shared" si="135"/>
        <v>Cross-Sector</v>
      </c>
      <c r="B579" s="47" t="str">
        <f t="shared" si="133"/>
        <v>End Existing Subsidies</v>
      </c>
      <c r="C579" s="47" t="str">
        <f t="shared" si="133"/>
        <v>Percent Reduction in BAU Subsidies</v>
      </c>
      <c r="D579" s="8" t="s">
        <v>56</v>
      </c>
      <c r="E579" s="26"/>
      <c r="F579" s="8" t="s">
        <v>101</v>
      </c>
      <c r="G579" s="26"/>
      <c r="H579" s="151">
        <v>75</v>
      </c>
      <c r="I579" s="8" t="s">
        <v>46</v>
      </c>
      <c r="J579" s="47" t="str">
        <f t="shared" si="134"/>
        <v>End Existing Subsidies</v>
      </c>
      <c r="K579" s="47" t="str">
        <f t="shared" si="134"/>
        <v>cross reduce BAU subsidies</v>
      </c>
      <c r="L579" s="34">
        <f t="shared" ref="L579:O580" si="137">L$572</f>
        <v>0</v>
      </c>
      <c r="M579" s="34">
        <f t="shared" si="137"/>
        <v>1</v>
      </c>
      <c r="N579" s="34">
        <f t="shared" si="137"/>
        <v>0.01</v>
      </c>
      <c r="O579" s="28" t="str">
        <f t="shared" si="137"/>
        <v>% reduction in BAU subsidies</v>
      </c>
      <c r="P579" s="162" t="s">
        <v>802</v>
      </c>
      <c r="Q579" s="8" t="s">
        <v>269</v>
      </c>
      <c r="R579" s="122" t="s">
        <v>270</v>
      </c>
      <c r="S579" s="155" t="s">
        <v>170</v>
      </c>
      <c r="T579" s="28"/>
    </row>
    <row r="580" spans="1:20" s="4" customFormat="1" ht="45">
      <c r="A580" s="47" t="str">
        <f t="shared" si="135"/>
        <v>Cross-Sector</v>
      </c>
      <c r="B580" s="47" t="str">
        <f t="shared" si="133"/>
        <v>End Existing Subsidies</v>
      </c>
      <c r="C580" s="47" t="str">
        <f t="shared" si="133"/>
        <v>Percent Reduction in BAU Subsidies</v>
      </c>
      <c r="D580" s="8" t="s">
        <v>57</v>
      </c>
      <c r="E580" s="26"/>
      <c r="F580" s="8" t="s">
        <v>102</v>
      </c>
      <c r="G580" s="26"/>
      <c r="H580" s="151">
        <v>76</v>
      </c>
      <c r="I580" s="8" t="s">
        <v>46</v>
      </c>
      <c r="J580" s="47" t="str">
        <f t="shared" si="134"/>
        <v>End Existing Subsidies</v>
      </c>
      <c r="K580" s="47" t="str">
        <f t="shared" si="134"/>
        <v>cross reduce BAU subsidies</v>
      </c>
      <c r="L580" s="34">
        <f t="shared" si="137"/>
        <v>0</v>
      </c>
      <c r="M580" s="34">
        <f t="shared" si="137"/>
        <v>1</v>
      </c>
      <c r="N580" s="34">
        <f t="shared" si="137"/>
        <v>0.01</v>
      </c>
      <c r="O580" s="28" t="str">
        <f t="shared" si="137"/>
        <v>% reduction in BAU subsidies</v>
      </c>
      <c r="P580" s="162" t="s">
        <v>923</v>
      </c>
      <c r="Q580" s="8" t="s">
        <v>269</v>
      </c>
      <c r="R580" s="122" t="s">
        <v>270</v>
      </c>
      <c r="S580" s="155" t="s">
        <v>170</v>
      </c>
      <c r="T580" s="28"/>
    </row>
    <row r="581" spans="1:20" s="4" customFormat="1" ht="30">
      <c r="A581" s="47" t="str">
        <f t="shared" si="135"/>
        <v>Cross-Sector</v>
      </c>
      <c r="B581" s="47" t="str">
        <f t="shared" si="133"/>
        <v>End Existing Subsidies</v>
      </c>
      <c r="C581" s="47" t="str">
        <f t="shared" si="133"/>
        <v>Percent Reduction in BAU Subsidies</v>
      </c>
      <c r="D581" s="8" t="s">
        <v>58</v>
      </c>
      <c r="E581" s="26"/>
      <c r="F581" s="8" t="s">
        <v>103</v>
      </c>
      <c r="G581" s="26"/>
      <c r="H581" s="151">
        <v>708</v>
      </c>
      <c r="I581" s="8" t="s">
        <v>47</v>
      </c>
      <c r="J581" s="47" t="str">
        <f t="shared" si="134"/>
        <v>End Existing Subsidies</v>
      </c>
      <c r="K581" s="47" t="str">
        <f t="shared" si="134"/>
        <v>cross reduce BAU subsidies</v>
      </c>
      <c r="L581" s="38"/>
      <c r="M581" s="38"/>
      <c r="N581" s="38"/>
      <c r="O581" s="26"/>
      <c r="P581" s="155"/>
      <c r="Q581" s="28"/>
      <c r="R581" s="122"/>
      <c r="S581" s="165"/>
      <c r="T581" s="28"/>
    </row>
    <row r="582" spans="1:20" s="4" customFormat="1" ht="60">
      <c r="A582" s="47" t="str">
        <f t="shared" si="135"/>
        <v>Cross-Sector</v>
      </c>
      <c r="B582" s="47" t="str">
        <f t="shared" si="133"/>
        <v>End Existing Subsidies</v>
      </c>
      <c r="C582" s="47" t="str">
        <f t="shared" si="133"/>
        <v>Percent Reduction in BAU Subsidies</v>
      </c>
      <c r="D582" s="8" t="s">
        <v>59</v>
      </c>
      <c r="E582" s="26"/>
      <c r="F582" s="8" t="s">
        <v>104</v>
      </c>
      <c r="G582" s="26"/>
      <c r="H582" s="151">
        <v>709</v>
      </c>
      <c r="I582" s="8" t="s">
        <v>47</v>
      </c>
      <c r="J582" s="47" t="str">
        <f t="shared" si="134"/>
        <v>End Existing Subsidies</v>
      </c>
      <c r="K582" s="47" t="str">
        <f t="shared" si="134"/>
        <v>cross reduce BAU subsidies</v>
      </c>
      <c r="L582" s="38"/>
      <c r="M582" s="38"/>
      <c r="N582" s="38"/>
      <c r="O582" s="26"/>
      <c r="P582" s="170" t="s">
        <v>1731</v>
      </c>
      <c r="Q582" s="28"/>
      <c r="R582" s="122"/>
      <c r="S582" s="252" t="s">
        <v>1644</v>
      </c>
      <c r="T582" s="28"/>
    </row>
    <row r="583" spans="1:20" s="4" customFormat="1" ht="30">
      <c r="A583" s="47" t="str">
        <f t="shared" si="135"/>
        <v>Cross-Sector</v>
      </c>
      <c r="B583" s="47" t="str">
        <f t="shared" si="133"/>
        <v>End Existing Subsidies</v>
      </c>
      <c r="C583" s="47" t="str">
        <f t="shared" si="133"/>
        <v>Percent Reduction in BAU Subsidies</v>
      </c>
      <c r="D583" s="8" t="s">
        <v>955</v>
      </c>
      <c r="E583" s="26"/>
      <c r="F583" s="8" t="s">
        <v>956</v>
      </c>
      <c r="G583" s="26"/>
      <c r="H583" s="151">
        <v>710</v>
      </c>
      <c r="I583" s="8" t="s">
        <v>47</v>
      </c>
      <c r="J583" s="47" t="str">
        <f t="shared" si="134"/>
        <v>End Existing Subsidies</v>
      </c>
      <c r="K583" s="47" t="str">
        <f t="shared" si="134"/>
        <v>cross reduce BAU subsidies</v>
      </c>
      <c r="L583" s="34"/>
      <c r="M583" s="34"/>
      <c r="N583" s="34"/>
      <c r="O583" s="28"/>
      <c r="P583" s="162"/>
      <c r="Q583" s="8"/>
      <c r="R583" s="122"/>
      <c r="S583" s="155"/>
      <c r="T583" s="28"/>
    </row>
    <row r="584" spans="1:20" s="4" customFormat="1" ht="30">
      <c r="A584" s="47" t="str">
        <f t="shared" si="135"/>
        <v>Cross-Sector</v>
      </c>
      <c r="B584" s="47" t="str">
        <f t="shared" si="133"/>
        <v>End Existing Subsidies</v>
      </c>
      <c r="C584" s="47" t="str">
        <f t="shared" si="133"/>
        <v>Percent Reduction in BAU Subsidies</v>
      </c>
      <c r="D584" s="8" t="s">
        <v>78</v>
      </c>
      <c r="E584" s="26"/>
      <c r="F584" s="8" t="s">
        <v>105</v>
      </c>
      <c r="G584" s="26"/>
      <c r="H584" s="151">
        <v>711</v>
      </c>
      <c r="I584" s="8" t="s">
        <v>47</v>
      </c>
      <c r="J584" s="47" t="str">
        <f t="shared" si="134"/>
        <v>End Existing Subsidies</v>
      </c>
      <c r="K584" s="47" t="str">
        <f t="shared" si="134"/>
        <v>cross reduce BAU subsidies</v>
      </c>
      <c r="L584" s="38"/>
      <c r="M584" s="38"/>
      <c r="N584" s="38"/>
      <c r="O584" s="26"/>
      <c r="P584" s="155"/>
      <c r="Q584" s="28"/>
      <c r="R584" s="122"/>
      <c r="S584" s="165"/>
      <c r="T584" s="28"/>
    </row>
    <row r="585" spans="1:20" s="4" customFormat="1" ht="30">
      <c r="A585" s="47" t="str">
        <f t="shared" si="135"/>
        <v>Cross-Sector</v>
      </c>
      <c r="B585" s="47" t="str">
        <f t="shared" si="133"/>
        <v>End Existing Subsidies</v>
      </c>
      <c r="C585" s="47" t="str">
        <f t="shared" si="133"/>
        <v>Percent Reduction in BAU Subsidies</v>
      </c>
      <c r="D585" s="8" t="s">
        <v>483</v>
      </c>
      <c r="E585" s="26"/>
      <c r="F585" s="8" t="s">
        <v>484</v>
      </c>
      <c r="G585" s="26"/>
      <c r="H585" s="151">
        <v>712</v>
      </c>
      <c r="I585" s="8" t="s">
        <v>47</v>
      </c>
      <c r="J585" s="47" t="str">
        <f t="shared" si="134"/>
        <v>End Existing Subsidies</v>
      </c>
      <c r="K585" s="47" t="str">
        <f t="shared" si="134"/>
        <v>cross reduce BAU subsidies</v>
      </c>
      <c r="L585" s="38"/>
      <c r="M585" s="38"/>
      <c r="N585" s="38"/>
      <c r="O585" s="26"/>
      <c r="P585" s="155"/>
      <c r="Q585" s="28"/>
      <c r="R585" s="122"/>
      <c r="S585" s="165"/>
      <c r="T585" s="28"/>
    </row>
    <row r="586" spans="1:20" s="4" customFormat="1" ht="30">
      <c r="A586" s="47" t="str">
        <f t="shared" si="135"/>
        <v>Cross-Sector</v>
      </c>
      <c r="B586" s="47" t="str">
        <f t="shared" si="133"/>
        <v>End Existing Subsidies</v>
      </c>
      <c r="C586" s="47" t="str">
        <f t="shared" si="133"/>
        <v>Percent Reduction in BAU Subsidies</v>
      </c>
      <c r="D586" s="8" t="s">
        <v>491</v>
      </c>
      <c r="E586" s="26"/>
      <c r="F586" s="183" t="s">
        <v>492</v>
      </c>
      <c r="G586" s="26"/>
      <c r="H586" s="151">
        <v>713</v>
      </c>
      <c r="I586" s="8" t="s">
        <v>47</v>
      </c>
      <c r="J586" s="47" t="str">
        <f t="shared" si="134"/>
        <v>End Existing Subsidies</v>
      </c>
      <c r="K586" s="47" t="str">
        <f t="shared" si="134"/>
        <v>cross reduce BAU subsidies</v>
      </c>
      <c r="L586" s="37"/>
      <c r="M586" s="37"/>
      <c r="N586" s="37"/>
      <c r="O586" s="28"/>
      <c r="P586" s="155"/>
      <c r="Q586" s="28"/>
      <c r="R586" s="122"/>
      <c r="S586" s="165"/>
      <c r="T586" s="28"/>
    </row>
    <row r="587" spans="1:20" s="4" customFormat="1" ht="30">
      <c r="A587" s="47" t="str">
        <f t="shared" si="135"/>
        <v>Cross-Sector</v>
      </c>
      <c r="B587" s="47" t="str">
        <f t="shared" si="133"/>
        <v>End Existing Subsidies</v>
      </c>
      <c r="C587" s="47" t="str">
        <f t="shared" si="133"/>
        <v>Percent Reduction in BAU Subsidies</v>
      </c>
      <c r="D587" s="8" t="s">
        <v>947</v>
      </c>
      <c r="E587" s="26"/>
      <c r="F587" s="8" t="s">
        <v>951</v>
      </c>
      <c r="G587" s="26"/>
      <c r="H587" s="151">
        <v>714</v>
      </c>
      <c r="I587" s="8" t="s">
        <v>47</v>
      </c>
      <c r="J587" s="47" t="str">
        <f t="shared" si="134"/>
        <v>End Existing Subsidies</v>
      </c>
      <c r="K587" s="47" t="str">
        <f t="shared" si="134"/>
        <v>cross reduce BAU subsidies</v>
      </c>
      <c r="L587" s="37"/>
      <c r="M587" s="37"/>
      <c r="N587" s="37"/>
      <c r="O587" s="28"/>
      <c r="P587" s="155"/>
      <c r="Q587" s="28"/>
      <c r="R587" s="122"/>
      <c r="S587" s="165"/>
      <c r="T587" s="28"/>
    </row>
    <row r="588" spans="1:20" s="4" customFormat="1" ht="30">
      <c r="A588" s="47" t="str">
        <f t="shared" si="135"/>
        <v>Cross-Sector</v>
      </c>
      <c r="B588" s="47" t="str">
        <f t="shared" si="135"/>
        <v>End Existing Subsidies</v>
      </c>
      <c r="C588" s="47" t="str">
        <f t="shared" si="135"/>
        <v>Percent Reduction in BAU Subsidies</v>
      </c>
      <c r="D588" s="8" t="s">
        <v>957</v>
      </c>
      <c r="E588" s="26"/>
      <c r="F588" s="8" t="s">
        <v>958</v>
      </c>
      <c r="G588" s="26"/>
      <c r="H588" s="151">
        <v>715</v>
      </c>
      <c r="I588" s="8" t="s">
        <v>47</v>
      </c>
      <c r="J588" s="47" t="str">
        <f t="shared" ref="J588:K591" si="138">J$571</f>
        <v>End Existing Subsidies</v>
      </c>
      <c r="K588" s="47" t="str">
        <f t="shared" si="138"/>
        <v>cross reduce BAU subsidies</v>
      </c>
      <c r="L588" s="37"/>
      <c r="M588" s="37"/>
      <c r="N588" s="37"/>
      <c r="O588" s="28"/>
      <c r="P588" s="155"/>
      <c r="Q588" s="28"/>
      <c r="R588" s="122"/>
      <c r="S588" s="165"/>
      <c r="T588" s="28"/>
    </row>
    <row r="589" spans="1:20" s="4" customFormat="1" ht="30">
      <c r="A589" s="47" t="str">
        <f t="shared" ref="A589:C591" si="139">A$571</f>
        <v>Cross-Sector</v>
      </c>
      <c r="B589" s="47" t="str">
        <f t="shared" si="139"/>
        <v>End Existing Subsidies</v>
      </c>
      <c r="C589" s="47" t="str">
        <f t="shared" si="139"/>
        <v>Percent Reduction in BAU Subsidies</v>
      </c>
      <c r="D589" s="8" t="s">
        <v>948</v>
      </c>
      <c r="E589" s="26"/>
      <c r="F589" s="8" t="s">
        <v>952</v>
      </c>
      <c r="G589" s="26"/>
      <c r="H589" s="151">
        <v>716</v>
      </c>
      <c r="I589" s="8" t="s">
        <v>47</v>
      </c>
      <c r="J589" s="47" t="str">
        <f t="shared" si="138"/>
        <v>End Existing Subsidies</v>
      </c>
      <c r="K589" s="47" t="str">
        <f t="shared" si="138"/>
        <v>cross reduce BAU subsidies</v>
      </c>
      <c r="L589" s="37"/>
      <c r="M589" s="37"/>
      <c r="N589" s="37"/>
      <c r="O589" s="28"/>
      <c r="P589" s="155"/>
      <c r="Q589" s="28"/>
      <c r="R589" s="122"/>
      <c r="S589" s="165"/>
      <c r="T589" s="28"/>
    </row>
    <row r="590" spans="1:20" s="4" customFormat="1" ht="30">
      <c r="A590" s="47" t="str">
        <f t="shared" si="139"/>
        <v>Cross-Sector</v>
      </c>
      <c r="B590" s="47" t="str">
        <f t="shared" si="139"/>
        <v>End Existing Subsidies</v>
      </c>
      <c r="C590" s="47" t="str">
        <f t="shared" si="139"/>
        <v>Percent Reduction in BAU Subsidies</v>
      </c>
      <c r="D590" s="8" t="s">
        <v>949</v>
      </c>
      <c r="E590" s="26"/>
      <c r="F590" s="8" t="s">
        <v>953</v>
      </c>
      <c r="G590" s="26"/>
      <c r="H590" s="151">
        <v>717</v>
      </c>
      <c r="I590" s="8" t="s">
        <v>47</v>
      </c>
      <c r="J590" s="47" t="str">
        <f t="shared" si="138"/>
        <v>End Existing Subsidies</v>
      </c>
      <c r="K590" s="47" t="str">
        <f t="shared" si="138"/>
        <v>cross reduce BAU subsidies</v>
      </c>
      <c r="L590" s="37"/>
      <c r="M590" s="37"/>
      <c r="N590" s="37"/>
      <c r="O590" s="28"/>
      <c r="P590" s="155"/>
      <c r="Q590" s="28"/>
      <c r="R590" s="122"/>
      <c r="S590" s="165"/>
      <c r="T590" s="28"/>
    </row>
    <row r="591" spans="1:20" s="4" customFormat="1" ht="30">
      <c r="A591" s="47" t="str">
        <f t="shared" si="139"/>
        <v>Cross-Sector</v>
      </c>
      <c r="B591" s="47" t="str">
        <f t="shared" si="139"/>
        <v>End Existing Subsidies</v>
      </c>
      <c r="C591" s="47" t="str">
        <f t="shared" si="139"/>
        <v>Percent Reduction in BAU Subsidies</v>
      </c>
      <c r="D591" s="8" t="s">
        <v>950</v>
      </c>
      <c r="E591" s="26"/>
      <c r="F591" s="8" t="s">
        <v>954</v>
      </c>
      <c r="G591" s="26"/>
      <c r="H591" s="151">
        <v>718</v>
      </c>
      <c r="I591" s="8" t="s">
        <v>47</v>
      </c>
      <c r="J591" s="47" t="str">
        <f t="shared" si="138"/>
        <v>End Existing Subsidies</v>
      </c>
      <c r="K591" s="47" t="str">
        <f t="shared" si="138"/>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0">B$594</f>
        <v>Fixed Energy Prices</v>
      </c>
      <c r="C595" s="47" t="str">
        <f t="shared" si="140"/>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0"/>
        <v>Fixed Energy Prices</v>
      </c>
      <c r="C596" s="47" t="str">
        <f t="shared" si="140"/>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4" t="str">
        <f t="shared" ref="K597:K608" si="141">K$594</f>
        <v>cross toggle whether policies affect energy prices</v>
      </c>
      <c r="L597" s="3"/>
      <c r="M597" s="3"/>
      <c r="N597" s="3"/>
      <c r="O597" s="186"/>
      <c r="P597" s="186"/>
      <c r="Q597" s="186"/>
      <c r="R597" s="186"/>
      <c r="S597" s="195"/>
      <c r="T597" s="186"/>
    </row>
    <row r="598" spans="1:20" s="2" customFormat="1" ht="60">
      <c r="A598" s="244" t="str">
        <f>A$597</f>
        <v>Cross-Sector</v>
      </c>
      <c r="B598" s="244" t="str">
        <f t="shared" ref="B598:C608" si="142">B$597</f>
        <v>Variable Energy Prices</v>
      </c>
      <c r="C598" s="244" t="str">
        <f t="shared" si="142"/>
        <v>Toggle Whether Policies Affect Energy Prices</v>
      </c>
      <c r="D598" s="228" t="s">
        <v>49</v>
      </c>
      <c r="E598" s="185"/>
      <c r="F598" s="186" t="s">
        <v>93</v>
      </c>
      <c r="G598" s="186"/>
      <c r="H598" s="151">
        <v>837</v>
      </c>
      <c r="I598" s="186" t="s">
        <v>47</v>
      </c>
      <c r="J598" s="244" t="str">
        <f t="shared" ref="J598:J608" si="143">J$597</f>
        <v>Variable Energy Prices</v>
      </c>
      <c r="K598" s="244" t="str">
        <f t="shared" si="141"/>
        <v>cross toggle whether policies affect energy prices</v>
      </c>
      <c r="L598" s="3"/>
      <c r="M598" s="3"/>
      <c r="N598" s="3"/>
      <c r="O598" s="186"/>
      <c r="P598" s="186"/>
      <c r="Q598" s="186"/>
      <c r="R598" s="186"/>
      <c r="S598" s="195"/>
      <c r="T598" s="186"/>
    </row>
    <row r="599" spans="1:20" s="2" customFormat="1" ht="60">
      <c r="A599" s="244" t="str">
        <f t="shared" ref="A599:A608" si="144">A$597</f>
        <v>Cross-Sector</v>
      </c>
      <c r="B599" s="244" t="str">
        <f t="shared" si="142"/>
        <v>Variable Energy Prices</v>
      </c>
      <c r="C599" s="244" t="str">
        <f t="shared" si="142"/>
        <v>Toggle Whether Policies Affect Energy Prices</v>
      </c>
      <c r="D599" s="228" t="s">
        <v>54</v>
      </c>
      <c r="E599" s="185"/>
      <c r="F599" s="186" t="s">
        <v>98</v>
      </c>
      <c r="G599" s="186"/>
      <c r="H599" s="68">
        <v>838</v>
      </c>
      <c r="I599" s="186" t="s">
        <v>47</v>
      </c>
      <c r="J599" s="244" t="str">
        <f t="shared" si="143"/>
        <v>Variable Energy Prices</v>
      </c>
      <c r="K599" s="244" t="str">
        <f t="shared" si="141"/>
        <v>cross toggle whether policies affect energy prices</v>
      </c>
      <c r="L599" s="3"/>
      <c r="M599" s="3"/>
      <c r="N599" s="3"/>
      <c r="O599" s="186"/>
      <c r="P599" s="186"/>
      <c r="Q599" s="186"/>
      <c r="R599" s="186"/>
      <c r="S599" s="195"/>
      <c r="T599" s="186"/>
    </row>
    <row r="600" spans="1:20" s="2" customFormat="1" ht="60">
      <c r="A600" s="244" t="str">
        <f t="shared" si="144"/>
        <v>Cross-Sector</v>
      </c>
      <c r="B600" s="244" t="str">
        <f t="shared" si="142"/>
        <v>Variable Energy Prices</v>
      </c>
      <c r="C600" s="244" t="str">
        <f t="shared" si="142"/>
        <v>Toggle Whether Policies Affect Energy Prices</v>
      </c>
      <c r="D600" s="228" t="s">
        <v>56</v>
      </c>
      <c r="E600" s="185"/>
      <c r="F600" s="186" t="s">
        <v>101</v>
      </c>
      <c r="G600" s="186"/>
      <c r="H600" s="151">
        <v>839</v>
      </c>
      <c r="I600" s="186" t="s">
        <v>47</v>
      </c>
      <c r="J600" s="244" t="str">
        <f t="shared" si="143"/>
        <v>Variable Energy Prices</v>
      </c>
      <c r="K600" s="244" t="str">
        <f t="shared" si="141"/>
        <v>cross toggle whether policies affect energy prices</v>
      </c>
      <c r="L600" s="3"/>
      <c r="M600" s="3"/>
      <c r="N600" s="3"/>
      <c r="O600" s="186"/>
      <c r="P600" s="186"/>
      <c r="Q600" s="186"/>
      <c r="R600" s="186"/>
      <c r="S600" s="195"/>
      <c r="T600" s="186"/>
    </row>
    <row r="601" spans="1:20" s="2" customFormat="1" ht="60">
      <c r="A601" s="244" t="str">
        <f t="shared" si="144"/>
        <v>Cross-Sector</v>
      </c>
      <c r="B601" s="244" t="str">
        <f t="shared" si="142"/>
        <v>Variable Energy Prices</v>
      </c>
      <c r="C601" s="244" t="str">
        <f t="shared" si="142"/>
        <v>Toggle Whether Policies Affect Energy Prices</v>
      </c>
      <c r="D601" s="228" t="s">
        <v>57</v>
      </c>
      <c r="E601" s="185"/>
      <c r="F601" s="186" t="s">
        <v>102</v>
      </c>
      <c r="G601" s="186"/>
      <c r="H601" s="68">
        <v>840</v>
      </c>
      <c r="I601" s="186" t="s">
        <v>47</v>
      </c>
      <c r="J601" s="244" t="str">
        <f t="shared" si="143"/>
        <v>Variable Energy Prices</v>
      </c>
      <c r="K601" s="244" t="str">
        <f t="shared" si="141"/>
        <v>cross toggle whether policies affect energy prices</v>
      </c>
      <c r="L601" s="3"/>
      <c r="M601" s="3"/>
      <c r="N601" s="3"/>
      <c r="O601" s="186"/>
      <c r="P601" s="186"/>
      <c r="Q601" s="186"/>
      <c r="R601" s="186"/>
      <c r="S601" s="195"/>
      <c r="T601" s="186"/>
    </row>
    <row r="602" spans="1:20" s="2" customFormat="1" ht="60">
      <c r="A602" s="244" t="str">
        <f t="shared" si="144"/>
        <v>Cross-Sector</v>
      </c>
      <c r="B602" s="244" t="str">
        <f t="shared" si="142"/>
        <v>Variable Energy Prices</v>
      </c>
      <c r="C602" s="244" t="str">
        <f t="shared" si="142"/>
        <v>Toggle Whether Policies Affect Energy Prices</v>
      </c>
      <c r="D602" s="228" t="s">
        <v>58</v>
      </c>
      <c r="E602" s="185"/>
      <c r="F602" s="186" t="s">
        <v>103</v>
      </c>
      <c r="G602" s="186"/>
      <c r="H602" s="151">
        <v>841</v>
      </c>
      <c r="I602" s="186" t="s">
        <v>47</v>
      </c>
      <c r="J602" s="244" t="str">
        <f t="shared" si="143"/>
        <v>Variable Energy Prices</v>
      </c>
      <c r="K602" s="244" t="str">
        <f t="shared" si="141"/>
        <v>cross toggle whether policies affect energy prices</v>
      </c>
      <c r="L602" s="3"/>
      <c r="M602" s="3"/>
      <c r="N602" s="3"/>
      <c r="O602" s="186"/>
      <c r="P602" s="186"/>
      <c r="Q602" s="186"/>
      <c r="R602" s="186"/>
      <c r="S602" s="195"/>
      <c r="T602" s="186"/>
    </row>
    <row r="603" spans="1:20" s="2" customFormat="1" ht="60">
      <c r="A603" s="244" t="str">
        <f t="shared" si="144"/>
        <v>Cross-Sector</v>
      </c>
      <c r="B603" s="244" t="str">
        <f t="shared" si="142"/>
        <v>Variable Energy Prices</v>
      </c>
      <c r="C603" s="244" t="str">
        <f t="shared" si="142"/>
        <v>Toggle Whether Policies Affect Energy Prices</v>
      </c>
      <c r="D603" s="228" t="s">
        <v>59</v>
      </c>
      <c r="E603" s="185"/>
      <c r="F603" s="186" t="s">
        <v>104</v>
      </c>
      <c r="G603" s="186"/>
      <c r="H603" s="68">
        <v>842</v>
      </c>
      <c r="I603" s="186" t="s">
        <v>47</v>
      </c>
      <c r="J603" s="244" t="str">
        <f t="shared" si="143"/>
        <v>Variable Energy Prices</v>
      </c>
      <c r="K603" s="244" t="str">
        <f t="shared" si="141"/>
        <v>cross toggle whether policies affect energy prices</v>
      </c>
      <c r="L603" s="3"/>
      <c r="M603" s="3"/>
      <c r="N603" s="3"/>
      <c r="O603" s="186"/>
      <c r="P603" s="186"/>
      <c r="Q603" s="186"/>
      <c r="R603" s="186"/>
      <c r="S603" s="195"/>
      <c r="T603" s="186"/>
    </row>
    <row r="604" spans="1:20" s="2" customFormat="1" ht="60">
      <c r="A604" s="244" t="str">
        <f t="shared" si="144"/>
        <v>Cross-Sector</v>
      </c>
      <c r="B604" s="244" t="str">
        <f t="shared" si="142"/>
        <v>Variable Energy Prices</v>
      </c>
      <c r="C604" s="244" t="str">
        <f t="shared" si="142"/>
        <v>Toggle Whether Policies Affect Energy Prices</v>
      </c>
      <c r="D604" s="228" t="s">
        <v>955</v>
      </c>
      <c r="E604" s="185"/>
      <c r="F604" s="186" t="s">
        <v>956</v>
      </c>
      <c r="G604" s="186"/>
      <c r="H604" s="151">
        <v>843</v>
      </c>
      <c r="I604" s="186" t="s">
        <v>47</v>
      </c>
      <c r="J604" s="244" t="str">
        <f t="shared" si="143"/>
        <v>Variable Energy Prices</v>
      </c>
      <c r="K604" s="244" t="str">
        <f t="shared" si="141"/>
        <v>cross toggle whether policies affect energy prices</v>
      </c>
      <c r="L604" s="3"/>
      <c r="M604" s="3"/>
      <c r="N604" s="3"/>
      <c r="O604" s="186"/>
      <c r="P604" s="186"/>
      <c r="Q604" s="186"/>
      <c r="R604" s="186"/>
      <c r="S604" s="195"/>
      <c r="T604" s="186"/>
    </row>
    <row r="605" spans="1:20" s="2" customFormat="1" ht="60">
      <c r="A605" s="244" t="str">
        <f t="shared" si="144"/>
        <v>Cross-Sector</v>
      </c>
      <c r="B605" s="244" t="str">
        <f t="shared" si="142"/>
        <v>Variable Energy Prices</v>
      </c>
      <c r="C605" s="244" t="str">
        <f t="shared" si="142"/>
        <v>Toggle Whether Policies Affect Energy Prices</v>
      </c>
      <c r="D605" s="228" t="s">
        <v>491</v>
      </c>
      <c r="E605" s="185"/>
      <c r="F605" s="226" t="s">
        <v>492</v>
      </c>
      <c r="G605" s="186"/>
      <c r="H605" s="68">
        <v>844</v>
      </c>
      <c r="I605" s="186" t="s">
        <v>47</v>
      </c>
      <c r="J605" s="244" t="str">
        <f t="shared" si="143"/>
        <v>Variable Energy Prices</v>
      </c>
      <c r="K605" s="244" t="str">
        <f t="shared" si="141"/>
        <v>cross toggle whether policies affect energy prices</v>
      </c>
      <c r="L605" s="3"/>
      <c r="M605" s="3"/>
      <c r="N605" s="3"/>
      <c r="O605" s="186"/>
      <c r="P605" s="186"/>
      <c r="Q605" s="186"/>
      <c r="R605" s="186"/>
      <c r="S605" s="195"/>
      <c r="T605" s="186"/>
    </row>
    <row r="606" spans="1:20" s="2" customFormat="1" ht="60">
      <c r="A606" s="244" t="str">
        <f t="shared" si="144"/>
        <v>Cross-Sector</v>
      </c>
      <c r="B606" s="244" t="str">
        <f t="shared" si="142"/>
        <v>Variable Energy Prices</v>
      </c>
      <c r="C606" s="244" t="str">
        <f t="shared" si="142"/>
        <v>Toggle Whether Policies Affect Energy Prices</v>
      </c>
      <c r="D606" s="228" t="s">
        <v>947</v>
      </c>
      <c r="E606" s="185"/>
      <c r="F606" s="186" t="s">
        <v>951</v>
      </c>
      <c r="G606" s="186"/>
      <c r="H606" s="151">
        <v>845</v>
      </c>
      <c r="I606" s="186" t="s">
        <v>47</v>
      </c>
      <c r="J606" s="244" t="str">
        <f t="shared" si="143"/>
        <v>Variable Energy Prices</v>
      </c>
      <c r="K606" s="244" t="str">
        <f t="shared" si="141"/>
        <v>cross toggle whether policies affect energy prices</v>
      </c>
      <c r="L606" s="3"/>
      <c r="M606" s="3"/>
      <c r="N606" s="3"/>
      <c r="O606" s="186"/>
      <c r="P606" s="186"/>
      <c r="Q606" s="186"/>
      <c r="R606" s="186"/>
      <c r="S606" s="195"/>
      <c r="T606" s="186"/>
    </row>
    <row r="607" spans="1:20" s="2" customFormat="1" ht="60">
      <c r="A607" s="244" t="str">
        <f t="shared" si="144"/>
        <v>Cross-Sector</v>
      </c>
      <c r="B607" s="244" t="str">
        <f t="shared" si="142"/>
        <v>Variable Energy Prices</v>
      </c>
      <c r="C607" s="244" t="str">
        <f t="shared" si="142"/>
        <v>Toggle Whether Policies Affect Energy Prices</v>
      </c>
      <c r="D607" s="228" t="s">
        <v>957</v>
      </c>
      <c r="E607" s="185"/>
      <c r="F607" s="186" t="s">
        <v>958</v>
      </c>
      <c r="G607" s="186"/>
      <c r="H607" s="68">
        <v>846</v>
      </c>
      <c r="I607" s="186" t="s">
        <v>47</v>
      </c>
      <c r="J607" s="244" t="str">
        <f t="shared" si="143"/>
        <v>Variable Energy Prices</v>
      </c>
      <c r="K607" s="244" t="str">
        <f t="shared" si="141"/>
        <v>cross toggle whether policies affect energy prices</v>
      </c>
      <c r="L607" s="3"/>
      <c r="M607" s="3"/>
      <c r="N607" s="3"/>
      <c r="O607" s="186"/>
      <c r="P607" s="186"/>
      <c r="Q607" s="186"/>
      <c r="R607" s="186"/>
      <c r="S607" s="195"/>
      <c r="T607" s="186"/>
    </row>
    <row r="608" spans="1:20" s="2" customFormat="1" ht="60">
      <c r="A608" s="244" t="str">
        <f t="shared" si="144"/>
        <v>Cross-Sector</v>
      </c>
      <c r="B608" s="244" t="str">
        <f t="shared" si="142"/>
        <v>Variable Energy Prices</v>
      </c>
      <c r="C608" s="244" t="str">
        <f t="shared" si="142"/>
        <v>Toggle Whether Policies Affect Energy Prices</v>
      </c>
      <c r="D608" s="228" t="s">
        <v>948</v>
      </c>
      <c r="E608" s="185"/>
      <c r="F608" s="186" t="s">
        <v>952</v>
      </c>
      <c r="G608" s="186"/>
      <c r="H608" s="151">
        <v>847</v>
      </c>
      <c r="I608" s="186" t="s">
        <v>47</v>
      </c>
      <c r="J608" s="244" t="str">
        <f t="shared" si="143"/>
        <v>Variable Energy Prices</v>
      </c>
      <c r="K608" s="244" t="str">
        <f t="shared" si="141"/>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5">B$609</f>
        <v>Fuel Price Deregulation</v>
      </c>
      <c r="C610" s="47" t="str">
        <f t="shared" si="145"/>
        <v>Fuel Price Deregulation</v>
      </c>
      <c r="D610" s="8" t="s">
        <v>49</v>
      </c>
      <c r="E610" s="26"/>
      <c r="F610" s="8" t="s">
        <v>93</v>
      </c>
      <c r="G610" s="8"/>
      <c r="H610" s="151">
        <v>724</v>
      </c>
      <c r="I610" s="8" t="s">
        <v>47</v>
      </c>
      <c r="J610" s="47" t="str">
        <f t="shared" ref="J610:K623" si="146">J$609</f>
        <v>Fuel Price Deregulation</v>
      </c>
      <c r="K610" s="47" t="str">
        <f t="shared" si="146"/>
        <v>cross fuel price deregulation</v>
      </c>
      <c r="L610" s="38"/>
      <c r="M610" s="38"/>
      <c r="N610" s="38"/>
      <c r="O610" s="8"/>
      <c r="P610" s="162"/>
      <c r="Q610" s="8"/>
      <c r="R610" s="122"/>
      <c r="S610" s="155"/>
      <c r="T610" s="8"/>
    </row>
    <row r="611" spans="1:20" s="2" customFormat="1" ht="30">
      <c r="A611" s="47" t="str">
        <f t="shared" ref="A611:A623" si="147">A$609</f>
        <v>Cross-Sector</v>
      </c>
      <c r="B611" s="47" t="str">
        <f t="shared" si="145"/>
        <v>Fuel Price Deregulation</v>
      </c>
      <c r="C611" s="47" t="str">
        <f t="shared" si="145"/>
        <v>Fuel Price Deregulation</v>
      </c>
      <c r="D611" s="8" t="s">
        <v>50</v>
      </c>
      <c r="E611" s="26"/>
      <c r="F611" s="8" t="s">
        <v>94</v>
      </c>
      <c r="G611" s="8"/>
      <c r="H611" s="151">
        <v>725</v>
      </c>
      <c r="I611" s="8" t="s">
        <v>47</v>
      </c>
      <c r="J611" s="47" t="str">
        <f t="shared" si="146"/>
        <v>Fuel Price Deregulation</v>
      </c>
      <c r="K611" s="47" t="str">
        <f t="shared" si="146"/>
        <v>cross fuel price deregulation</v>
      </c>
      <c r="L611" s="38"/>
      <c r="M611" s="38"/>
      <c r="N611" s="38"/>
      <c r="O611" s="8"/>
      <c r="P611" s="162"/>
      <c r="Q611" s="8"/>
      <c r="R611" s="122"/>
      <c r="S611" s="155"/>
      <c r="T611" s="8"/>
    </row>
    <row r="612" spans="1:20" s="2" customFormat="1" ht="30">
      <c r="A612" s="47" t="str">
        <f t="shared" si="147"/>
        <v>Cross-Sector</v>
      </c>
      <c r="B612" s="47" t="str">
        <f t="shared" si="145"/>
        <v>Fuel Price Deregulation</v>
      </c>
      <c r="C612" s="47" t="str">
        <f t="shared" si="145"/>
        <v>Fuel Price Deregulation</v>
      </c>
      <c r="D612" s="8" t="s">
        <v>54</v>
      </c>
      <c r="E612" s="26"/>
      <c r="F612" s="8" t="s">
        <v>98</v>
      </c>
      <c r="G612" s="8"/>
      <c r="H612" s="151">
        <v>726</v>
      </c>
      <c r="I612" s="8" t="s">
        <v>47</v>
      </c>
      <c r="J612" s="47" t="str">
        <f t="shared" si="146"/>
        <v>Fuel Price Deregulation</v>
      </c>
      <c r="K612" s="47" t="str">
        <f t="shared" si="146"/>
        <v>cross fuel price deregulation</v>
      </c>
      <c r="L612" s="38"/>
      <c r="M612" s="38"/>
      <c r="N612" s="38"/>
      <c r="O612" s="8"/>
      <c r="P612" s="162"/>
      <c r="Q612" s="8"/>
      <c r="R612" s="122"/>
      <c r="S612" s="155"/>
      <c r="T612" s="8"/>
    </row>
    <row r="613" spans="1:20" s="2" customFormat="1" ht="30">
      <c r="A613" s="47" t="str">
        <f t="shared" si="147"/>
        <v>Cross-Sector</v>
      </c>
      <c r="B613" s="47" t="str">
        <f t="shared" si="145"/>
        <v>Fuel Price Deregulation</v>
      </c>
      <c r="C613" s="47" t="str">
        <f t="shared" si="145"/>
        <v>Fuel Price Deregulation</v>
      </c>
      <c r="D613" s="8" t="s">
        <v>56</v>
      </c>
      <c r="E613" s="26"/>
      <c r="F613" s="8" t="s">
        <v>101</v>
      </c>
      <c r="G613" s="8"/>
      <c r="H613" s="151">
        <v>727</v>
      </c>
      <c r="I613" s="8" t="s">
        <v>47</v>
      </c>
      <c r="J613" s="47" t="str">
        <f t="shared" si="146"/>
        <v>Fuel Price Deregulation</v>
      </c>
      <c r="K613" s="47" t="str">
        <f t="shared" si="146"/>
        <v>cross fuel price deregulation</v>
      </c>
      <c r="L613" s="38"/>
      <c r="M613" s="38"/>
      <c r="N613" s="38"/>
      <c r="O613" s="8"/>
      <c r="P613" s="162"/>
      <c r="Q613" s="8"/>
      <c r="R613" s="122"/>
      <c r="S613" s="155"/>
      <c r="T613" s="8"/>
    </row>
    <row r="614" spans="1:20" s="2" customFormat="1" ht="30">
      <c r="A614" s="47" t="str">
        <f t="shared" si="147"/>
        <v>Cross-Sector</v>
      </c>
      <c r="B614" s="47" t="str">
        <f t="shared" si="145"/>
        <v>Fuel Price Deregulation</v>
      </c>
      <c r="C614" s="47" t="str">
        <f t="shared" si="145"/>
        <v>Fuel Price Deregulation</v>
      </c>
      <c r="D614" s="8" t="s">
        <v>57</v>
      </c>
      <c r="E614" s="26"/>
      <c r="F614" s="8" t="s">
        <v>102</v>
      </c>
      <c r="G614" s="8"/>
      <c r="H614" s="151">
        <v>728</v>
      </c>
      <c r="I614" s="8" t="s">
        <v>47</v>
      </c>
      <c r="J614" s="47" t="str">
        <f t="shared" si="146"/>
        <v>Fuel Price Deregulation</v>
      </c>
      <c r="K614" s="47" t="str">
        <f t="shared" si="146"/>
        <v>cross fuel price deregulation</v>
      </c>
      <c r="L614" s="38"/>
      <c r="M614" s="38"/>
      <c r="N614" s="38"/>
      <c r="O614" s="8"/>
      <c r="P614" s="162"/>
      <c r="Q614" s="8"/>
      <c r="R614" s="122"/>
      <c r="S614" s="155"/>
      <c r="T614" s="8"/>
    </row>
    <row r="615" spans="1:20" s="2" customFormat="1" ht="30">
      <c r="A615" s="47" t="str">
        <f t="shared" si="147"/>
        <v>Cross-Sector</v>
      </c>
      <c r="B615" s="47" t="str">
        <f t="shared" si="145"/>
        <v>Fuel Price Deregulation</v>
      </c>
      <c r="C615" s="47" t="str">
        <f t="shared" si="145"/>
        <v>Fuel Price Deregulation</v>
      </c>
      <c r="D615" s="8" t="s">
        <v>58</v>
      </c>
      <c r="E615" s="26"/>
      <c r="F615" s="8" t="s">
        <v>103</v>
      </c>
      <c r="G615" s="8"/>
      <c r="H615" s="151">
        <v>729</v>
      </c>
      <c r="I615" s="8" t="s">
        <v>47</v>
      </c>
      <c r="J615" s="47" t="str">
        <f t="shared" si="146"/>
        <v>Fuel Price Deregulation</v>
      </c>
      <c r="K615" s="47" t="str">
        <f t="shared" si="146"/>
        <v>cross fuel price deregulation</v>
      </c>
      <c r="L615" s="38"/>
      <c r="M615" s="38"/>
      <c r="N615" s="38"/>
      <c r="O615" s="8"/>
      <c r="P615" s="162"/>
      <c r="Q615" s="8"/>
      <c r="R615" s="122"/>
      <c r="S615" s="155"/>
      <c r="T615" s="8"/>
    </row>
    <row r="616" spans="1:20" s="2" customFormat="1" ht="30">
      <c r="A616" s="47" t="str">
        <f t="shared" si="147"/>
        <v>Cross-Sector</v>
      </c>
      <c r="B616" s="47" t="str">
        <f t="shared" si="145"/>
        <v>Fuel Price Deregulation</v>
      </c>
      <c r="C616" s="47" t="str">
        <f t="shared" si="145"/>
        <v>Fuel Price Deregulation</v>
      </c>
      <c r="D616" s="8" t="s">
        <v>59</v>
      </c>
      <c r="E616" s="26"/>
      <c r="F616" s="8" t="s">
        <v>104</v>
      </c>
      <c r="G616" s="8"/>
      <c r="H616" s="151">
        <v>730</v>
      </c>
      <c r="I616" s="8" t="s">
        <v>47</v>
      </c>
      <c r="J616" s="47" t="str">
        <f t="shared" si="146"/>
        <v>Fuel Price Deregulation</v>
      </c>
      <c r="K616" s="47" t="str">
        <f t="shared" si="146"/>
        <v>cross fuel price deregulation</v>
      </c>
      <c r="L616" s="38"/>
      <c r="M616" s="38"/>
      <c r="N616" s="38"/>
      <c r="O616" s="8"/>
      <c r="P616" s="162"/>
      <c r="Q616" s="8"/>
      <c r="R616" s="122"/>
      <c r="S616" s="155"/>
      <c r="T616" s="8"/>
    </row>
    <row r="617" spans="1:20" s="2" customFormat="1" ht="30">
      <c r="A617" s="47" t="str">
        <f t="shared" si="147"/>
        <v>Cross-Sector</v>
      </c>
      <c r="B617" s="47" t="str">
        <f t="shared" si="145"/>
        <v>Fuel Price Deregulation</v>
      </c>
      <c r="C617" s="47" t="str">
        <f t="shared" si="145"/>
        <v>Fuel Price Deregulation</v>
      </c>
      <c r="D617" s="8" t="s">
        <v>955</v>
      </c>
      <c r="E617" s="26"/>
      <c r="F617" s="8" t="s">
        <v>956</v>
      </c>
      <c r="G617" s="8"/>
      <c r="H617" s="151">
        <v>731</v>
      </c>
      <c r="I617" s="8" t="s">
        <v>47</v>
      </c>
      <c r="J617" s="47" t="str">
        <f t="shared" si="146"/>
        <v>Fuel Price Deregulation</v>
      </c>
      <c r="K617" s="47" t="str">
        <f t="shared" si="146"/>
        <v>cross fuel price deregulation</v>
      </c>
      <c r="L617" s="38"/>
      <c r="M617" s="38"/>
      <c r="N617" s="38"/>
      <c r="O617" s="8"/>
      <c r="P617" s="162"/>
      <c r="Q617" s="8"/>
      <c r="R617" s="122"/>
      <c r="S617" s="155"/>
      <c r="T617" s="8"/>
    </row>
    <row r="618" spans="1:20" s="2" customFormat="1" ht="30">
      <c r="A618" s="47" t="str">
        <f t="shared" si="147"/>
        <v>Cross-Sector</v>
      </c>
      <c r="B618" s="47" t="str">
        <f t="shared" si="145"/>
        <v>Fuel Price Deregulation</v>
      </c>
      <c r="C618" s="47" t="str">
        <f t="shared" si="145"/>
        <v>Fuel Price Deregulation</v>
      </c>
      <c r="D618" s="8" t="s">
        <v>491</v>
      </c>
      <c r="E618" s="26"/>
      <c r="F618" s="183" t="s">
        <v>492</v>
      </c>
      <c r="G618" s="8"/>
      <c r="H618" s="151">
        <v>732</v>
      </c>
      <c r="I618" s="8" t="s">
        <v>47</v>
      </c>
      <c r="J618" s="47" t="str">
        <f t="shared" si="146"/>
        <v>Fuel Price Deregulation</v>
      </c>
      <c r="K618" s="47" t="str">
        <f t="shared" si="146"/>
        <v>cross fuel price deregulation</v>
      </c>
      <c r="L618" s="38"/>
      <c r="M618" s="38"/>
      <c r="N618" s="38"/>
      <c r="O618" s="8"/>
      <c r="P618" s="162"/>
      <c r="Q618" s="8"/>
      <c r="R618" s="122"/>
      <c r="S618" s="155"/>
      <c r="T618" s="8"/>
    </row>
    <row r="619" spans="1:20" s="2" customFormat="1" ht="30">
      <c r="A619" s="47" t="str">
        <f t="shared" si="147"/>
        <v>Cross-Sector</v>
      </c>
      <c r="B619" s="47" t="str">
        <f t="shared" si="145"/>
        <v>Fuel Price Deregulation</v>
      </c>
      <c r="C619" s="47" t="str">
        <f t="shared" si="145"/>
        <v>Fuel Price Deregulation</v>
      </c>
      <c r="D619" s="8" t="s">
        <v>947</v>
      </c>
      <c r="E619" s="26"/>
      <c r="F619" s="8" t="s">
        <v>951</v>
      </c>
      <c r="G619" s="8"/>
      <c r="H619" s="151">
        <v>733</v>
      </c>
      <c r="I619" s="8" t="s">
        <v>47</v>
      </c>
      <c r="J619" s="47" t="str">
        <f t="shared" si="146"/>
        <v>Fuel Price Deregulation</v>
      </c>
      <c r="K619" s="47" t="str">
        <f t="shared" si="146"/>
        <v>cross fuel price deregulation</v>
      </c>
      <c r="L619" s="38"/>
      <c r="M619" s="38"/>
      <c r="N619" s="38"/>
      <c r="O619" s="8"/>
      <c r="P619" s="162"/>
      <c r="Q619" s="8"/>
      <c r="R619" s="122"/>
      <c r="S619" s="155"/>
      <c r="T619" s="8"/>
    </row>
    <row r="620" spans="1:20" s="2" customFormat="1" ht="30">
      <c r="A620" s="47" t="str">
        <f t="shared" si="147"/>
        <v>Cross-Sector</v>
      </c>
      <c r="B620" s="47" t="str">
        <f t="shared" si="145"/>
        <v>Fuel Price Deregulation</v>
      </c>
      <c r="C620" s="47" t="str">
        <f t="shared" si="145"/>
        <v>Fuel Price Deregulation</v>
      </c>
      <c r="D620" s="8" t="s">
        <v>957</v>
      </c>
      <c r="E620" s="26"/>
      <c r="F620" s="8" t="s">
        <v>958</v>
      </c>
      <c r="G620" s="8"/>
      <c r="H620" s="151">
        <v>734</v>
      </c>
      <c r="I620" s="8" t="s">
        <v>47</v>
      </c>
      <c r="J620" s="47" t="str">
        <f t="shared" si="146"/>
        <v>Fuel Price Deregulation</v>
      </c>
      <c r="K620" s="47" t="str">
        <f t="shared" si="146"/>
        <v>cross fuel price deregulation</v>
      </c>
      <c r="L620" s="38"/>
      <c r="M620" s="38"/>
      <c r="N620" s="38"/>
      <c r="O620" s="8"/>
      <c r="P620" s="162"/>
      <c r="Q620" s="8"/>
      <c r="R620" s="122"/>
      <c r="S620" s="155"/>
      <c r="T620" s="8"/>
    </row>
    <row r="621" spans="1:20" s="2" customFormat="1" ht="30">
      <c r="A621" s="47" t="str">
        <f t="shared" si="147"/>
        <v>Cross-Sector</v>
      </c>
      <c r="B621" s="47" t="str">
        <f t="shared" si="145"/>
        <v>Fuel Price Deregulation</v>
      </c>
      <c r="C621" s="47" t="str">
        <f t="shared" si="145"/>
        <v>Fuel Price Deregulation</v>
      </c>
      <c r="D621" s="8" t="s">
        <v>948</v>
      </c>
      <c r="E621" s="26"/>
      <c r="F621" s="8" t="s">
        <v>952</v>
      </c>
      <c r="G621" s="8"/>
      <c r="H621" s="151">
        <v>735</v>
      </c>
      <c r="I621" s="8" t="s">
        <v>47</v>
      </c>
      <c r="J621" s="47" t="str">
        <f t="shared" si="146"/>
        <v>Fuel Price Deregulation</v>
      </c>
      <c r="K621" s="47" t="str">
        <f t="shared" si="146"/>
        <v>cross fuel price deregulation</v>
      </c>
      <c r="L621" s="38"/>
      <c r="M621" s="38"/>
      <c r="N621" s="38"/>
      <c r="O621" s="8"/>
      <c r="P621" s="162"/>
      <c r="Q621" s="8"/>
      <c r="R621" s="122"/>
      <c r="S621" s="155"/>
      <c r="T621" s="8"/>
    </row>
    <row r="622" spans="1:20" s="2" customFormat="1" ht="30">
      <c r="A622" s="47" t="str">
        <f t="shared" si="147"/>
        <v>Cross-Sector</v>
      </c>
      <c r="B622" s="47" t="str">
        <f t="shared" si="145"/>
        <v>Fuel Price Deregulation</v>
      </c>
      <c r="C622" s="47" t="str">
        <f t="shared" si="145"/>
        <v>Fuel Price Deregulation</v>
      </c>
      <c r="D622" s="8" t="s">
        <v>949</v>
      </c>
      <c r="E622" s="26"/>
      <c r="F622" s="8" t="s">
        <v>953</v>
      </c>
      <c r="G622" s="8"/>
      <c r="H622" s="151">
        <v>736</v>
      </c>
      <c r="I622" s="8" t="s">
        <v>47</v>
      </c>
      <c r="J622" s="47" t="str">
        <f t="shared" si="146"/>
        <v>Fuel Price Deregulation</v>
      </c>
      <c r="K622" s="47" t="str">
        <f t="shared" si="146"/>
        <v>cross fuel price deregulation</v>
      </c>
      <c r="L622" s="38"/>
      <c r="M622" s="38"/>
      <c r="N622" s="38"/>
      <c r="O622" s="8"/>
      <c r="P622" s="162"/>
      <c r="Q622" s="8"/>
      <c r="R622" s="122"/>
      <c r="S622" s="155"/>
      <c r="T622" s="8"/>
    </row>
    <row r="623" spans="1:20" s="2" customFormat="1" ht="30">
      <c r="A623" s="47" t="str">
        <f t="shared" si="147"/>
        <v>Cross-Sector</v>
      </c>
      <c r="B623" s="47" t="str">
        <f t="shared" si="145"/>
        <v>Fuel Price Deregulation</v>
      </c>
      <c r="C623" s="47" t="str">
        <f t="shared" si="145"/>
        <v>Fuel Price Deregulation</v>
      </c>
      <c r="D623" s="8" t="s">
        <v>950</v>
      </c>
      <c r="E623" s="26"/>
      <c r="F623" s="8" t="s">
        <v>954</v>
      </c>
      <c r="G623" s="8"/>
      <c r="H623" s="151">
        <v>737</v>
      </c>
      <c r="I623" s="8" t="s">
        <v>47</v>
      </c>
      <c r="J623" s="47" t="str">
        <f t="shared" si="146"/>
        <v>Fuel Price Deregulation</v>
      </c>
      <c r="K623" s="47" t="str">
        <f t="shared" si="146"/>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48">A$624</f>
        <v>Cross-Sector</v>
      </c>
      <c r="B625" s="50" t="str">
        <f t="shared" si="148"/>
        <v>Fuel Taxes</v>
      </c>
      <c r="C625" s="50" t="str">
        <f t="shared" si="148"/>
        <v>Additional Fuel Tax Rate by Fuel</v>
      </c>
      <c r="D625" s="8" t="s">
        <v>498</v>
      </c>
      <c r="E625" s="8"/>
      <c r="F625" s="8" t="s">
        <v>495</v>
      </c>
      <c r="G625" s="28"/>
      <c r="H625" s="151">
        <v>79</v>
      </c>
      <c r="I625" s="8" t="s">
        <v>46</v>
      </c>
      <c r="J625" s="50" t="str">
        <f t="shared" ref="J625:O626" si="149">J$624</f>
        <v>Fuel Taxes</v>
      </c>
      <c r="K625" s="37" t="str">
        <f t="shared" si="149"/>
        <v>cross fuel tax</v>
      </c>
      <c r="L625" s="37">
        <f t="shared" si="149"/>
        <v>0</v>
      </c>
      <c r="M625" s="37">
        <f t="shared" si="149"/>
        <v>0.2</v>
      </c>
      <c r="N625" s="45">
        <f t="shared" si="149"/>
        <v>5.0000000000000001E-3</v>
      </c>
      <c r="O625" s="31" t="str">
        <f t="shared" si="149"/>
        <v>% of BAU price</v>
      </c>
      <c r="P625" s="170" t="s">
        <v>1685</v>
      </c>
      <c r="Q625" s="8" t="s">
        <v>271</v>
      </c>
      <c r="R625" s="122" t="s">
        <v>272</v>
      </c>
      <c r="S625" s="251">
        <f>S$624</f>
        <v>0</v>
      </c>
      <c r="T625" s="28"/>
    </row>
    <row r="626" spans="1:20" s="4" customFormat="1" ht="45">
      <c r="A626" s="50" t="str">
        <f t="shared" si="148"/>
        <v>Cross-Sector</v>
      </c>
      <c r="B626" s="50" t="str">
        <f t="shared" si="148"/>
        <v>Fuel Taxes</v>
      </c>
      <c r="C626" s="50" t="str">
        <f t="shared" si="148"/>
        <v>Additional Fuel Tax Rate by Fuel</v>
      </c>
      <c r="D626" s="8" t="s">
        <v>49</v>
      </c>
      <c r="E626" s="8"/>
      <c r="F626" s="8" t="s">
        <v>93</v>
      </c>
      <c r="G626" s="28"/>
      <c r="H626" s="151">
        <v>80</v>
      </c>
      <c r="I626" s="8" t="s">
        <v>46</v>
      </c>
      <c r="J626" s="50" t="str">
        <f t="shared" si="149"/>
        <v>Fuel Taxes</v>
      </c>
      <c r="K626" s="37" t="str">
        <f t="shared" si="149"/>
        <v>cross fuel tax</v>
      </c>
      <c r="L626" s="37">
        <f t="shared" si="149"/>
        <v>0</v>
      </c>
      <c r="M626" s="37">
        <f t="shared" si="149"/>
        <v>0.2</v>
      </c>
      <c r="N626" s="45">
        <f t="shared" si="149"/>
        <v>5.0000000000000001E-3</v>
      </c>
      <c r="O626" s="31" t="str">
        <f t="shared" si="149"/>
        <v>% of BAU price</v>
      </c>
      <c r="P626" s="170" t="s">
        <v>1686</v>
      </c>
      <c r="Q626" s="8" t="s">
        <v>271</v>
      </c>
      <c r="R626" s="122" t="s">
        <v>272</v>
      </c>
      <c r="S626" s="251">
        <f>S$624</f>
        <v>0</v>
      </c>
      <c r="T626" s="28"/>
    </row>
    <row r="627" spans="1:20" s="4" customFormat="1" ht="30">
      <c r="A627" s="50" t="str">
        <f t="shared" si="148"/>
        <v>Cross-Sector</v>
      </c>
      <c r="B627" s="50" t="str">
        <f t="shared" si="148"/>
        <v>Fuel Taxes</v>
      </c>
      <c r="C627" s="50" t="str">
        <f t="shared" si="148"/>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48"/>
        <v>Cross-Sector</v>
      </c>
      <c r="B628" s="50" t="str">
        <f t="shared" si="148"/>
        <v>Fuel Taxes</v>
      </c>
      <c r="C628" s="50" t="str">
        <f t="shared" si="148"/>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48"/>
        <v>Cross-Sector</v>
      </c>
      <c r="B629" s="50" t="str">
        <f t="shared" si="148"/>
        <v>Fuel Taxes</v>
      </c>
      <c r="C629" s="50" t="str">
        <f t="shared" si="148"/>
        <v>Additional Fuel Tax Rate by Fuel</v>
      </c>
      <c r="D629" s="8" t="s">
        <v>56</v>
      </c>
      <c r="E629" s="8"/>
      <c r="F629" s="8" t="s">
        <v>101</v>
      </c>
      <c r="G629" s="28"/>
      <c r="H629" s="151">
        <v>81</v>
      </c>
      <c r="I629" s="8" t="s">
        <v>46</v>
      </c>
      <c r="J629" s="50" t="str">
        <f t="shared" ref="J629:J640" si="150">J$624</f>
        <v>Fuel Taxes</v>
      </c>
      <c r="K629" s="37" t="str">
        <f t="shared" ref="K629:O640" si="151">K$624</f>
        <v>cross fuel tax</v>
      </c>
      <c r="L629" s="37">
        <f t="shared" si="151"/>
        <v>0</v>
      </c>
      <c r="M629" s="37">
        <f t="shared" si="151"/>
        <v>0.2</v>
      </c>
      <c r="N629" s="45">
        <f t="shared" si="151"/>
        <v>5.0000000000000001E-3</v>
      </c>
      <c r="O629" s="31" t="str">
        <f t="shared" si="151"/>
        <v>% of BAU price</v>
      </c>
      <c r="P629" s="170" t="s">
        <v>1713</v>
      </c>
      <c r="Q629" s="8" t="s">
        <v>271</v>
      </c>
      <c r="R629" s="122" t="s">
        <v>272</v>
      </c>
      <c r="S629" s="251">
        <f>S$624</f>
        <v>0</v>
      </c>
      <c r="T629" s="28"/>
    </row>
    <row r="630" spans="1:20" s="4" customFormat="1" ht="45">
      <c r="A630" s="50" t="str">
        <f t="shared" si="148"/>
        <v>Cross-Sector</v>
      </c>
      <c r="B630" s="50" t="str">
        <f t="shared" si="148"/>
        <v>Fuel Taxes</v>
      </c>
      <c r="C630" s="50" t="str">
        <f t="shared" si="148"/>
        <v>Additional Fuel Tax Rate by Fuel</v>
      </c>
      <c r="D630" s="8" t="s">
        <v>57</v>
      </c>
      <c r="E630" s="8"/>
      <c r="F630" s="8" t="s">
        <v>102</v>
      </c>
      <c r="G630" s="28"/>
      <c r="H630" s="151">
        <v>82</v>
      </c>
      <c r="I630" s="8" t="s">
        <v>46</v>
      </c>
      <c r="J630" s="50" t="str">
        <f t="shared" si="150"/>
        <v>Fuel Taxes</v>
      </c>
      <c r="K630" s="37" t="str">
        <f t="shared" si="151"/>
        <v>cross fuel tax</v>
      </c>
      <c r="L630" s="37">
        <f t="shared" si="151"/>
        <v>0</v>
      </c>
      <c r="M630" s="37">
        <f t="shared" si="151"/>
        <v>0.2</v>
      </c>
      <c r="N630" s="45">
        <f t="shared" si="151"/>
        <v>5.0000000000000001E-3</v>
      </c>
      <c r="O630" s="31" t="str">
        <f t="shared" si="151"/>
        <v>% of BAU price</v>
      </c>
      <c r="P630" s="170" t="s">
        <v>1714</v>
      </c>
      <c r="Q630" s="8" t="s">
        <v>271</v>
      </c>
      <c r="R630" s="122" t="s">
        <v>272</v>
      </c>
      <c r="S630" s="251">
        <f>S$624</f>
        <v>0</v>
      </c>
      <c r="T630" s="28"/>
    </row>
    <row r="631" spans="1:20" s="4" customFormat="1" ht="30">
      <c r="A631" s="50" t="str">
        <f t="shared" si="148"/>
        <v>Cross-Sector</v>
      </c>
      <c r="B631" s="50" t="str">
        <f t="shared" si="148"/>
        <v>Fuel Taxes</v>
      </c>
      <c r="C631" s="50" t="str">
        <f t="shared" si="148"/>
        <v>Additional Fuel Tax Rate by Fuel</v>
      </c>
      <c r="D631" s="8" t="s">
        <v>58</v>
      </c>
      <c r="E631" s="8"/>
      <c r="F631" s="8" t="s">
        <v>103</v>
      </c>
      <c r="G631" s="28"/>
      <c r="H631" s="151">
        <v>740</v>
      </c>
      <c r="I631" s="8" t="s">
        <v>47</v>
      </c>
      <c r="J631" s="50" t="str">
        <f t="shared" si="150"/>
        <v>Fuel Taxes</v>
      </c>
      <c r="K631" s="37" t="str">
        <f t="shared" si="151"/>
        <v>cross fuel tax</v>
      </c>
      <c r="L631" s="37"/>
      <c r="M631" s="37"/>
      <c r="N631" s="45"/>
      <c r="O631" s="31"/>
      <c r="P631" s="155"/>
      <c r="Q631" s="28"/>
      <c r="R631" s="122"/>
      <c r="S631" s="165"/>
      <c r="T631" s="28"/>
    </row>
    <row r="632" spans="1:20" s="4" customFormat="1" ht="30">
      <c r="A632" s="50" t="str">
        <f t="shared" si="148"/>
        <v>Cross-Sector</v>
      </c>
      <c r="B632" s="50" t="str">
        <f t="shared" si="148"/>
        <v>Fuel Taxes</v>
      </c>
      <c r="C632" s="50" t="str">
        <f t="shared" si="148"/>
        <v>Additional Fuel Tax Rate by Fuel</v>
      </c>
      <c r="D632" s="8" t="s">
        <v>59</v>
      </c>
      <c r="E632" s="8"/>
      <c r="F632" s="8" t="s">
        <v>104</v>
      </c>
      <c r="G632" s="28"/>
      <c r="H632" s="151">
        <v>741</v>
      </c>
      <c r="I632" s="8" t="s">
        <v>47</v>
      </c>
      <c r="J632" s="50" t="str">
        <f t="shared" si="150"/>
        <v>Fuel Taxes</v>
      </c>
      <c r="K632" s="37" t="str">
        <f t="shared" si="151"/>
        <v>cross fuel tax</v>
      </c>
      <c r="L632" s="37"/>
      <c r="M632" s="37"/>
      <c r="N632" s="45"/>
      <c r="O632" s="31"/>
      <c r="P632" s="155"/>
      <c r="Q632" s="28"/>
      <c r="R632" s="122"/>
      <c r="S632" s="165"/>
      <c r="T632" s="28"/>
    </row>
    <row r="633" spans="1:20" ht="30">
      <c r="A633" s="50" t="str">
        <f t="shared" si="148"/>
        <v>Cross-Sector</v>
      </c>
      <c r="B633" s="50" t="str">
        <f t="shared" si="148"/>
        <v>Fuel Taxes</v>
      </c>
      <c r="C633" s="50" t="str">
        <f t="shared" si="148"/>
        <v>Additional Fuel Tax Rate by Fuel</v>
      </c>
      <c r="D633" s="8" t="s">
        <v>955</v>
      </c>
      <c r="E633" s="8"/>
      <c r="F633" s="8" t="s">
        <v>956</v>
      </c>
      <c r="G633" s="28"/>
      <c r="H633" s="151">
        <v>742</v>
      </c>
      <c r="I633" s="8" t="s">
        <v>47</v>
      </c>
      <c r="J633" s="50" t="str">
        <f t="shared" si="150"/>
        <v>Fuel Taxes</v>
      </c>
      <c r="K633" s="37" t="str">
        <f t="shared" si="151"/>
        <v>cross fuel tax</v>
      </c>
      <c r="L633" s="37"/>
      <c r="M633" s="37"/>
      <c r="N633" s="45"/>
      <c r="O633" s="31"/>
      <c r="P633" s="155"/>
      <c r="Q633" s="8"/>
      <c r="R633" s="122"/>
      <c r="S633" s="165"/>
      <c r="T633" s="26"/>
    </row>
    <row r="634" spans="1:20" ht="30">
      <c r="A634" s="50" t="str">
        <f t="shared" si="148"/>
        <v>Cross-Sector</v>
      </c>
      <c r="B634" s="50" t="str">
        <f t="shared" si="148"/>
        <v>Fuel Taxes</v>
      </c>
      <c r="C634" s="50" t="str">
        <f t="shared" si="148"/>
        <v>Additional Fuel Tax Rate by Fuel</v>
      </c>
      <c r="D634" s="8" t="s">
        <v>78</v>
      </c>
      <c r="E634" s="8"/>
      <c r="F634" s="8" t="s">
        <v>105</v>
      </c>
      <c r="G634" s="28"/>
      <c r="H634" s="151">
        <v>743</v>
      </c>
      <c r="I634" s="8" t="s">
        <v>47</v>
      </c>
      <c r="J634" s="50" t="str">
        <f t="shared" si="150"/>
        <v>Fuel Taxes</v>
      </c>
      <c r="K634" s="37" t="str">
        <f t="shared" si="151"/>
        <v>cross fuel tax</v>
      </c>
      <c r="L634" s="37"/>
      <c r="M634" s="37"/>
      <c r="N634" s="45"/>
      <c r="O634" s="31"/>
      <c r="P634" s="155"/>
      <c r="Q634" s="26"/>
      <c r="R634" s="122"/>
      <c r="S634" s="155"/>
      <c r="T634" s="26"/>
    </row>
    <row r="635" spans="1:20" ht="30">
      <c r="A635" s="50" t="str">
        <f t="shared" si="148"/>
        <v>Cross-Sector</v>
      </c>
      <c r="B635" s="50" t="str">
        <f t="shared" si="148"/>
        <v>Fuel Taxes</v>
      </c>
      <c r="C635" s="50" t="str">
        <f t="shared" si="148"/>
        <v>Additional Fuel Tax Rate by Fuel</v>
      </c>
      <c r="D635" s="8" t="s">
        <v>491</v>
      </c>
      <c r="E635" s="8"/>
      <c r="F635" s="183" t="s">
        <v>492</v>
      </c>
      <c r="G635" s="28"/>
      <c r="H635" s="151">
        <v>744</v>
      </c>
      <c r="I635" s="8" t="s">
        <v>47</v>
      </c>
      <c r="J635" s="50" t="str">
        <f t="shared" si="150"/>
        <v>Fuel Taxes</v>
      </c>
      <c r="K635" s="37" t="str">
        <f t="shared" si="151"/>
        <v>cross fuel tax</v>
      </c>
      <c r="L635" s="37"/>
      <c r="M635" s="37"/>
      <c r="N635" s="37"/>
      <c r="O635" s="31"/>
      <c r="P635" s="155"/>
      <c r="Q635" s="26"/>
      <c r="R635" s="122"/>
      <c r="S635" s="155"/>
      <c r="T635" s="26"/>
    </row>
    <row r="636" spans="1:20" ht="30">
      <c r="A636" s="50" t="str">
        <f t="shared" si="148"/>
        <v>Cross-Sector</v>
      </c>
      <c r="B636" s="50" t="str">
        <f t="shared" si="148"/>
        <v>Fuel Taxes</v>
      </c>
      <c r="C636" s="50" t="str">
        <f t="shared" si="148"/>
        <v>Additional Fuel Tax Rate by Fuel</v>
      </c>
      <c r="D636" s="8" t="s">
        <v>947</v>
      </c>
      <c r="E636" s="8"/>
      <c r="F636" s="8" t="s">
        <v>951</v>
      </c>
      <c r="G636" s="28"/>
      <c r="H636" s="151">
        <v>745</v>
      </c>
      <c r="I636" s="8" t="s">
        <v>47</v>
      </c>
      <c r="J636" s="50" t="str">
        <f t="shared" si="150"/>
        <v>Fuel Taxes</v>
      </c>
      <c r="K636" s="37" t="str">
        <f t="shared" si="151"/>
        <v>cross fuel tax</v>
      </c>
      <c r="L636" s="37"/>
      <c r="M636" s="37"/>
      <c r="N636" s="37"/>
      <c r="O636" s="31"/>
      <c r="P636" s="155"/>
      <c r="Q636" s="26"/>
      <c r="R636" s="122"/>
      <c r="S636" s="155"/>
      <c r="T636" s="26"/>
    </row>
    <row r="637" spans="1:20" ht="30">
      <c r="A637" s="50" t="str">
        <f t="shared" si="148"/>
        <v>Cross-Sector</v>
      </c>
      <c r="B637" s="50" t="str">
        <f t="shared" si="148"/>
        <v>Fuel Taxes</v>
      </c>
      <c r="C637" s="50" t="str">
        <f t="shared" si="148"/>
        <v>Additional Fuel Tax Rate by Fuel</v>
      </c>
      <c r="D637" s="8" t="s">
        <v>957</v>
      </c>
      <c r="E637" s="8"/>
      <c r="F637" s="8" t="s">
        <v>958</v>
      </c>
      <c r="G637" s="28"/>
      <c r="H637" s="151">
        <v>746</v>
      </c>
      <c r="I637" s="8" t="s">
        <v>47</v>
      </c>
      <c r="J637" s="50" t="str">
        <f t="shared" si="150"/>
        <v>Fuel Taxes</v>
      </c>
      <c r="K637" s="37" t="str">
        <f t="shared" si="151"/>
        <v>cross fuel tax</v>
      </c>
      <c r="L637" s="37"/>
      <c r="M637" s="37"/>
      <c r="N637" s="37"/>
      <c r="O637" s="31"/>
      <c r="P637" s="155"/>
      <c r="Q637" s="26"/>
      <c r="R637" s="122"/>
      <c r="S637" s="155"/>
      <c r="T637" s="26"/>
    </row>
    <row r="638" spans="1:20" ht="30">
      <c r="A638" s="50" t="str">
        <f t="shared" ref="A638:C640" si="152">A$624</f>
        <v>Cross-Sector</v>
      </c>
      <c r="B638" s="50" t="str">
        <f t="shared" si="152"/>
        <v>Fuel Taxes</v>
      </c>
      <c r="C638" s="50" t="str">
        <f t="shared" si="152"/>
        <v>Additional Fuel Tax Rate by Fuel</v>
      </c>
      <c r="D638" s="8" t="s">
        <v>948</v>
      </c>
      <c r="E638" s="8"/>
      <c r="F638" s="8" t="s">
        <v>952</v>
      </c>
      <c r="G638" s="28"/>
      <c r="H638" s="151">
        <v>747</v>
      </c>
      <c r="I638" s="8" t="s">
        <v>47</v>
      </c>
      <c r="J638" s="50" t="str">
        <f t="shared" si="150"/>
        <v>Fuel Taxes</v>
      </c>
      <c r="K638" s="37" t="str">
        <f t="shared" si="151"/>
        <v>cross fuel tax</v>
      </c>
      <c r="L638" s="37"/>
      <c r="M638" s="37"/>
      <c r="N638" s="37"/>
      <c r="O638" s="31"/>
      <c r="P638" s="155"/>
      <c r="Q638" s="26"/>
      <c r="R638" s="122"/>
      <c r="S638" s="155"/>
      <c r="T638" s="26"/>
    </row>
    <row r="639" spans="1:20" ht="30">
      <c r="A639" s="50" t="str">
        <f t="shared" si="152"/>
        <v>Cross-Sector</v>
      </c>
      <c r="B639" s="50" t="str">
        <f t="shared" si="152"/>
        <v>Fuel Taxes</v>
      </c>
      <c r="C639" s="50" t="str">
        <f t="shared" si="152"/>
        <v>Additional Fuel Tax Rate by Fuel</v>
      </c>
      <c r="D639" s="8" t="s">
        <v>949</v>
      </c>
      <c r="E639" s="8"/>
      <c r="F639" s="8" t="s">
        <v>953</v>
      </c>
      <c r="G639" s="28"/>
      <c r="H639" s="151">
        <v>748</v>
      </c>
      <c r="I639" s="8" t="s">
        <v>47</v>
      </c>
      <c r="J639" s="50" t="str">
        <f t="shared" si="150"/>
        <v>Fuel Taxes</v>
      </c>
      <c r="K639" s="37" t="str">
        <f t="shared" si="151"/>
        <v>cross fuel tax</v>
      </c>
      <c r="L639" s="37"/>
      <c r="M639" s="37"/>
      <c r="N639" s="37"/>
      <c r="O639" s="31"/>
      <c r="P639" s="155"/>
      <c r="Q639" s="26"/>
      <c r="R639" s="122"/>
      <c r="S639" s="155"/>
      <c r="T639" s="26"/>
    </row>
    <row r="640" spans="1:20" ht="30">
      <c r="A640" s="50" t="str">
        <f t="shared" si="152"/>
        <v>Cross-Sector</v>
      </c>
      <c r="B640" s="50" t="str">
        <f t="shared" si="152"/>
        <v>Fuel Taxes</v>
      </c>
      <c r="C640" s="50" t="str">
        <f t="shared" si="152"/>
        <v>Additional Fuel Tax Rate by Fuel</v>
      </c>
      <c r="D640" s="8" t="s">
        <v>950</v>
      </c>
      <c r="E640" s="8"/>
      <c r="F640" s="8" t="s">
        <v>954</v>
      </c>
      <c r="G640" s="28"/>
      <c r="H640" s="151">
        <v>749</v>
      </c>
      <c r="I640" s="8" t="s">
        <v>47</v>
      </c>
      <c r="J640" s="50" t="str">
        <f t="shared" si="150"/>
        <v>Fuel Taxes</v>
      </c>
      <c r="K640" s="37" t="str">
        <f t="shared" si="151"/>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3">A$641</f>
        <v>Research and Development</v>
      </c>
      <c r="B642" s="47" t="str">
        <f t="shared" ref="B642:C648" si="154">B$641</f>
        <v>Capital Cost Reduction</v>
      </c>
      <c r="C642" s="47" t="str">
        <f t="shared" si="154"/>
        <v>RnD Building Capital Cost Perc Reduction</v>
      </c>
      <c r="D642" s="26" t="s">
        <v>122</v>
      </c>
      <c r="E642" s="26"/>
      <c r="F642" s="26" t="s">
        <v>352</v>
      </c>
      <c r="G642" s="26"/>
      <c r="H642" s="151">
        <v>86</v>
      </c>
      <c r="I642" s="26" t="s">
        <v>46</v>
      </c>
      <c r="J642" s="47" t="str">
        <f t="shared" ref="J642:J673" si="155">J$641</f>
        <v>R&amp;D Capital Cost Reductions</v>
      </c>
      <c r="K642" s="37" t="str">
        <f t="shared" ref="K642:O646" si="156">K$641</f>
        <v>RnD building capital cost reduction</v>
      </c>
      <c r="L642" s="37">
        <f t="shared" si="156"/>
        <v>0</v>
      </c>
      <c r="M642" s="37">
        <f t="shared" si="156"/>
        <v>0.4</v>
      </c>
      <c r="N642" s="37">
        <f t="shared" si="156"/>
        <v>0.01</v>
      </c>
      <c r="O642" s="28" t="str">
        <f t="shared" si="156"/>
        <v>% reduction in cost</v>
      </c>
      <c r="P642" s="155" t="s">
        <v>635</v>
      </c>
      <c r="Q642" s="26" t="s">
        <v>273</v>
      </c>
      <c r="R642" s="122" t="s">
        <v>274</v>
      </c>
      <c r="S642" s="155" t="s">
        <v>77</v>
      </c>
      <c r="T642" s="26"/>
    </row>
    <row r="643" spans="1:20" ht="120">
      <c r="A643" s="47" t="str">
        <f t="shared" si="153"/>
        <v>Research and Development</v>
      </c>
      <c r="B643" s="47" t="str">
        <f t="shared" si="154"/>
        <v>Capital Cost Reduction</v>
      </c>
      <c r="C643" s="47" t="str">
        <f t="shared" si="154"/>
        <v>RnD Building Capital Cost Perc Reduction</v>
      </c>
      <c r="D643" s="26" t="s">
        <v>123</v>
      </c>
      <c r="E643" s="26"/>
      <c r="F643" s="26" t="s">
        <v>353</v>
      </c>
      <c r="G643" s="26"/>
      <c r="H643" s="151">
        <v>87</v>
      </c>
      <c r="I643" s="26" t="s">
        <v>46</v>
      </c>
      <c r="J643" s="47" t="str">
        <f t="shared" si="155"/>
        <v>R&amp;D Capital Cost Reductions</v>
      </c>
      <c r="K643" s="37" t="str">
        <f t="shared" si="156"/>
        <v>RnD building capital cost reduction</v>
      </c>
      <c r="L643" s="37">
        <f t="shared" si="156"/>
        <v>0</v>
      </c>
      <c r="M643" s="37">
        <f t="shared" si="156"/>
        <v>0.4</v>
      </c>
      <c r="N643" s="37">
        <f t="shared" si="156"/>
        <v>0.01</v>
      </c>
      <c r="O643" s="28" t="str">
        <f t="shared" si="156"/>
        <v>% reduction in cost</v>
      </c>
      <c r="P643" s="155" t="s">
        <v>636</v>
      </c>
      <c r="Q643" s="26" t="s">
        <v>273</v>
      </c>
      <c r="R643" s="122" t="s">
        <v>274</v>
      </c>
      <c r="S643" s="155" t="s">
        <v>77</v>
      </c>
      <c r="T643" s="26"/>
    </row>
    <row r="644" spans="1:20" ht="120">
      <c r="A644" s="47" t="str">
        <f t="shared" si="153"/>
        <v>Research and Development</v>
      </c>
      <c r="B644" s="47" t="str">
        <f t="shared" si="154"/>
        <v>Capital Cost Reduction</v>
      </c>
      <c r="C644" s="47" t="str">
        <f t="shared" si="154"/>
        <v>RnD Building Capital Cost Perc Reduction</v>
      </c>
      <c r="D644" s="26" t="s">
        <v>124</v>
      </c>
      <c r="E644" s="26"/>
      <c r="F644" s="26" t="s">
        <v>354</v>
      </c>
      <c r="G644" s="26"/>
      <c r="H644" s="151">
        <v>88</v>
      </c>
      <c r="I644" s="26" t="s">
        <v>46</v>
      </c>
      <c r="J644" s="47" t="str">
        <f t="shared" si="155"/>
        <v>R&amp;D Capital Cost Reductions</v>
      </c>
      <c r="K644" s="37" t="str">
        <f t="shared" si="156"/>
        <v>RnD building capital cost reduction</v>
      </c>
      <c r="L644" s="37">
        <f t="shared" si="156"/>
        <v>0</v>
      </c>
      <c r="M644" s="37">
        <f t="shared" si="156"/>
        <v>0.4</v>
      </c>
      <c r="N644" s="37">
        <f t="shared" si="156"/>
        <v>0.01</v>
      </c>
      <c r="O644" s="28" t="str">
        <f t="shared" si="156"/>
        <v>% reduction in cost</v>
      </c>
      <c r="P644" s="155" t="s">
        <v>637</v>
      </c>
      <c r="Q644" s="26" t="s">
        <v>273</v>
      </c>
      <c r="R644" s="122" t="s">
        <v>274</v>
      </c>
      <c r="S644" s="155" t="s">
        <v>77</v>
      </c>
      <c r="T644" s="26"/>
    </row>
    <row r="645" spans="1:20" ht="120">
      <c r="A645" s="47" t="str">
        <f t="shared" si="153"/>
        <v>Research and Development</v>
      </c>
      <c r="B645" s="47" t="str">
        <f t="shared" si="154"/>
        <v>Capital Cost Reduction</v>
      </c>
      <c r="C645" s="47" t="str">
        <f t="shared" si="154"/>
        <v>RnD Building Capital Cost Perc Reduction</v>
      </c>
      <c r="D645" s="26" t="s">
        <v>125</v>
      </c>
      <c r="E645" s="26"/>
      <c r="F645" s="26" t="s">
        <v>355</v>
      </c>
      <c r="G645" s="26"/>
      <c r="H645" s="151">
        <v>89</v>
      </c>
      <c r="I645" s="26" t="s">
        <v>46</v>
      </c>
      <c r="J645" s="47" t="str">
        <f t="shared" si="155"/>
        <v>R&amp;D Capital Cost Reductions</v>
      </c>
      <c r="K645" s="37" t="str">
        <f t="shared" si="156"/>
        <v>RnD building capital cost reduction</v>
      </c>
      <c r="L645" s="37">
        <f t="shared" si="156"/>
        <v>0</v>
      </c>
      <c r="M645" s="37">
        <f t="shared" si="156"/>
        <v>0.4</v>
      </c>
      <c r="N645" s="37">
        <f t="shared" si="156"/>
        <v>0.01</v>
      </c>
      <c r="O645" s="28" t="str">
        <f t="shared" si="156"/>
        <v>% reduction in cost</v>
      </c>
      <c r="P645" s="155" t="s">
        <v>638</v>
      </c>
      <c r="Q645" s="26" t="s">
        <v>273</v>
      </c>
      <c r="R645" s="122" t="s">
        <v>274</v>
      </c>
      <c r="S645" s="155" t="s">
        <v>77</v>
      </c>
      <c r="T645" s="26"/>
    </row>
    <row r="646" spans="1:20" ht="135">
      <c r="A646" s="47" t="str">
        <f t="shared" si="153"/>
        <v>Research and Development</v>
      </c>
      <c r="B646" s="47" t="str">
        <f t="shared" si="154"/>
        <v>Capital Cost Reduction</v>
      </c>
      <c r="C646" s="47" t="str">
        <f t="shared" si="154"/>
        <v>RnD Building Capital Cost Perc Reduction</v>
      </c>
      <c r="D646" s="26" t="s">
        <v>126</v>
      </c>
      <c r="E646" s="26"/>
      <c r="F646" s="26" t="s">
        <v>356</v>
      </c>
      <c r="G646" s="26"/>
      <c r="H646" s="151">
        <v>90</v>
      </c>
      <c r="I646" s="26" t="s">
        <v>46</v>
      </c>
      <c r="J646" s="47" t="str">
        <f t="shared" si="155"/>
        <v>R&amp;D Capital Cost Reductions</v>
      </c>
      <c r="K646" s="37" t="str">
        <f t="shared" si="156"/>
        <v>RnD building capital cost reduction</v>
      </c>
      <c r="L646" s="37">
        <f t="shared" si="156"/>
        <v>0</v>
      </c>
      <c r="M646" s="37">
        <f t="shared" si="156"/>
        <v>0.4</v>
      </c>
      <c r="N646" s="37">
        <f t="shared" si="156"/>
        <v>0.01</v>
      </c>
      <c r="O646" s="28" t="str">
        <f t="shared" si="156"/>
        <v>% reduction in cost</v>
      </c>
      <c r="P646" s="155" t="s">
        <v>639</v>
      </c>
      <c r="Q646" s="26" t="s">
        <v>273</v>
      </c>
      <c r="R646" s="122" t="s">
        <v>274</v>
      </c>
      <c r="S646" s="155" t="s">
        <v>77</v>
      </c>
      <c r="T646" s="26"/>
    </row>
    <row r="647" spans="1:20" ht="135">
      <c r="A647" s="47" t="str">
        <f t="shared" si="153"/>
        <v>Research and Development</v>
      </c>
      <c r="B647" s="47" t="str">
        <f t="shared" si="154"/>
        <v>Capital Cost Reduction</v>
      </c>
      <c r="C647" s="64" t="s">
        <v>319</v>
      </c>
      <c r="D647" s="26"/>
      <c r="E647" s="26"/>
      <c r="F647" s="26" t="s">
        <v>29</v>
      </c>
      <c r="G647" s="26"/>
      <c r="H647" s="151">
        <v>91</v>
      </c>
      <c r="I647" s="26" t="s">
        <v>46</v>
      </c>
      <c r="J647" s="47" t="str">
        <f t="shared" si="155"/>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4"/>
        <v>Capital Cost Reduction</v>
      </c>
      <c r="C648" s="64" t="s">
        <v>320</v>
      </c>
      <c r="D648" s="26" t="s">
        <v>496</v>
      </c>
      <c r="E648" s="26"/>
      <c r="F648" s="8" t="s">
        <v>499</v>
      </c>
      <c r="G648" s="26"/>
      <c r="H648" s="151">
        <v>92</v>
      </c>
      <c r="I648" s="26" t="s">
        <v>46</v>
      </c>
      <c r="J648" s="47" t="str">
        <f t="shared" si="155"/>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57">B$648</f>
        <v>Capital Cost Reduction</v>
      </c>
      <c r="C649" s="47" t="str">
        <f t="shared" si="157"/>
        <v>RnD Electricity Capital Cost Perc Reduction</v>
      </c>
      <c r="D649" s="8" t="s">
        <v>338</v>
      </c>
      <c r="E649" s="28"/>
      <c r="F649" s="8" t="s">
        <v>557</v>
      </c>
      <c r="G649" s="26"/>
      <c r="H649" s="151">
        <v>93</v>
      </c>
      <c r="I649" s="26" t="s">
        <v>46</v>
      </c>
      <c r="J649" s="47" t="str">
        <f t="shared" si="155"/>
        <v>R&amp;D Capital Cost Reductions</v>
      </c>
      <c r="K649" s="37" t="str">
        <f t="shared" ref="K649:O658" si="158">K$648</f>
        <v>RnD electricity capital cost reduction</v>
      </c>
      <c r="L649" s="37">
        <f t="shared" si="158"/>
        <v>0</v>
      </c>
      <c r="M649" s="34">
        <f t="shared" si="158"/>
        <v>0.4</v>
      </c>
      <c r="N649" s="34">
        <f t="shared" si="158"/>
        <v>0.01</v>
      </c>
      <c r="O649" s="28" t="str">
        <f t="shared" si="158"/>
        <v>% reduction in cost</v>
      </c>
      <c r="P649" s="162" t="s">
        <v>642</v>
      </c>
      <c r="Q649" s="26" t="s">
        <v>273</v>
      </c>
      <c r="R649" s="122" t="s">
        <v>274</v>
      </c>
      <c r="S649" s="155" t="s">
        <v>77</v>
      </c>
      <c r="T649" s="26"/>
    </row>
    <row r="650" spans="1:20" ht="120">
      <c r="A650" s="47" t="str">
        <f t="shared" ref="A650:C658" si="159">A$648</f>
        <v>Research and Development</v>
      </c>
      <c r="B650" s="47" t="str">
        <f t="shared" si="157"/>
        <v>Capital Cost Reduction</v>
      </c>
      <c r="C650" s="47" t="str">
        <f t="shared" si="157"/>
        <v>RnD Electricity Capital Cost Perc Reduction</v>
      </c>
      <c r="D650" s="8" t="s">
        <v>80</v>
      </c>
      <c r="E650" s="28"/>
      <c r="F650" s="8" t="s">
        <v>357</v>
      </c>
      <c r="G650" s="26"/>
      <c r="H650" s="151">
        <v>94</v>
      </c>
      <c r="I650" s="26" t="s">
        <v>46</v>
      </c>
      <c r="J650" s="47" t="str">
        <f t="shared" si="155"/>
        <v>R&amp;D Capital Cost Reductions</v>
      </c>
      <c r="K650" s="37" t="str">
        <f t="shared" si="158"/>
        <v>RnD electricity capital cost reduction</v>
      </c>
      <c r="L650" s="37">
        <f t="shared" si="158"/>
        <v>0</v>
      </c>
      <c r="M650" s="34">
        <f t="shared" si="158"/>
        <v>0.4</v>
      </c>
      <c r="N650" s="34">
        <f t="shared" si="158"/>
        <v>0.01</v>
      </c>
      <c r="O650" s="28" t="str">
        <f t="shared" si="158"/>
        <v>% reduction in cost</v>
      </c>
      <c r="P650" s="162" t="s">
        <v>643</v>
      </c>
      <c r="Q650" s="26" t="s">
        <v>273</v>
      </c>
      <c r="R650" s="122" t="s">
        <v>274</v>
      </c>
      <c r="S650" s="155" t="s">
        <v>77</v>
      </c>
      <c r="T650" s="26"/>
    </row>
    <row r="651" spans="1:20" ht="120">
      <c r="A651" s="47" t="str">
        <f t="shared" si="159"/>
        <v>Research and Development</v>
      </c>
      <c r="B651" s="47" t="str">
        <f t="shared" si="157"/>
        <v>Capital Cost Reduction</v>
      </c>
      <c r="C651" s="47" t="str">
        <f t="shared" si="157"/>
        <v>RnD Electricity Capital Cost Perc Reduction</v>
      </c>
      <c r="D651" s="8" t="s">
        <v>81</v>
      </c>
      <c r="E651" s="28"/>
      <c r="F651" s="8" t="s">
        <v>358</v>
      </c>
      <c r="G651" s="26"/>
      <c r="H651" s="151">
        <v>95</v>
      </c>
      <c r="I651" s="26" t="s">
        <v>46</v>
      </c>
      <c r="J651" s="47" t="str">
        <f t="shared" si="155"/>
        <v>R&amp;D Capital Cost Reductions</v>
      </c>
      <c r="K651" s="37" t="str">
        <f t="shared" si="158"/>
        <v>RnD electricity capital cost reduction</v>
      </c>
      <c r="L651" s="37">
        <f t="shared" si="158"/>
        <v>0</v>
      </c>
      <c r="M651" s="34">
        <f t="shared" si="158"/>
        <v>0.4</v>
      </c>
      <c r="N651" s="34">
        <f t="shared" si="158"/>
        <v>0.01</v>
      </c>
      <c r="O651" s="28" t="str">
        <f t="shared" si="158"/>
        <v>% reduction in cost</v>
      </c>
      <c r="P651" s="162" t="s">
        <v>644</v>
      </c>
      <c r="Q651" s="26" t="s">
        <v>273</v>
      </c>
      <c r="R651" s="122" t="s">
        <v>274</v>
      </c>
      <c r="S651" s="155" t="s">
        <v>77</v>
      </c>
      <c r="T651" s="26"/>
    </row>
    <row r="652" spans="1:20" ht="120">
      <c r="A652" s="47" t="str">
        <f t="shared" si="159"/>
        <v>Research and Development</v>
      </c>
      <c r="B652" s="47" t="str">
        <f t="shared" si="157"/>
        <v>Capital Cost Reduction</v>
      </c>
      <c r="C652" s="47" t="str">
        <f t="shared" si="157"/>
        <v>RnD Electricity Capital Cost Perc Reduction</v>
      </c>
      <c r="D652" s="8" t="s">
        <v>497</v>
      </c>
      <c r="E652" s="28"/>
      <c r="F652" s="8" t="s">
        <v>501</v>
      </c>
      <c r="G652" s="26"/>
      <c r="H652" s="151">
        <v>96</v>
      </c>
      <c r="I652" s="26" t="s">
        <v>46</v>
      </c>
      <c r="J652" s="47" t="str">
        <f t="shared" si="155"/>
        <v>R&amp;D Capital Cost Reductions</v>
      </c>
      <c r="K652" s="37" t="str">
        <f t="shared" si="158"/>
        <v>RnD electricity capital cost reduction</v>
      </c>
      <c r="L652" s="37">
        <f t="shared" si="158"/>
        <v>0</v>
      </c>
      <c r="M652" s="34">
        <f t="shared" si="158"/>
        <v>0.4</v>
      </c>
      <c r="N652" s="34">
        <f t="shared" si="158"/>
        <v>0.01</v>
      </c>
      <c r="O652" s="28" t="str">
        <f t="shared" si="158"/>
        <v>% reduction in cost</v>
      </c>
      <c r="P652" s="162" t="s">
        <v>645</v>
      </c>
      <c r="Q652" s="26" t="s">
        <v>273</v>
      </c>
      <c r="R652" s="122" t="s">
        <v>274</v>
      </c>
      <c r="S652" s="155" t="s">
        <v>77</v>
      </c>
      <c r="T652" s="26"/>
    </row>
    <row r="653" spans="1:20" ht="120">
      <c r="A653" s="47" t="str">
        <f t="shared" si="159"/>
        <v>Research and Development</v>
      </c>
      <c r="B653" s="47" t="str">
        <f t="shared" si="157"/>
        <v>Capital Cost Reduction</v>
      </c>
      <c r="C653" s="47" t="str">
        <f t="shared" si="157"/>
        <v>RnD Electricity Capital Cost Perc Reduction</v>
      </c>
      <c r="D653" s="8" t="s">
        <v>82</v>
      </c>
      <c r="E653" s="28"/>
      <c r="F653" s="8" t="s">
        <v>359</v>
      </c>
      <c r="G653" s="26"/>
      <c r="H653" s="151">
        <v>97</v>
      </c>
      <c r="I653" s="26" t="s">
        <v>46</v>
      </c>
      <c r="J653" s="47" t="str">
        <f t="shared" si="155"/>
        <v>R&amp;D Capital Cost Reductions</v>
      </c>
      <c r="K653" s="37" t="str">
        <f t="shared" si="158"/>
        <v>RnD electricity capital cost reduction</v>
      </c>
      <c r="L653" s="37">
        <f t="shared" si="158"/>
        <v>0</v>
      </c>
      <c r="M653" s="34">
        <f t="shared" si="158"/>
        <v>0.4</v>
      </c>
      <c r="N653" s="34">
        <f t="shared" si="158"/>
        <v>0.01</v>
      </c>
      <c r="O653" s="28" t="str">
        <f t="shared" si="158"/>
        <v>% reduction in cost</v>
      </c>
      <c r="P653" s="162" t="s">
        <v>646</v>
      </c>
      <c r="Q653" s="26" t="s">
        <v>273</v>
      </c>
      <c r="R653" s="122" t="s">
        <v>274</v>
      </c>
      <c r="S653" s="155" t="s">
        <v>77</v>
      </c>
      <c r="T653" s="26"/>
    </row>
    <row r="654" spans="1:20" ht="120">
      <c r="A654" s="47" t="str">
        <f t="shared" si="159"/>
        <v>Research and Development</v>
      </c>
      <c r="B654" s="47" t="str">
        <f t="shared" si="157"/>
        <v>Capital Cost Reduction</v>
      </c>
      <c r="C654" s="47" t="str">
        <f t="shared" si="157"/>
        <v>RnD Electricity Capital Cost Perc Reduction</v>
      </c>
      <c r="D654" s="8" t="s">
        <v>83</v>
      </c>
      <c r="E654" s="28"/>
      <c r="F654" s="8" t="s">
        <v>360</v>
      </c>
      <c r="G654" s="26"/>
      <c r="H654" s="151">
        <v>98</v>
      </c>
      <c r="I654" s="26" t="s">
        <v>46</v>
      </c>
      <c r="J654" s="47" t="str">
        <f t="shared" si="155"/>
        <v>R&amp;D Capital Cost Reductions</v>
      </c>
      <c r="K654" s="37" t="str">
        <f t="shared" si="158"/>
        <v>RnD electricity capital cost reduction</v>
      </c>
      <c r="L654" s="37">
        <f t="shared" si="158"/>
        <v>0</v>
      </c>
      <c r="M654" s="34">
        <f t="shared" si="158"/>
        <v>0.4</v>
      </c>
      <c r="N654" s="34">
        <f t="shared" si="158"/>
        <v>0.01</v>
      </c>
      <c r="O654" s="28" t="str">
        <f t="shared" si="158"/>
        <v>% reduction in cost</v>
      </c>
      <c r="P654" s="162" t="s">
        <v>647</v>
      </c>
      <c r="Q654" s="26" t="s">
        <v>273</v>
      </c>
      <c r="R654" s="122" t="s">
        <v>274</v>
      </c>
      <c r="S654" s="155" t="s">
        <v>77</v>
      </c>
      <c r="T654" s="26"/>
    </row>
    <row r="655" spans="1:20" ht="120">
      <c r="A655" s="47" t="str">
        <f t="shared" si="159"/>
        <v>Research and Development</v>
      </c>
      <c r="B655" s="47" t="str">
        <f t="shared" si="157"/>
        <v>Capital Cost Reduction</v>
      </c>
      <c r="C655" s="47" t="str">
        <f t="shared" si="157"/>
        <v>RnD Electricity Capital Cost Perc Reduction</v>
      </c>
      <c r="D655" s="8" t="s">
        <v>84</v>
      </c>
      <c r="E655" s="28"/>
      <c r="F655" s="8" t="s">
        <v>361</v>
      </c>
      <c r="G655" s="26"/>
      <c r="H655" s="151">
        <v>99</v>
      </c>
      <c r="I655" s="26" t="s">
        <v>46</v>
      </c>
      <c r="J655" s="47" t="str">
        <f t="shared" si="155"/>
        <v>R&amp;D Capital Cost Reductions</v>
      </c>
      <c r="K655" s="37" t="str">
        <f t="shared" si="158"/>
        <v>RnD electricity capital cost reduction</v>
      </c>
      <c r="L655" s="37">
        <f t="shared" si="158"/>
        <v>0</v>
      </c>
      <c r="M655" s="34">
        <f t="shared" si="158"/>
        <v>0.4</v>
      </c>
      <c r="N655" s="34">
        <f t="shared" si="158"/>
        <v>0.01</v>
      </c>
      <c r="O655" s="28" t="str">
        <f t="shared" si="158"/>
        <v>% reduction in cost</v>
      </c>
      <c r="P655" s="162" t="s">
        <v>648</v>
      </c>
      <c r="Q655" s="26" t="s">
        <v>273</v>
      </c>
      <c r="R655" s="122" t="s">
        <v>274</v>
      </c>
      <c r="S655" s="155" t="s">
        <v>77</v>
      </c>
      <c r="T655" s="26"/>
    </row>
    <row r="656" spans="1:20" ht="120">
      <c r="A656" s="47" t="str">
        <f>A$648</f>
        <v>Research and Development</v>
      </c>
      <c r="B656" s="47" t="str">
        <f t="shared" si="157"/>
        <v>Capital Cost Reduction</v>
      </c>
      <c r="C656" s="47" t="str">
        <f t="shared" si="157"/>
        <v>RnD Electricity Capital Cost Perc Reduction</v>
      </c>
      <c r="D656" s="8" t="s">
        <v>341</v>
      </c>
      <c r="E656" s="28"/>
      <c r="F656" s="8" t="s">
        <v>558</v>
      </c>
      <c r="G656" s="26"/>
      <c r="H656" s="151">
        <v>192</v>
      </c>
      <c r="I656" s="26" t="s">
        <v>46</v>
      </c>
      <c r="J656" s="47" t="str">
        <f t="shared" si="155"/>
        <v>R&amp;D Capital Cost Reductions</v>
      </c>
      <c r="K656" s="37" t="str">
        <f t="shared" si="158"/>
        <v>RnD electricity capital cost reduction</v>
      </c>
      <c r="L656" s="37">
        <f t="shared" si="158"/>
        <v>0</v>
      </c>
      <c r="M656" s="34">
        <f t="shared" si="158"/>
        <v>0.4</v>
      </c>
      <c r="N656" s="34">
        <f t="shared" si="158"/>
        <v>0.01</v>
      </c>
      <c r="O656" s="28" t="str">
        <f t="shared" si="158"/>
        <v>% reduction in cost</v>
      </c>
      <c r="P656" s="162" t="s">
        <v>649</v>
      </c>
      <c r="Q656" s="26" t="s">
        <v>273</v>
      </c>
      <c r="R656" s="122" t="s">
        <v>274</v>
      </c>
      <c r="S656" s="155" t="s">
        <v>77</v>
      </c>
      <c r="T656" s="26"/>
    </row>
    <row r="657" spans="1:20" ht="120">
      <c r="A657" s="47" t="str">
        <f t="shared" si="159"/>
        <v>Research and Development</v>
      </c>
      <c r="B657" s="47" t="str">
        <f t="shared" si="159"/>
        <v>Capital Cost Reduction</v>
      </c>
      <c r="C657" s="47" t="str">
        <f t="shared" si="159"/>
        <v>RnD Electricity Capital Cost Perc Reduction</v>
      </c>
      <c r="D657" s="8" t="s">
        <v>493</v>
      </c>
      <c r="E657" s="28"/>
      <c r="F657" s="183" t="s">
        <v>494</v>
      </c>
      <c r="G657" s="26"/>
      <c r="H657" s="151">
        <v>180</v>
      </c>
      <c r="I657" s="26" t="s">
        <v>47</v>
      </c>
      <c r="J657" s="47" t="str">
        <f t="shared" si="155"/>
        <v>R&amp;D Capital Cost Reductions</v>
      </c>
      <c r="K657" s="37" t="str">
        <f t="shared" si="158"/>
        <v>RnD electricity capital cost reduction</v>
      </c>
      <c r="L657" s="37">
        <f t="shared" si="158"/>
        <v>0</v>
      </c>
      <c r="M657" s="34">
        <f t="shared" si="158"/>
        <v>0.4</v>
      </c>
      <c r="N657" s="34">
        <f t="shared" si="158"/>
        <v>0.01</v>
      </c>
      <c r="O657" s="28" t="str">
        <f t="shared" si="158"/>
        <v>% reduction in cost</v>
      </c>
      <c r="P657" s="162" t="s">
        <v>650</v>
      </c>
      <c r="Q657" s="26" t="s">
        <v>273</v>
      </c>
      <c r="R657" s="122" t="s">
        <v>274</v>
      </c>
      <c r="S657" s="155" t="s">
        <v>77</v>
      </c>
      <c r="T657" s="26"/>
    </row>
    <row r="658" spans="1:20" ht="120">
      <c r="A658" s="47" t="str">
        <f t="shared" si="159"/>
        <v>Research and Development</v>
      </c>
      <c r="B658" s="47" t="str">
        <f t="shared" si="159"/>
        <v>Capital Cost Reduction</v>
      </c>
      <c r="C658" s="47" t="str">
        <f t="shared" si="159"/>
        <v>RnD Electricity Capital Cost Perc Reduction</v>
      </c>
      <c r="D658" s="8" t="s">
        <v>502</v>
      </c>
      <c r="E658" s="28"/>
      <c r="F658" s="8" t="s">
        <v>504</v>
      </c>
      <c r="G658" s="26"/>
      <c r="H658" s="151">
        <v>183</v>
      </c>
      <c r="I658" s="26" t="s">
        <v>46</v>
      </c>
      <c r="J658" s="47" t="str">
        <f t="shared" si="155"/>
        <v>R&amp;D Capital Cost Reductions</v>
      </c>
      <c r="K658" s="37" t="str">
        <f t="shared" si="158"/>
        <v>RnD electricity capital cost reduction</v>
      </c>
      <c r="L658" s="37">
        <f t="shared" si="158"/>
        <v>0</v>
      </c>
      <c r="M658" s="34">
        <f t="shared" si="158"/>
        <v>0.4</v>
      </c>
      <c r="N658" s="34">
        <f t="shared" si="158"/>
        <v>0.01</v>
      </c>
      <c r="O658" s="28" t="str">
        <f t="shared" si="158"/>
        <v>% reduction in cost</v>
      </c>
      <c r="P658" s="162" t="s">
        <v>651</v>
      </c>
      <c r="Q658" s="26" t="s">
        <v>273</v>
      </c>
      <c r="R658" s="122" t="s">
        <v>274</v>
      </c>
      <c r="S658" s="155" t="s">
        <v>77</v>
      </c>
      <c r="T658" s="26"/>
    </row>
    <row r="659" spans="1:20" ht="120">
      <c r="A659" s="64" t="s">
        <v>1181</v>
      </c>
      <c r="B659" s="47" t="str">
        <f t="shared" si="157"/>
        <v>Capital Cost Reduction</v>
      </c>
      <c r="C659" s="64" t="s">
        <v>321</v>
      </c>
      <c r="D659" s="26" t="s">
        <v>141</v>
      </c>
      <c r="E659" s="26"/>
      <c r="F659" s="8" t="s">
        <v>362</v>
      </c>
      <c r="G659" s="26"/>
      <c r="H659" s="151">
        <v>100</v>
      </c>
      <c r="I659" s="26" t="s">
        <v>46</v>
      </c>
      <c r="J659" s="47" t="str">
        <f t="shared" si="155"/>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0">B$659</f>
        <v>Capital Cost Reduction</v>
      </c>
      <c r="C660" s="47" t="str">
        <f t="shared" si="160"/>
        <v>RnD Industry Capital Cost Perc Reduction</v>
      </c>
      <c r="D660" s="8" t="s">
        <v>142</v>
      </c>
      <c r="E660" s="26"/>
      <c r="F660" s="8" t="s">
        <v>363</v>
      </c>
      <c r="G660" s="26"/>
      <c r="H660" s="151">
        <v>101</v>
      </c>
      <c r="I660" s="26" t="s">
        <v>46</v>
      </c>
      <c r="J660" s="47" t="str">
        <f t="shared" si="155"/>
        <v>R&amp;D Capital Cost Reductions</v>
      </c>
      <c r="K660" s="37" t="str">
        <f t="shared" ref="K660:O666" si="161">K$659</f>
        <v>RnD industry capital cost reduction</v>
      </c>
      <c r="L660" s="37">
        <f t="shared" si="161"/>
        <v>0</v>
      </c>
      <c r="M660" s="37">
        <f t="shared" si="161"/>
        <v>0.4</v>
      </c>
      <c r="N660" s="37">
        <f t="shared" si="161"/>
        <v>0.01</v>
      </c>
      <c r="O660" s="28" t="str">
        <f t="shared" si="161"/>
        <v>% reduction in cost</v>
      </c>
      <c r="P660" s="162" t="s">
        <v>653</v>
      </c>
      <c r="Q660" s="26" t="s">
        <v>273</v>
      </c>
      <c r="R660" s="122" t="s">
        <v>274</v>
      </c>
      <c r="S660" s="155" t="s">
        <v>77</v>
      </c>
      <c r="T660" s="26"/>
    </row>
    <row r="661" spans="1:20" ht="135">
      <c r="A661" s="47" t="str">
        <f t="shared" ref="A661:A666" si="162">A$659</f>
        <v>Research and Development</v>
      </c>
      <c r="B661" s="47" t="str">
        <f t="shared" si="160"/>
        <v>Capital Cost Reduction</v>
      </c>
      <c r="C661" s="47" t="str">
        <f t="shared" si="160"/>
        <v>RnD Industry Capital Cost Perc Reduction</v>
      </c>
      <c r="D661" s="8" t="s">
        <v>143</v>
      </c>
      <c r="E661" s="26"/>
      <c r="F661" s="8" t="s">
        <v>364</v>
      </c>
      <c r="G661" s="26"/>
      <c r="H661" s="151">
        <v>102</v>
      </c>
      <c r="I661" s="26" t="s">
        <v>46</v>
      </c>
      <c r="J661" s="47" t="str">
        <f t="shared" si="155"/>
        <v>R&amp;D Capital Cost Reductions</v>
      </c>
      <c r="K661" s="37" t="str">
        <f t="shared" si="161"/>
        <v>RnD industry capital cost reduction</v>
      </c>
      <c r="L661" s="37">
        <f t="shared" si="161"/>
        <v>0</v>
      </c>
      <c r="M661" s="37">
        <f t="shared" si="161"/>
        <v>0.4</v>
      </c>
      <c r="N661" s="37">
        <f t="shared" si="161"/>
        <v>0.01</v>
      </c>
      <c r="O661" s="28" t="str">
        <f t="shared" si="161"/>
        <v>% reduction in cost</v>
      </c>
      <c r="P661" s="162" t="s">
        <v>654</v>
      </c>
      <c r="Q661" s="26" t="s">
        <v>273</v>
      </c>
      <c r="R661" s="122" t="s">
        <v>274</v>
      </c>
      <c r="S661" s="155" t="s">
        <v>77</v>
      </c>
      <c r="T661" s="26"/>
    </row>
    <row r="662" spans="1:20" ht="120">
      <c r="A662" s="47" t="str">
        <f t="shared" si="162"/>
        <v>Research and Development</v>
      </c>
      <c r="B662" s="47" t="str">
        <f t="shared" si="160"/>
        <v>Capital Cost Reduction</v>
      </c>
      <c r="C662" s="47" t="str">
        <f t="shared" si="160"/>
        <v>RnD Industry Capital Cost Perc Reduction</v>
      </c>
      <c r="D662" s="8" t="s">
        <v>144</v>
      </c>
      <c r="E662" s="26"/>
      <c r="F662" s="8" t="s">
        <v>365</v>
      </c>
      <c r="G662" s="26"/>
      <c r="H662" s="151">
        <v>103</v>
      </c>
      <c r="I662" s="26" t="s">
        <v>46</v>
      </c>
      <c r="J662" s="47" t="str">
        <f t="shared" si="155"/>
        <v>R&amp;D Capital Cost Reductions</v>
      </c>
      <c r="K662" s="37" t="str">
        <f t="shared" si="161"/>
        <v>RnD industry capital cost reduction</v>
      </c>
      <c r="L662" s="37">
        <f t="shared" si="161"/>
        <v>0</v>
      </c>
      <c r="M662" s="37">
        <f t="shared" si="161"/>
        <v>0.4</v>
      </c>
      <c r="N662" s="37">
        <f t="shared" si="161"/>
        <v>0.01</v>
      </c>
      <c r="O662" s="28" t="str">
        <f t="shared" si="161"/>
        <v>% reduction in cost</v>
      </c>
      <c r="P662" s="162" t="s">
        <v>655</v>
      </c>
      <c r="Q662" s="26" t="s">
        <v>273</v>
      </c>
      <c r="R662" s="122" t="s">
        <v>274</v>
      </c>
      <c r="S662" s="155" t="s">
        <v>77</v>
      </c>
      <c r="T662" s="26"/>
    </row>
    <row r="663" spans="1:20" ht="120">
      <c r="A663" s="47" t="str">
        <f t="shared" si="162"/>
        <v>Research and Development</v>
      </c>
      <c r="B663" s="47" t="str">
        <f t="shared" si="160"/>
        <v>Capital Cost Reduction</v>
      </c>
      <c r="C663" s="47" t="str">
        <f t="shared" si="160"/>
        <v>RnD Industry Capital Cost Perc Reduction</v>
      </c>
      <c r="D663" s="8" t="s">
        <v>892</v>
      </c>
      <c r="E663" s="26"/>
      <c r="F663" s="8" t="s">
        <v>366</v>
      </c>
      <c r="G663" s="26"/>
      <c r="H663" s="151">
        <v>104</v>
      </c>
      <c r="I663" s="26" t="s">
        <v>46</v>
      </c>
      <c r="J663" s="47" t="str">
        <f t="shared" si="155"/>
        <v>R&amp;D Capital Cost Reductions</v>
      </c>
      <c r="K663" s="37" t="str">
        <f t="shared" si="161"/>
        <v>RnD industry capital cost reduction</v>
      </c>
      <c r="L663" s="37">
        <f t="shared" si="161"/>
        <v>0</v>
      </c>
      <c r="M663" s="37">
        <f t="shared" si="161"/>
        <v>0.4</v>
      </c>
      <c r="N663" s="37">
        <f t="shared" si="161"/>
        <v>0.01</v>
      </c>
      <c r="O663" s="28" t="str">
        <f t="shared" si="161"/>
        <v>% reduction in cost</v>
      </c>
      <c r="P663" s="162" t="s">
        <v>656</v>
      </c>
      <c r="Q663" s="26" t="s">
        <v>273</v>
      </c>
      <c r="R663" s="122" t="s">
        <v>274</v>
      </c>
      <c r="S663" s="155" t="s">
        <v>77</v>
      </c>
      <c r="T663" s="26"/>
    </row>
    <row r="664" spans="1:20" ht="135">
      <c r="A664" s="47" t="str">
        <f t="shared" si="162"/>
        <v>Research and Development</v>
      </c>
      <c r="B664" s="47" t="str">
        <f t="shared" si="160"/>
        <v>Capital Cost Reduction</v>
      </c>
      <c r="C664" s="47" t="str">
        <f t="shared" si="160"/>
        <v>RnD Industry Capital Cost Perc Reduction</v>
      </c>
      <c r="D664" s="8" t="s">
        <v>145</v>
      </c>
      <c r="E664" s="26"/>
      <c r="F664" s="8" t="s">
        <v>899</v>
      </c>
      <c r="G664" s="26"/>
      <c r="H664" s="151">
        <v>105</v>
      </c>
      <c r="I664" s="26" t="s">
        <v>46</v>
      </c>
      <c r="J664" s="47" t="str">
        <f t="shared" si="155"/>
        <v>R&amp;D Capital Cost Reductions</v>
      </c>
      <c r="K664" s="37" t="str">
        <f t="shared" si="161"/>
        <v>RnD industry capital cost reduction</v>
      </c>
      <c r="L664" s="37">
        <f t="shared" si="161"/>
        <v>0</v>
      </c>
      <c r="M664" s="37">
        <f t="shared" si="161"/>
        <v>0.4</v>
      </c>
      <c r="N664" s="37">
        <f t="shared" si="161"/>
        <v>0.01</v>
      </c>
      <c r="O664" s="28" t="str">
        <f t="shared" si="161"/>
        <v>% reduction in cost</v>
      </c>
      <c r="P664" s="162" t="s">
        <v>657</v>
      </c>
      <c r="Q664" s="26" t="s">
        <v>273</v>
      </c>
      <c r="R664" s="122" t="s">
        <v>274</v>
      </c>
      <c r="S664" s="155" t="s">
        <v>77</v>
      </c>
      <c r="T664" s="26"/>
    </row>
    <row r="665" spans="1:20" ht="135">
      <c r="A665" s="47" t="str">
        <f t="shared" si="162"/>
        <v>Research and Development</v>
      </c>
      <c r="B665" s="47" t="str">
        <f t="shared" si="160"/>
        <v>Capital Cost Reduction</v>
      </c>
      <c r="C665" s="47" t="str">
        <f t="shared" si="160"/>
        <v>RnD Industry Capital Cost Perc Reduction</v>
      </c>
      <c r="D665" s="8" t="s">
        <v>146</v>
      </c>
      <c r="E665" s="26"/>
      <c r="F665" s="8" t="s">
        <v>367</v>
      </c>
      <c r="G665" s="26"/>
      <c r="H665" s="151">
        <v>106</v>
      </c>
      <c r="I665" s="26" t="s">
        <v>46</v>
      </c>
      <c r="J665" s="47" t="str">
        <f t="shared" si="155"/>
        <v>R&amp;D Capital Cost Reductions</v>
      </c>
      <c r="K665" s="37" t="str">
        <f t="shared" si="161"/>
        <v>RnD industry capital cost reduction</v>
      </c>
      <c r="L665" s="37">
        <f t="shared" si="161"/>
        <v>0</v>
      </c>
      <c r="M665" s="37">
        <f t="shared" si="161"/>
        <v>0.4</v>
      </c>
      <c r="N665" s="37">
        <f t="shared" si="161"/>
        <v>0.01</v>
      </c>
      <c r="O665" s="28" t="str">
        <f t="shared" si="161"/>
        <v>% reduction in cost</v>
      </c>
      <c r="P665" s="162" t="s">
        <v>658</v>
      </c>
      <c r="Q665" s="26" t="s">
        <v>273</v>
      </c>
      <c r="R665" s="122" t="s">
        <v>274</v>
      </c>
      <c r="S665" s="155" t="s">
        <v>77</v>
      </c>
      <c r="T665" s="26"/>
    </row>
    <row r="666" spans="1:20" ht="120">
      <c r="A666" s="47" t="str">
        <f t="shared" si="162"/>
        <v>Research and Development</v>
      </c>
      <c r="B666" s="47" t="str">
        <f t="shared" si="160"/>
        <v>Capital Cost Reduction</v>
      </c>
      <c r="C666" s="47" t="str">
        <f t="shared" si="160"/>
        <v>RnD Industry Capital Cost Perc Reduction</v>
      </c>
      <c r="D666" s="8" t="s">
        <v>147</v>
      </c>
      <c r="E666" s="26"/>
      <c r="F666" s="8" t="s">
        <v>368</v>
      </c>
      <c r="G666" s="26"/>
      <c r="H666" s="151">
        <v>107</v>
      </c>
      <c r="I666" s="26" t="s">
        <v>46</v>
      </c>
      <c r="J666" s="47" t="str">
        <f t="shared" si="155"/>
        <v>R&amp;D Capital Cost Reductions</v>
      </c>
      <c r="K666" s="37" t="str">
        <f t="shared" si="161"/>
        <v>RnD industry capital cost reduction</v>
      </c>
      <c r="L666" s="37">
        <f t="shared" si="161"/>
        <v>0</v>
      </c>
      <c r="M666" s="37">
        <f t="shared" si="161"/>
        <v>0.4</v>
      </c>
      <c r="N666" s="37">
        <f t="shared" si="161"/>
        <v>0.01</v>
      </c>
      <c r="O666" s="28" t="str">
        <f t="shared" si="161"/>
        <v>% reduction in cost</v>
      </c>
      <c r="P666" s="162" t="s">
        <v>659</v>
      </c>
      <c r="Q666" s="26" t="s">
        <v>273</v>
      </c>
      <c r="R666" s="122" t="s">
        <v>274</v>
      </c>
      <c r="S666" s="155" t="s">
        <v>77</v>
      </c>
      <c r="T666" s="26"/>
    </row>
    <row r="667" spans="1:20" ht="120">
      <c r="A667" s="64" t="s">
        <v>1181</v>
      </c>
      <c r="B667" s="47" t="str">
        <f t="shared" si="160"/>
        <v>Capital Cost Reduction</v>
      </c>
      <c r="C667" s="65" t="s">
        <v>322</v>
      </c>
      <c r="D667" s="26" t="s">
        <v>545</v>
      </c>
      <c r="E667" s="26"/>
      <c r="F667" s="26" t="s">
        <v>525</v>
      </c>
      <c r="G667" s="26"/>
      <c r="H667" s="151">
        <v>108</v>
      </c>
      <c r="I667" s="26" t="s">
        <v>46</v>
      </c>
      <c r="J667" s="47" t="str">
        <f t="shared" si="155"/>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3">A$667</f>
        <v>Research and Development</v>
      </c>
      <c r="B668" s="47" t="str">
        <f t="shared" ref="B668:C673" si="164">B$667</f>
        <v>Capital Cost Reduction</v>
      </c>
      <c r="C668" s="47" t="str">
        <f t="shared" si="164"/>
        <v>RnD Transportation Capital Cost Perc Reduction</v>
      </c>
      <c r="D668" s="26" t="s">
        <v>546</v>
      </c>
      <c r="E668" s="26"/>
      <c r="F668" s="26" t="s">
        <v>526</v>
      </c>
      <c r="G668" s="26"/>
      <c r="H668" s="151">
        <v>109</v>
      </c>
      <c r="I668" s="26" t="s">
        <v>46</v>
      </c>
      <c r="J668" s="47" t="str">
        <f t="shared" si="155"/>
        <v>R&amp;D Capital Cost Reductions</v>
      </c>
      <c r="K668" s="37" t="str">
        <f t="shared" ref="K668:O673" si="165">K$667</f>
        <v>RnD transportation capital cost reduction</v>
      </c>
      <c r="L668" s="37">
        <f t="shared" si="165"/>
        <v>0</v>
      </c>
      <c r="M668" s="37">
        <f t="shared" si="165"/>
        <v>0.4</v>
      </c>
      <c r="N668" s="37">
        <f t="shared" si="165"/>
        <v>0.01</v>
      </c>
      <c r="O668" s="28" t="str">
        <f t="shared" si="165"/>
        <v>% reduction in cost</v>
      </c>
      <c r="P668" s="162" t="s">
        <v>661</v>
      </c>
      <c r="Q668" s="26" t="s">
        <v>273</v>
      </c>
      <c r="R668" s="122" t="s">
        <v>274</v>
      </c>
      <c r="S668" s="155" t="s">
        <v>77</v>
      </c>
      <c r="T668" s="26"/>
    </row>
    <row r="669" spans="1:20" ht="135">
      <c r="A669" s="47" t="str">
        <f t="shared" si="163"/>
        <v>Research and Development</v>
      </c>
      <c r="B669" s="47" t="str">
        <f t="shared" si="164"/>
        <v>Capital Cost Reduction</v>
      </c>
      <c r="C669" s="47" t="str">
        <f t="shared" si="164"/>
        <v>RnD Transportation Capital Cost Perc Reduction</v>
      </c>
      <c r="D669" s="26" t="s">
        <v>547</v>
      </c>
      <c r="E669" s="26"/>
      <c r="F669" s="26" t="s">
        <v>527</v>
      </c>
      <c r="G669" s="26"/>
      <c r="H669" s="151">
        <v>110</v>
      </c>
      <c r="I669" s="26" t="s">
        <v>46</v>
      </c>
      <c r="J669" s="47" t="str">
        <f t="shared" si="155"/>
        <v>R&amp;D Capital Cost Reductions</v>
      </c>
      <c r="K669" s="37" t="str">
        <f t="shared" si="165"/>
        <v>RnD transportation capital cost reduction</v>
      </c>
      <c r="L669" s="37">
        <f t="shared" si="165"/>
        <v>0</v>
      </c>
      <c r="M669" s="37">
        <f t="shared" si="165"/>
        <v>0.4</v>
      </c>
      <c r="N669" s="37">
        <f t="shared" si="165"/>
        <v>0.01</v>
      </c>
      <c r="O669" s="28" t="str">
        <f t="shared" si="165"/>
        <v>% reduction in cost</v>
      </c>
      <c r="P669" s="162" t="s">
        <v>662</v>
      </c>
      <c r="Q669" s="26" t="s">
        <v>273</v>
      </c>
      <c r="R669" s="122" t="s">
        <v>274</v>
      </c>
      <c r="S669" s="155" t="s">
        <v>77</v>
      </c>
      <c r="T669" s="26"/>
    </row>
    <row r="670" spans="1:20" ht="135">
      <c r="A670" s="47" t="str">
        <f t="shared" si="163"/>
        <v>Research and Development</v>
      </c>
      <c r="B670" s="47" t="str">
        <f t="shared" si="164"/>
        <v>Capital Cost Reduction</v>
      </c>
      <c r="C670" s="47" t="str">
        <f t="shared" si="164"/>
        <v>RnD Transportation Capital Cost Perc Reduction</v>
      </c>
      <c r="D670" s="26" t="s">
        <v>548</v>
      </c>
      <c r="E670" s="26"/>
      <c r="F670" s="26" t="s">
        <v>528</v>
      </c>
      <c r="G670" s="26"/>
      <c r="H670" s="151">
        <v>111</v>
      </c>
      <c r="I670" s="26" t="s">
        <v>46</v>
      </c>
      <c r="J670" s="47" t="str">
        <f t="shared" si="155"/>
        <v>R&amp;D Capital Cost Reductions</v>
      </c>
      <c r="K670" s="37" t="str">
        <f t="shared" si="165"/>
        <v>RnD transportation capital cost reduction</v>
      </c>
      <c r="L670" s="37">
        <f t="shared" si="165"/>
        <v>0</v>
      </c>
      <c r="M670" s="37">
        <f t="shared" si="165"/>
        <v>0.4</v>
      </c>
      <c r="N670" s="37">
        <f t="shared" si="165"/>
        <v>0.01</v>
      </c>
      <c r="O670" s="28" t="str">
        <f t="shared" si="165"/>
        <v>% reduction in cost</v>
      </c>
      <c r="P670" s="162" t="s">
        <v>663</v>
      </c>
      <c r="Q670" s="26" t="s">
        <v>273</v>
      </c>
      <c r="R670" s="122" t="s">
        <v>274</v>
      </c>
      <c r="S670" s="155" t="s">
        <v>77</v>
      </c>
      <c r="T670" s="26"/>
    </row>
    <row r="671" spans="1:20" ht="120">
      <c r="A671" s="47" t="str">
        <f t="shared" si="163"/>
        <v>Research and Development</v>
      </c>
      <c r="B671" s="47" t="str">
        <f t="shared" si="164"/>
        <v>Capital Cost Reduction</v>
      </c>
      <c r="C671" s="47" t="str">
        <f t="shared" si="164"/>
        <v>RnD Transportation Capital Cost Perc Reduction</v>
      </c>
      <c r="D671" s="26" t="s">
        <v>549</v>
      </c>
      <c r="E671" s="26"/>
      <c r="F671" s="26" t="s">
        <v>529</v>
      </c>
      <c r="G671" s="26"/>
      <c r="H671" s="151">
        <v>112</v>
      </c>
      <c r="I671" s="26" t="s">
        <v>46</v>
      </c>
      <c r="J671" s="47" t="str">
        <f t="shared" si="155"/>
        <v>R&amp;D Capital Cost Reductions</v>
      </c>
      <c r="K671" s="37" t="str">
        <f t="shared" si="165"/>
        <v>RnD transportation capital cost reduction</v>
      </c>
      <c r="L671" s="37">
        <f t="shared" si="165"/>
        <v>0</v>
      </c>
      <c r="M671" s="37">
        <f t="shared" si="165"/>
        <v>0.4</v>
      </c>
      <c r="N671" s="37">
        <f t="shared" si="165"/>
        <v>0.01</v>
      </c>
      <c r="O671" s="28" t="str">
        <f t="shared" si="165"/>
        <v>% reduction in cost</v>
      </c>
      <c r="P671" s="162" t="s">
        <v>664</v>
      </c>
      <c r="Q671" s="26" t="s">
        <v>273</v>
      </c>
      <c r="R671" s="122" t="s">
        <v>274</v>
      </c>
      <c r="S671" s="155" t="s">
        <v>77</v>
      </c>
      <c r="T671" s="26"/>
    </row>
    <row r="672" spans="1:20" ht="120">
      <c r="A672" s="47" t="str">
        <f t="shared" si="163"/>
        <v>Research and Development</v>
      </c>
      <c r="B672" s="47" t="str">
        <f t="shared" si="164"/>
        <v>Capital Cost Reduction</v>
      </c>
      <c r="C672" s="47" t="str">
        <f t="shared" si="164"/>
        <v>RnD Transportation Capital Cost Perc Reduction</v>
      </c>
      <c r="D672" s="26" t="s">
        <v>1009</v>
      </c>
      <c r="E672" s="26"/>
      <c r="F672" s="26" t="s">
        <v>1351</v>
      </c>
      <c r="G672" s="26"/>
      <c r="H672" s="151">
        <v>113</v>
      </c>
      <c r="I672" s="26" t="s">
        <v>46</v>
      </c>
      <c r="J672" s="47" t="str">
        <f t="shared" si="155"/>
        <v>R&amp;D Capital Cost Reductions</v>
      </c>
      <c r="K672" s="37" t="str">
        <f t="shared" si="165"/>
        <v>RnD transportation capital cost reduction</v>
      </c>
      <c r="L672" s="37">
        <f t="shared" si="165"/>
        <v>0</v>
      </c>
      <c r="M672" s="37">
        <f t="shared" si="165"/>
        <v>0.4</v>
      </c>
      <c r="N672" s="37">
        <f t="shared" si="165"/>
        <v>0.01</v>
      </c>
      <c r="O672" s="28" t="str">
        <f t="shared" si="165"/>
        <v>% reduction in cost</v>
      </c>
      <c r="P672" s="162" t="s">
        <v>1353</v>
      </c>
      <c r="Q672" s="26" t="s">
        <v>273</v>
      </c>
      <c r="R672" s="122" t="s">
        <v>274</v>
      </c>
      <c r="S672" s="155" t="s">
        <v>77</v>
      </c>
      <c r="T672" s="26"/>
    </row>
    <row r="673" spans="1:20" ht="120">
      <c r="A673" s="47" t="str">
        <f t="shared" si="163"/>
        <v>Research and Development</v>
      </c>
      <c r="B673" s="47" t="str">
        <f t="shared" si="164"/>
        <v>Capital Cost Reduction</v>
      </c>
      <c r="C673" s="47" t="str">
        <f t="shared" si="164"/>
        <v>RnD Transportation Capital Cost Perc Reduction</v>
      </c>
      <c r="D673" s="26" t="s">
        <v>1008</v>
      </c>
      <c r="E673" s="26"/>
      <c r="F673" s="26" t="s">
        <v>1352</v>
      </c>
      <c r="G673" s="26"/>
      <c r="H673" s="151">
        <v>523</v>
      </c>
      <c r="I673" s="26" t="s">
        <v>46</v>
      </c>
      <c r="J673" s="47" t="str">
        <f t="shared" si="155"/>
        <v>R&amp;D Capital Cost Reductions</v>
      </c>
      <c r="K673" s="37" t="str">
        <f t="shared" si="165"/>
        <v>RnD transportation capital cost reduction</v>
      </c>
      <c r="L673" s="37">
        <f t="shared" si="165"/>
        <v>0</v>
      </c>
      <c r="M673" s="37">
        <f t="shared" si="165"/>
        <v>0.4</v>
      </c>
      <c r="N673" s="37">
        <f t="shared" si="165"/>
        <v>0.01</v>
      </c>
      <c r="O673" s="28" t="str">
        <f t="shared" si="165"/>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6">B$675</f>
        <v>Fuel Use Reduction</v>
      </c>
      <c r="C676" s="47" t="str">
        <f t="shared" si="166"/>
        <v>RnD Building Fuel Use Perc Reduction</v>
      </c>
      <c r="D676" s="26" t="s">
        <v>122</v>
      </c>
      <c r="E676" s="26"/>
      <c r="F676" s="26" t="s">
        <v>352</v>
      </c>
      <c r="G676" s="26"/>
      <c r="H676" s="151">
        <v>115</v>
      </c>
      <c r="I676" s="26" t="s">
        <v>46</v>
      </c>
      <c r="J676" s="47" t="str">
        <f t="shared" ref="J676:J707" si="167">J$675</f>
        <v>R&amp;D Fuel Use Reductions</v>
      </c>
      <c r="K676" s="37" t="str">
        <f t="shared" ref="K676:O680" si="168">K$675</f>
        <v>RnD building fuel use reduction</v>
      </c>
      <c r="L676" s="37">
        <f t="shared" si="168"/>
        <v>0</v>
      </c>
      <c r="M676" s="37">
        <f t="shared" si="168"/>
        <v>0.4</v>
      </c>
      <c r="N676" s="37">
        <f t="shared" si="168"/>
        <v>0.01</v>
      </c>
      <c r="O676" s="28" t="str">
        <f t="shared" si="168"/>
        <v>% reduction in fuel use</v>
      </c>
      <c r="P676" s="155" t="s">
        <v>666</v>
      </c>
      <c r="Q676" s="26" t="s">
        <v>273</v>
      </c>
      <c r="R676" s="122" t="s">
        <v>274</v>
      </c>
      <c r="S676" s="155" t="s">
        <v>77</v>
      </c>
      <c r="T676" s="26"/>
    </row>
    <row r="677" spans="1:20" ht="30">
      <c r="A677" s="47" t="str">
        <f>A$675</f>
        <v>Research and Development</v>
      </c>
      <c r="B677" s="47" t="str">
        <f t="shared" si="166"/>
        <v>Fuel Use Reduction</v>
      </c>
      <c r="C677" s="47" t="str">
        <f t="shared" si="166"/>
        <v>RnD Building Fuel Use Perc Reduction</v>
      </c>
      <c r="D677" s="26" t="s">
        <v>123</v>
      </c>
      <c r="E677" s="26"/>
      <c r="F677" s="26" t="s">
        <v>353</v>
      </c>
      <c r="G677" s="26"/>
      <c r="H677" s="151">
        <v>750</v>
      </c>
      <c r="I677" s="26" t="s">
        <v>47</v>
      </c>
      <c r="J677" s="47" t="str">
        <f t="shared" si="167"/>
        <v>R&amp;D Fuel Use Reductions</v>
      </c>
      <c r="K677" s="37" t="str">
        <f t="shared" si="168"/>
        <v>RnD building fuel use reduction</v>
      </c>
      <c r="L677" s="37"/>
      <c r="M677" s="37"/>
      <c r="N677" s="37"/>
      <c r="O677" s="28"/>
      <c r="P677" s="155"/>
      <c r="Q677" s="26"/>
      <c r="R677" s="122"/>
      <c r="S677" s="155"/>
      <c r="T677" s="26"/>
    </row>
    <row r="678" spans="1:20" ht="120">
      <c r="A678" s="47" t="str">
        <f>A$675</f>
        <v>Research and Development</v>
      </c>
      <c r="B678" s="47" t="str">
        <f t="shared" si="166"/>
        <v>Fuel Use Reduction</v>
      </c>
      <c r="C678" s="47" t="str">
        <f t="shared" si="166"/>
        <v>RnD Building Fuel Use Perc Reduction</v>
      </c>
      <c r="D678" s="26" t="s">
        <v>124</v>
      </c>
      <c r="E678" s="26"/>
      <c r="F678" s="26" t="s">
        <v>354</v>
      </c>
      <c r="G678" s="26"/>
      <c r="H678" s="151">
        <v>117</v>
      </c>
      <c r="I678" s="26" t="s">
        <v>46</v>
      </c>
      <c r="J678" s="47" t="str">
        <f t="shared" si="167"/>
        <v>R&amp;D Fuel Use Reductions</v>
      </c>
      <c r="K678" s="37" t="str">
        <f t="shared" si="168"/>
        <v>RnD building fuel use reduction</v>
      </c>
      <c r="L678" s="37">
        <f t="shared" si="168"/>
        <v>0</v>
      </c>
      <c r="M678" s="37">
        <f t="shared" si="168"/>
        <v>0.4</v>
      </c>
      <c r="N678" s="37">
        <f t="shared" si="168"/>
        <v>0.01</v>
      </c>
      <c r="O678" s="28" t="str">
        <f t="shared" si="168"/>
        <v>% reduction in fuel use</v>
      </c>
      <c r="P678" s="155" t="s">
        <v>667</v>
      </c>
      <c r="Q678" s="26" t="s">
        <v>273</v>
      </c>
      <c r="R678" s="122" t="s">
        <v>274</v>
      </c>
      <c r="S678" s="155" t="s">
        <v>77</v>
      </c>
      <c r="T678" s="26"/>
    </row>
    <row r="679" spans="1:20" ht="120">
      <c r="A679" s="47" t="str">
        <f>A$675</f>
        <v>Research and Development</v>
      </c>
      <c r="B679" s="47" t="str">
        <f t="shared" si="166"/>
        <v>Fuel Use Reduction</v>
      </c>
      <c r="C679" s="47" t="str">
        <f t="shared" si="166"/>
        <v>RnD Building Fuel Use Perc Reduction</v>
      </c>
      <c r="D679" s="26" t="s">
        <v>125</v>
      </c>
      <c r="E679" s="26"/>
      <c r="F679" s="26" t="s">
        <v>355</v>
      </c>
      <c r="G679" s="26"/>
      <c r="H679" s="151">
        <v>118</v>
      </c>
      <c r="I679" s="26" t="s">
        <v>46</v>
      </c>
      <c r="J679" s="47" t="str">
        <f t="shared" si="167"/>
        <v>R&amp;D Fuel Use Reductions</v>
      </c>
      <c r="K679" s="37" t="str">
        <f t="shared" si="168"/>
        <v>RnD building fuel use reduction</v>
      </c>
      <c r="L679" s="37">
        <f t="shared" si="168"/>
        <v>0</v>
      </c>
      <c r="M679" s="37">
        <f t="shared" si="168"/>
        <v>0.4</v>
      </c>
      <c r="N679" s="37">
        <f t="shared" si="168"/>
        <v>0.01</v>
      </c>
      <c r="O679" s="28" t="str">
        <f t="shared" si="168"/>
        <v>% reduction in fuel use</v>
      </c>
      <c r="P679" s="155" t="s">
        <v>668</v>
      </c>
      <c r="Q679" s="26" t="s">
        <v>273</v>
      </c>
      <c r="R679" s="122" t="s">
        <v>274</v>
      </c>
      <c r="S679" s="155" t="s">
        <v>77</v>
      </c>
      <c r="T679" s="26"/>
    </row>
    <row r="680" spans="1:20" ht="120">
      <c r="A680" s="47" t="str">
        <f>A$675</f>
        <v>Research and Development</v>
      </c>
      <c r="B680" s="47" t="str">
        <f t="shared" si="166"/>
        <v>Fuel Use Reduction</v>
      </c>
      <c r="C680" s="47" t="str">
        <f t="shared" si="166"/>
        <v>RnD Building Fuel Use Perc Reduction</v>
      </c>
      <c r="D680" s="26" t="s">
        <v>126</v>
      </c>
      <c r="E680" s="26"/>
      <c r="F680" s="26" t="s">
        <v>356</v>
      </c>
      <c r="G680" s="26"/>
      <c r="H680" s="151">
        <v>119</v>
      </c>
      <c r="I680" s="26" t="s">
        <v>46</v>
      </c>
      <c r="J680" s="47" t="str">
        <f t="shared" si="167"/>
        <v>R&amp;D Fuel Use Reductions</v>
      </c>
      <c r="K680" s="37" t="str">
        <f t="shared" si="168"/>
        <v>RnD building fuel use reduction</v>
      </c>
      <c r="L680" s="37">
        <f t="shared" si="168"/>
        <v>0</v>
      </c>
      <c r="M680" s="37">
        <f t="shared" si="168"/>
        <v>0.4</v>
      </c>
      <c r="N680" s="37">
        <f t="shared" si="168"/>
        <v>0.01</v>
      </c>
      <c r="O680" s="28" t="str">
        <f t="shared" si="168"/>
        <v>% reduction in fuel use</v>
      </c>
      <c r="P680" s="155" t="s">
        <v>669</v>
      </c>
      <c r="Q680" s="26" t="s">
        <v>273</v>
      </c>
      <c r="R680" s="122" t="s">
        <v>274</v>
      </c>
      <c r="S680" s="155" t="s">
        <v>77</v>
      </c>
      <c r="T680" s="26"/>
    </row>
    <row r="681" spans="1:20" ht="135">
      <c r="A681" s="64" t="s">
        <v>1181</v>
      </c>
      <c r="B681" s="47" t="str">
        <f t="shared" si="166"/>
        <v>Fuel Use Reduction</v>
      </c>
      <c r="C681" s="64" t="s">
        <v>324</v>
      </c>
      <c r="D681" s="26"/>
      <c r="E681" s="26"/>
      <c r="F681" s="26" t="s">
        <v>29</v>
      </c>
      <c r="G681" s="26"/>
      <c r="H681" s="151">
        <v>120</v>
      </c>
      <c r="I681" s="26" t="s">
        <v>46</v>
      </c>
      <c r="J681" s="47" t="str">
        <f t="shared" si="167"/>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6"/>
        <v>Fuel Use Reduction</v>
      </c>
      <c r="C682" s="64" t="s">
        <v>325</v>
      </c>
      <c r="D682" s="26" t="s">
        <v>496</v>
      </c>
      <c r="E682" s="26"/>
      <c r="F682" s="183" t="s">
        <v>499</v>
      </c>
      <c r="G682" s="26"/>
      <c r="H682" s="151">
        <v>121</v>
      </c>
      <c r="I682" s="26" t="s">
        <v>46</v>
      </c>
      <c r="J682" s="47" t="str">
        <f t="shared" si="167"/>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69">B$682</f>
        <v>Fuel Use Reduction</v>
      </c>
      <c r="C683" s="47" t="str">
        <f t="shared" si="169"/>
        <v>RnD Electricity Fuel Use Perc Reduction</v>
      </c>
      <c r="D683" s="8" t="s">
        <v>338</v>
      </c>
      <c r="E683" s="28"/>
      <c r="F683" s="8" t="s">
        <v>557</v>
      </c>
      <c r="G683" s="26"/>
      <c r="H683" s="151">
        <v>122</v>
      </c>
      <c r="I683" s="26" t="s">
        <v>46</v>
      </c>
      <c r="J683" s="47" t="str">
        <f t="shared" si="167"/>
        <v>R&amp;D Fuel Use Reductions</v>
      </c>
      <c r="K683" s="37" t="str">
        <f t="shared" ref="K683:O688" si="170">K$682</f>
        <v>RnD electricity fuel use reduction</v>
      </c>
      <c r="L683" s="37">
        <f t="shared" si="170"/>
        <v>0</v>
      </c>
      <c r="M683" s="37">
        <f t="shared" si="170"/>
        <v>0.4</v>
      </c>
      <c r="N683" s="37">
        <f t="shared" si="170"/>
        <v>0.01</v>
      </c>
      <c r="O683" s="28" t="str">
        <f t="shared" si="170"/>
        <v>% reduction in fuel use</v>
      </c>
      <c r="P683" s="155" t="s">
        <v>672</v>
      </c>
      <c r="Q683" s="26" t="s">
        <v>273</v>
      </c>
      <c r="R683" s="122" t="s">
        <v>274</v>
      </c>
      <c r="S683" s="155" t="s">
        <v>77</v>
      </c>
      <c r="T683" s="26"/>
    </row>
    <row r="684" spans="1:20" ht="120">
      <c r="A684" s="47" t="str">
        <f t="shared" ref="A684:C692" si="171">A$682</f>
        <v>Research and Development</v>
      </c>
      <c r="B684" s="47" t="str">
        <f t="shared" si="169"/>
        <v>Fuel Use Reduction</v>
      </c>
      <c r="C684" s="47" t="str">
        <f t="shared" si="169"/>
        <v>RnD Electricity Fuel Use Perc Reduction</v>
      </c>
      <c r="D684" s="8" t="s">
        <v>80</v>
      </c>
      <c r="E684" s="28"/>
      <c r="F684" s="8" t="s">
        <v>357</v>
      </c>
      <c r="G684" s="26"/>
      <c r="H684" s="151">
        <v>123</v>
      </c>
      <c r="I684" s="26" t="s">
        <v>46</v>
      </c>
      <c r="J684" s="47" t="str">
        <f t="shared" si="167"/>
        <v>R&amp;D Fuel Use Reductions</v>
      </c>
      <c r="K684" s="37" t="str">
        <f t="shared" si="170"/>
        <v>RnD electricity fuel use reduction</v>
      </c>
      <c r="L684" s="37">
        <f t="shared" si="170"/>
        <v>0</v>
      </c>
      <c r="M684" s="37">
        <f t="shared" si="170"/>
        <v>0.4</v>
      </c>
      <c r="N684" s="37">
        <f t="shared" si="170"/>
        <v>0.01</v>
      </c>
      <c r="O684" s="28" t="str">
        <f t="shared" si="170"/>
        <v>% reduction in fuel use</v>
      </c>
      <c r="P684" s="155" t="s">
        <v>673</v>
      </c>
      <c r="Q684" s="26" t="s">
        <v>273</v>
      </c>
      <c r="R684" s="122" t="s">
        <v>274</v>
      </c>
      <c r="S684" s="155" t="s">
        <v>77</v>
      </c>
      <c r="T684" s="26"/>
    </row>
    <row r="685" spans="1:20" ht="45">
      <c r="A685" s="47" t="str">
        <f t="shared" si="171"/>
        <v>Research and Development</v>
      </c>
      <c r="B685" s="47" t="str">
        <f t="shared" si="169"/>
        <v>Fuel Use Reduction</v>
      </c>
      <c r="C685" s="47" t="str">
        <f t="shared" si="169"/>
        <v>RnD Electricity Fuel Use Perc Reduction</v>
      </c>
      <c r="D685" s="8" t="s">
        <v>81</v>
      </c>
      <c r="E685" s="28"/>
      <c r="F685" s="8" t="s">
        <v>358</v>
      </c>
      <c r="G685" s="26"/>
      <c r="H685" s="151">
        <v>751</v>
      </c>
      <c r="I685" s="26" t="s">
        <v>47</v>
      </c>
      <c r="J685" s="47" t="str">
        <f t="shared" si="167"/>
        <v>R&amp;D Fuel Use Reductions</v>
      </c>
      <c r="K685" s="37" t="str">
        <f t="shared" si="170"/>
        <v>RnD electricity fuel use reduction</v>
      </c>
      <c r="L685" s="37"/>
      <c r="M685" s="37"/>
      <c r="N685" s="37"/>
      <c r="O685" s="28"/>
      <c r="P685" s="155"/>
      <c r="Q685" s="26"/>
      <c r="R685" s="122"/>
      <c r="S685" s="155"/>
      <c r="T685" s="26"/>
    </row>
    <row r="686" spans="1:20" ht="45">
      <c r="A686" s="47" t="str">
        <f t="shared" si="171"/>
        <v>Research and Development</v>
      </c>
      <c r="B686" s="47" t="str">
        <f t="shared" si="169"/>
        <v>Fuel Use Reduction</v>
      </c>
      <c r="C686" s="47" t="str">
        <f t="shared" si="169"/>
        <v>RnD Electricity Fuel Use Perc Reduction</v>
      </c>
      <c r="D686" s="8" t="s">
        <v>497</v>
      </c>
      <c r="E686" s="28"/>
      <c r="F686" s="8" t="s">
        <v>501</v>
      </c>
      <c r="G686" s="26"/>
      <c r="H686" s="151">
        <v>752</v>
      </c>
      <c r="I686" s="26" t="s">
        <v>47</v>
      </c>
      <c r="J686" s="47" t="str">
        <f t="shared" si="167"/>
        <v>R&amp;D Fuel Use Reductions</v>
      </c>
      <c r="K686" s="37" t="str">
        <f t="shared" si="170"/>
        <v>RnD electricity fuel use reduction</v>
      </c>
      <c r="L686" s="37"/>
      <c r="M686" s="37"/>
      <c r="N686" s="37"/>
      <c r="O686" s="28"/>
      <c r="P686" s="155"/>
      <c r="Q686" s="26"/>
      <c r="R686" s="122"/>
      <c r="S686" s="155"/>
      <c r="T686" s="26"/>
    </row>
    <row r="687" spans="1:20" ht="45">
      <c r="A687" s="47" t="str">
        <f t="shared" si="171"/>
        <v>Research and Development</v>
      </c>
      <c r="B687" s="47" t="str">
        <f t="shared" si="169"/>
        <v>Fuel Use Reduction</v>
      </c>
      <c r="C687" s="47" t="str">
        <f t="shared" si="169"/>
        <v>RnD Electricity Fuel Use Perc Reduction</v>
      </c>
      <c r="D687" s="8" t="s">
        <v>82</v>
      </c>
      <c r="E687" s="28"/>
      <c r="F687" s="8" t="s">
        <v>359</v>
      </c>
      <c r="G687" s="26"/>
      <c r="H687" s="151">
        <v>753</v>
      </c>
      <c r="I687" s="26" t="s">
        <v>47</v>
      </c>
      <c r="J687" s="47" t="str">
        <f t="shared" si="167"/>
        <v>R&amp;D Fuel Use Reductions</v>
      </c>
      <c r="K687" s="37" t="str">
        <f t="shared" si="170"/>
        <v>RnD electricity fuel use reduction</v>
      </c>
      <c r="L687" s="37"/>
      <c r="M687" s="37"/>
      <c r="N687" s="37"/>
      <c r="O687" s="28"/>
      <c r="P687" s="155"/>
      <c r="Q687" s="26"/>
      <c r="R687" s="122"/>
      <c r="S687" s="155"/>
      <c r="T687" s="26"/>
    </row>
    <row r="688" spans="1:20" ht="45">
      <c r="A688" s="47" t="str">
        <f t="shared" si="171"/>
        <v>Research and Development</v>
      </c>
      <c r="B688" s="47" t="str">
        <f t="shared" si="169"/>
        <v>Fuel Use Reduction</v>
      </c>
      <c r="C688" s="47" t="str">
        <f t="shared" si="169"/>
        <v>RnD Electricity Fuel Use Perc Reduction</v>
      </c>
      <c r="D688" s="8" t="s">
        <v>83</v>
      </c>
      <c r="E688" s="28"/>
      <c r="F688" s="8" t="s">
        <v>360</v>
      </c>
      <c r="G688" s="26"/>
      <c r="H688" s="151">
        <v>754</v>
      </c>
      <c r="I688" s="26" t="s">
        <v>47</v>
      </c>
      <c r="J688" s="47" t="str">
        <f t="shared" si="167"/>
        <v>R&amp;D Fuel Use Reductions</v>
      </c>
      <c r="K688" s="37" t="str">
        <f t="shared" si="170"/>
        <v>RnD electricity fuel use reduction</v>
      </c>
      <c r="L688" s="37"/>
      <c r="M688" s="37"/>
      <c r="N688" s="37"/>
      <c r="O688" s="28"/>
      <c r="P688" s="155"/>
      <c r="Q688" s="26"/>
      <c r="R688" s="122"/>
      <c r="S688" s="155"/>
      <c r="T688" s="26"/>
    </row>
    <row r="689" spans="1:20" ht="120">
      <c r="A689" s="47" t="str">
        <f t="shared" si="171"/>
        <v>Research and Development</v>
      </c>
      <c r="B689" s="47" t="str">
        <f t="shared" si="169"/>
        <v>Fuel Use Reduction</v>
      </c>
      <c r="C689" s="47" t="str">
        <f t="shared" si="169"/>
        <v>RnD Electricity Fuel Use Perc Reduction</v>
      </c>
      <c r="D689" s="8" t="s">
        <v>84</v>
      </c>
      <c r="E689" s="28"/>
      <c r="F689" s="8" t="s">
        <v>361</v>
      </c>
      <c r="G689" s="26"/>
      <c r="H689" s="151">
        <v>124</v>
      </c>
      <c r="I689" s="26" t="s">
        <v>46</v>
      </c>
      <c r="J689" s="47" t="str">
        <f t="shared" si="167"/>
        <v>R&amp;D Fuel Use Reductions</v>
      </c>
      <c r="K689" s="37" t="str">
        <f t="shared" ref="K689:O692" si="172">K$682</f>
        <v>RnD electricity fuel use reduction</v>
      </c>
      <c r="L689" s="37">
        <f t="shared" si="172"/>
        <v>0</v>
      </c>
      <c r="M689" s="37">
        <f t="shared" si="172"/>
        <v>0.4</v>
      </c>
      <c r="N689" s="37">
        <f t="shared" si="172"/>
        <v>0.01</v>
      </c>
      <c r="O689" s="28" t="str">
        <f t="shared" si="172"/>
        <v>% reduction in fuel use</v>
      </c>
      <c r="P689" s="155" t="s">
        <v>674</v>
      </c>
      <c r="Q689" s="26" t="s">
        <v>273</v>
      </c>
      <c r="R689" s="122" t="s">
        <v>274</v>
      </c>
      <c r="S689" s="155" t="s">
        <v>77</v>
      </c>
      <c r="T689" s="26"/>
    </row>
    <row r="690" spans="1:20" ht="120">
      <c r="A690" s="47" t="str">
        <f>A$682</f>
        <v>Research and Development</v>
      </c>
      <c r="B690" s="47" t="str">
        <f t="shared" si="169"/>
        <v>Fuel Use Reduction</v>
      </c>
      <c r="C690" s="47" t="str">
        <f t="shared" si="169"/>
        <v>RnD Electricity Fuel Use Perc Reduction</v>
      </c>
      <c r="D690" s="8" t="s">
        <v>341</v>
      </c>
      <c r="E690" s="28"/>
      <c r="F690" s="8" t="s">
        <v>558</v>
      </c>
      <c r="G690" s="26"/>
      <c r="H690" s="151">
        <v>193</v>
      </c>
      <c r="I690" s="26" t="s">
        <v>46</v>
      </c>
      <c r="J690" s="47" t="str">
        <f t="shared" si="167"/>
        <v>R&amp;D Fuel Use Reductions</v>
      </c>
      <c r="K690" s="37" t="str">
        <f t="shared" si="172"/>
        <v>RnD electricity fuel use reduction</v>
      </c>
      <c r="L690" s="37">
        <f t="shared" si="172"/>
        <v>0</v>
      </c>
      <c r="M690" s="37">
        <f t="shared" si="172"/>
        <v>0.4</v>
      </c>
      <c r="N690" s="37">
        <f t="shared" si="172"/>
        <v>0.01</v>
      </c>
      <c r="O690" s="28" t="str">
        <f t="shared" si="172"/>
        <v>% reduction in fuel use</v>
      </c>
      <c r="P690" s="155" t="s">
        <v>675</v>
      </c>
      <c r="Q690" s="26" t="s">
        <v>273</v>
      </c>
      <c r="R690" s="122" t="s">
        <v>274</v>
      </c>
      <c r="S690" s="155" t="s">
        <v>77</v>
      </c>
      <c r="T690" s="26"/>
    </row>
    <row r="691" spans="1:20" ht="120">
      <c r="A691" s="47" t="str">
        <f t="shared" si="171"/>
        <v>Research and Development</v>
      </c>
      <c r="B691" s="47" t="str">
        <f t="shared" si="171"/>
        <v>Fuel Use Reduction</v>
      </c>
      <c r="C691" s="47" t="str">
        <f t="shared" si="171"/>
        <v>RnD Electricity Fuel Use Perc Reduction</v>
      </c>
      <c r="D691" s="8" t="s">
        <v>493</v>
      </c>
      <c r="E691" s="28"/>
      <c r="F691" s="183" t="s">
        <v>494</v>
      </c>
      <c r="G691" s="26"/>
      <c r="H691" s="151">
        <v>181</v>
      </c>
      <c r="I691" s="26" t="s">
        <v>46</v>
      </c>
      <c r="J691" s="47" t="str">
        <f t="shared" si="167"/>
        <v>R&amp;D Fuel Use Reductions</v>
      </c>
      <c r="K691" s="37" t="str">
        <f t="shared" si="172"/>
        <v>RnD electricity fuel use reduction</v>
      </c>
      <c r="L691" s="37">
        <f t="shared" si="172"/>
        <v>0</v>
      </c>
      <c r="M691" s="37">
        <f t="shared" si="172"/>
        <v>0.4</v>
      </c>
      <c r="N691" s="37">
        <f t="shared" si="172"/>
        <v>0.01</v>
      </c>
      <c r="O691" s="28" t="str">
        <f t="shared" si="172"/>
        <v>% reduction in fuel use</v>
      </c>
      <c r="P691" s="155" t="s">
        <v>676</v>
      </c>
      <c r="Q691" s="26" t="s">
        <v>273</v>
      </c>
      <c r="R691" s="122" t="s">
        <v>274</v>
      </c>
      <c r="S691" s="155" t="s">
        <v>77</v>
      </c>
      <c r="T691" s="26"/>
    </row>
    <row r="692" spans="1:20" ht="45">
      <c r="A692" s="47" t="str">
        <f t="shared" si="171"/>
        <v>Research and Development</v>
      </c>
      <c r="B692" s="47" t="str">
        <f t="shared" si="171"/>
        <v>Fuel Use Reduction</v>
      </c>
      <c r="C692" s="47" t="str">
        <f t="shared" si="171"/>
        <v>RnD Electricity Fuel Use Perc Reduction</v>
      </c>
      <c r="D692" s="8" t="s">
        <v>502</v>
      </c>
      <c r="E692" s="28"/>
      <c r="F692" s="8" t="s">
        <v>504</v>
      </c>
      <c r="G692" s="26"/>
      <c r="H692" s="151">
        <v>755</v>
      </c>
      <c r="I692" s="26" t="s">
        <v>47</v>
      </c>
      <c r="J692" s="47" t="str">
        <f t="shared" si="167"/>
        <v>R&amp;D Fuel Use Reductions</v>
      </c>
      <c r="K692" s="37" t="str">
        <f t="shared" si="172"/>
        <v>RnD electricity fuel use reduction</v>
      </c>
      <c r="L692" s="37"/>
      <c r="M692" s="37"/>
      <c r="N692" s="37"/>
      <c r="O692" s="28"/>
      <c r="P692" s="155"/>
      <c r="Q692" s="26"/>
      <c r="R692" s="122"/>
      <c r="S692" s="155"/>
      <c r="T692" s="26"/>
    </row>
    <row r="693" spans="1:20" ht="135">
      <c r="A693" s="64" t="s">
        <v>1181</v>
      </c>
      <c r="B693" s="47" t="str">
        <f t="shared" si="169"/>
        <v>Fuel Use Reduction</v>
      </c>
      <c r="C693" s="64" t="s">
        <v>326</v>
      </c>
      <c r="D693" s="26" t="s">
        <v>141</v>
      </c>
      <c r="E693" s="26"/>
      <c r="F693" s="8" t="s">
        <v>362</v>
      </c>
      <c r="G693" s="26"/>
      <c r="H693" s="151">
        <v>125</v>
      </c>
      <c r="I693" s="26" t="s">
        <v>46</v>
      </c>
      <c r="J693" s="47" t="str">
        <f t="shared" si="167"/>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3">B$693</f>
        <v>Fuel Use Reduction</v>
      </c>
      <c r="C694" s="47" t="str">
        <f t="shared" si="173"/>
        <v>RnD Industry Fuel Use Perc Reduction</v>
      </c>
      <c r="D694" s="8" t="s">
        <v>142</v>
      </c>
      <c r="E694" s="26"/>
      <c r="F694" s="8" t="s">
        <v>363</v>
      </c>
      <c r="G694" s="26"/>
      <c r="H694" s="151">
        <v>126</v>
      </c>
      <c r="I694" s="26" t="s">
        <v>46</v>
      </c>
      <c r="J694" s="47" t="str">
        <f t="shared" si="167"/>
        <v>R&amp;D Fuel Use Reductions</v>
      </c>
      <c r="K694" s="37" t="str">
        <f t="shared" ref="K694:O700" si="174">K$693</f>
        <v>RnD industry fuel use reduction</v>
      </c>
      <c r="L694" s="37">
        <f t="shared" si="174"/>
        <v>0</v>
      </c>
      <c r="M694" s="37">
        <f t="shared" si="174"/>
        <v>0.4</v>
      </c>
      <c r="N694" s="37">
        <f t="shared" si="174"/>
        <v>0.01</v>
      </c>
      <c r="O694" s="28" t="str">
        <f t="shared" si="174"/>
        <v>% reduction in fuel use</v>
      </c>
      <c r="P694" s="155" t="s">
        <v>678</v>
      </c>
      <c r="Q694" s="26" t="s">
        <v>273</v>
      </c>
      <c r="R694" s="122" t="s">
        <v>274</v>
      </c>
      <c r="S694" s="155" t="s">
        <v>77</v>
      </c>
      <c r="T694" s="26"/>
    </row>
    <row r="695" spans="1:20" ht="135">
      <c r="A695" s="47" t="str">
        <f t="shared" ref="A695:A700" si="175">A$693</f>
        <v>Research and Development</v>
      </c>
      <c r="B695" s="47" t="str">
        <f t="shared" si="173"/>
        <v>Fuel Use Reduction</v>
      </c>
      <c r="C695" s="47" t="str">
        <f t="shared" si="173"/>
        <v>RnD Industry Fuel Use Perc Reduction</v>
      </c>
      <c r="D695" s="8" t="s">
        <v>143</v>
      </c>
      <c r="E695" s="26"/>
      <c r="F695" s="8" t="s">
        <v>364</v>
      </c>
      <c r="G695" s="26"/>
      <c r="H695" s="151">
        <v>127</v>
      </c>
      <c r="I695" s="26" t="s">
        <v>46</v>
      </c>
      <c r="J695" s="47" t="str">
        <f t="shared" si="167"/>
        <v>R&amp;D Fuel Use Reductions</v>
      </c>
      <c r="K695" s="37" t="str">
        <f t="shared" si="174"/>
        <v>RnD industry fuel use reduction</v>
      </c>
      <c r="L695" s="37">
        <f t="shared" si="174"/>
        <v>0</v>
      </c>
      <c r="M695" s="37">
        <f t="shared" si="174"/>
        <v>0.4</v>
      </c>
      <c r="N695" s="37">
        <f t="shared" si="174"/>
        <v>0.01</v>
      </c>
      <c r="O695" s="28" t="str">
        <f t="shared" si="174"/>
        <v>% reduction in fuel use</v>
      </c>
      <c r="P695" s="155" t="s">
        <v>679</v>
      </c>
      <c r="Q695" s="26" t="s">
        <v>273</v>
      </c>
      <c r="R695" s="122" t="s">
        <v>274</v>
      </c>
      <c r="S695" s="155" t="s">
        <v>77</v>
      </c>
      <c r="T695" s="26"/>
    </row>
    <row r="696" spans="1:20" ht="135">
      <c r="A696" s="47" t="str">
        <f t="shared" si="175"/>
        <v>Research and Development</v>
      </c>
      <c r="B696" s="47" t="str">
        <f t="shared" si="173"/>
        <v>Fuel Use Reduction</v>
      </c>
      <c r="C696" s="47" t="str">
        <f t="shared" si="173"/>
        <v>RnD Industry Fuel Use Perc Reduction</v>
      </c>
      <c r="D696" s="8" t="s">
        <v>144</v>
      </c>
      <c r="E696" s="26"/>
      <c r="F696" s="8" t="s">
        <v>365</v>
      </c>
      <c r="G696" s="26"/>
      <c r="H696" s="151">
        <v>128</v>
      </c>
      <c r="I696" s="26" t="s">
        <v>46</v>
      </c>
      <c r="J696" s="47" t="str">
        <f t="shared" si="167"/>
        <v>R&amp;D Fuel Use Reductions</v>
      </c>
      <c r="K696" s="37" t="str">
        <f t="shared" si="174"/>
        <v>RnD industry fuel use reduction</v>
      </c>
      <c r="L696" s="37">
        <f t="shared" si="174"/>
        <v>0</v>
      </c>
      <c r="M696" s="37">
        <f t="shared" si="174"/>
        <v>0.4</v>
      </c>
      <c r="N696" s="37">
        <f t="shared" si="174"/>
        <v>0.01</v>
      </c>
      <c r="O696" s="28" t="str">
        <f t="shared" si="174"/>
        <v>% reduction in fuel use</v>
      </c>
      <c r="P696" s="155" t="s">
        <v>680</v>
      </c>
      <c r="Q696" s="26" t="s">
        <v>273</v>
      </c>
      <c r="R696" s="122" t="s">
        <v>274</v>
      </c>
      <c r="S696" s="155" t="s">
        <v>77</v>
      </c>
      <c r="T696" s="26"/>
    </row>
    <row r="697" spans="1:20" ht="135">
      <c r="A697" s="47" t="str">
        <f t="shared" si="175"/>
        <v>Research and Development</v>
      </c>
      <c r="B697" s="47" t="str">
        <f t="shared" si="173"/>
        <v>Fuel Use Reduction</v>
      </c>
      <c r="C697" s="47" t="str">
        <f t="shared" si="173"/>
        <v>RnD Industry Fuel Use Perc Reduction</v>
      </c>
      <c r="D697" s="8" t="s">
        <v>892</v>
      </c>
      <c r="E697" s="26"/>
      <c r="F697" s="8" t="s">
        <v>366</v>
      </c>
      <c r="G697" s="26"/>
      <c r="H697" s="151">
        <v>129</v>
      </c>
      <c r="I697" s="26" t="s">
        <v>46</v>
      </c>
      <c r="J697" s="47" t="str">
        <f t="shared" si="167"/>
        <v>R&amp;D Fuel Use Reductions</v>
      </c>
      <c r="K697" s="37" t="str">
        <f t="shared" si="174"/>
        <v>RnD industry fuel use reduction</v>
      </c>
      <c r="L697" s="37">
        <f t="shared" si="174"/>
        <v>0</v>
      </c>
      <c r="M697" s="37">
        <f t="shared" si="174"/>
        <v>0.4</v>
      </c>
      <c r="N697" s="37">
        <f t="shared" si="174"/>
        <v>0.01</v>
      </c>
      <c r="O697" s="28" t="str">
        <f t="shared" si="174"/>
        <v>% reduction in fuel use</v>
      </c>
      <c r="P697" s="155" t="s">
        <v>681</v>
      </c>
      <c r="Q697" s="26" t="s">
        <v>273</v>
      </c>
      <c r="R697" s="122" t="s">
        <v>274</v>
      </c>
      <c r="S697" s="155" t="s">
        <v>77</v>
      </c>
      <c r="T697" s="26"/>
    </row>
    <row r="698" spans="1:20" ht="135">
      <c r="A698" s="47" t="str">
        <f t="shared" si="175"/>
        <v>Research and Development</v>
      </c>
      <c r="B698" s="47" t="str">
        <f t="shared" si="173"/>
        <v>Fuel Use Reduction</v>
      </c>
      <c r="C698" s="47" t="str">
        <f t="shared" si="173"/>
        <v>RnD Industry Fuel Use Perc Reduction</v>
      </c>
      <c r="D698" s="8" t="s">
        <v>145</v>
      </c>
      <c r="E698" s="26"/>
      <c r="F698" s="8" t="s">
        <v>899</v>
      </c>
      <c r="G698" s="26"/>
      <c r="H698" s="151">
        <v>130</v>
      </c>
      <c r="I698" s="26" t="s">
        <v>46</v>
      </c>
      <c r="J698" s="47" t="str">
        <f t="shared" si="167"/>
        <v>R&amp;D Fuel Use Reductions</v>
      </c>
      <c r="K698" s="37" t="str">
        <f t="shared" si="174"/>
        <v>RnD industry fuel use reduction</v>
      </c>
      <c r="L698" s="37">
        <f t="shared" si="174"/>
        <v>0</v>
      </c>
      <c r="M698" s="37">
        <f t="shared" si="174"/>
        <v>0.4</v>
      </c>
      <c r="N698" s="37">
        <f t="shared" si="174"/>
        <v>0.01</v>
      </c>
      <c r="O698" s="28" t="str">
        <f t="shared" si="174"/>
        <v>% reduction in fuel use</v>
      </c>
      <c r="P698" s="155" t="s">
        <v>682</v>
      </c>
      <c r="Q698" s="26" t="s">
        <v>273</v>
      </c>
      <c r="R698" s="122" t="s">
        <v>274</v>
      </c>
      <c r="S698" s="155" t="s">
        <v>77</v>
      </c>
      <c r="T698" s="26"/>
    </row>
    <row r="699" spans="1:20" ht="135">
      <c r="A699" s="47" t="str">
        <f t="shared" si="175"/>
        <v>Research and Development</v>
      </c>
      <c r="B699" s="47" t="str">
        <f t="shared" si="173"/>
        <v>Fuel Use Reduction</v>
      </c>
      <c r="C699" s="47" t="str">
        <f t="shared" si="173"/>
        <v>RnD Industry Fuel Use Perc Reduction</v>
      </c>
      <c r="D699" s="8" t="s">
        <v>146</v>
      </c>
      <c r="E699" s="26"/>
      <c r="F699" s="8" t="s">
        <v>367</v>
      </c>
      <c r="G699" s="26"/>
      <c r="H699" s="151">
        <v>131</v>
      </c>
      <c r="I699" s="26" t="s">
        <v>46</v>
      </c>
      <c r="J699" s="47" t="str">
        <f t="shared" si="167"/>
        <v>R&amp;D Fuel Use Reductions</v>
      </c>
      <c r="K699" s="37" t="str">
        <f t="shared" si="174"/>
        <v>RnD industry fuel use reduction</v>
      </c>
      <c r="L699" s="37">
        <f t="shared" si="174"/>
        <v>0</v>
      </c>
      <c r="M699" s="37">
        <f t="shared" si="174"/>
        <v>0.4</v>
      </c>
      <c r="N699" s="37">
        <f t="shared" si="174"/>
        <v>0.01</v>
      </c>
      <c r="O699" s="28" t="str">
        <f t="shared" si="174"/>
        <v>% reduction in fuel use</v>
      </c>
      <c r="P699" s="155" t="s">
        <v>683</v>
      </c>
      <c r="Q699" s="26" t="s">
        <v>273</v>
      </c>
      <c r="R699" s="122" t="s">
        <v>274</v>
      </c>
      <c r="S699" s="155" t="s">
        <v>77</v>
      </c>
      <c r="T699" s="26"/>
    </row>
    <row r="700" spans="1:20" ht="135">
      <c r="A700" s="47" t="str">
        <f t="shared" si="175"/>
        <v>Research and Development</v>
      </c>
      <c r="B700" s="47" t="str">
        <f t="shared" si="173"/>
        <v>Fuel Use Reduction</v>
      </c>
      <c r="C700" s="47" t="str">
        <f t="shared" si="173"/>
        <v>RnD Industry Fuel Use Perc Reduction</v>
      </c>
      <c r="D700" s="8" t="s">
        <v>147</v>
      </c>
      <c r="E700" s="26"/>
      <c r="F700" s="8" t="s">
        <v>368</v>
      </c>
      <c r="G700" s="26"/>
      <c r="H700" s="151">
        <v>132</v>
      </c>
      <c r="I700" s="26" t="s">
        <v>46</v>
      </c>
      <c r="J700" s="47" t="str">
        <f t="shared" si="167"/>
        <v>R&amp;D Fuel Use Reductions</v>
      </c>
      <c r="K700" s="37" t="str">
        <f t="shared" si="174"/>
        <v>RnD industry fuel use reduction</v>
      </c>
      <c r="L700" s="37">
        <f t="shared" si="174"/>
        <v>0</v>
      </c>
      <c r="M700" s="37">
        <f t="shared" si="174"/>
        <v>0.4</v>
      </c>
      <c r="N700" s="37">
        <f t="shared" si="174"/>
        <v>0.01</v>
      </c>
      <c r="O700" s="28" t="str">
        <f t="shared" si="174"/>
        <v>% reduction in fuel use</v>
      </c>
      <c r="P700" s="155" t="s">
        <v>684</v>
      </c>
      <c r="Q700" s="26" t="s">
        <v>273</v>
      </c>
      <c r="R700" s="122" t="s">
        <v>274</v>
      </c>
      <c r="S700" s="155" t="s">
        <v>77</v>
      </c>
      <c r="T700" s="26"/>
    </row>
    <row r="701" spans="1:20" ht="120">
      <c r="A701" s="64" t="s">
        <v>1181</v>
      </c>
      <c r="B701" s="47" t="str">
        <f t="shared" si="173"/>
        <v>Fuel Use Reduction</v>
      </c>
      <c r="C701" s="64" t="s">
        <v>327</v>
      </c>
      <c r="D701" s="26" t="s">
        <v>545</v>
      </c>
      <c r="E701" s="26"/>
      <c r="F701" s="26" t="s">
        <v>525</v>
      </c>
      <c r="G701" s="26"/>
      <c r="H701" s="151">
        <v>133</v>
      </c>
      <c r="I701" s="26" t="s">
        <v>46</v>
      </c>
      <c r="J701" s="47" t="str">
        <f t="shared" si="167"/>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6">A$701</f>
        <v>Research and Development</v>
      </c>
      <c r="B702" s="47" t="str">
        <f t="shared" ref="B702:C707" si="177">B$701</f>
        <v>Fuel Use Reduction</v>
      </c>
      <c r="C702" s="47" t="str">
        <f t="shared" si="177"/>
        <v>RnD Transportation Fuel Use Perc Reduction</v>
      </c>
      <c r="D702" s="26" t="s">
        <v>546</v>
      </c>
      <c r="E702" s="26"/>
      <c r="F702" s="26" t="s">
        <v>526</v>
      </c>
      <c r="G702" s="26"/>
      <c r="H702" s="151">
        <v>134</v>
      </c>
      <c r="I702" s="26" t="s">
        <v>46</v>
      </c>
      <c r="J702" s="47" t="str">
        <f t="shared" si="167"/>
        <v>R&amp;D Fuel Use Reductions</v>
      </c>
      <c r="K702" s="37" t="str">
        <f t="shared" ref="K702:O707" si="178">K$701</f>
        <v>RnD transportation fuel use reduction</v>
      </c>
      <c r="L702" s="37">
        <f t="shared" si="178"/>
        <v>0</v>
      </c>
      <c r="M702" s="37">
        <f t="shared" si="178"/>
        <v>0.4</v>
      </c>
      <c r="N702" s="37">
        <f t="shared" si="178"/>
        <v>0.01</v>
      </c>
      <c r="O702" s="28" t="str">
        <f t="shared" si="178"/>
        <v>% reduction in fuel use</v>
      </c>
      <c r="P702" s="155" t="s">
        <v>686</v>
      </c>
      <c r="Q702" s="26" t="s">
        <v>273</v>
      </c>
      <c r="R702" s="122" t="s">
        <v>274</v>
      </c>
      <c r="S702" s="155" t="s">
        <v>77</v>
      </c>
      <c r="T702" s="26"/>
    </row>
    <row r="703" spans="1:20" ht="135">
      <c r="A703" s="47" t="str">
        <f t="shared" si="176"/>
        <v>Research and Development</v>
      </c>
      <c r="B703" s="47" t="str">
        <f t="shared" si="177"/>
        <v>Fuel Use Reduction</v>
      </c>
      <c r="C703" s="47" t="str">
        <f t="shared" si="177"/>
        <v>RnD Transportation Fuel Use Perc Reduction</v>
      </c>
      <c r="D703" s="26" t="s">
        <v>547</v>
      </c>
      <c r="E703" s="26"/>
      <c r="F703" s="26" t="s">
        <v>527</v>
      </c>
      <c r="G703" s="26"/>
      <c r="H703" s="151">
        <v>135</v>
      </c>
      <c r="I703" s="26" t="s">
        <v>46</v>
      </c>
      <c r="J703" s="47" t="str">
        <f t="shared" si="167"/>
        <v>R&amp;D Fuel Use Reductions</v>
      </c>
      <c r="K703" s="37" t="str">
        <f t="shared" si="178"/>
        <v>RnD transportation fuel use reduction</v>
      </c>
      <c r="L703" s="37">
        <f t="shared" si="178"/>
        <v>0</v>
      </c>
      <c r="M703" s="37">
        <f t="shared" si="178"/>
        <v>0.4</v>
      </c>
      <c r="N703" s="37">
        <f t="shared" si="178"/>
        <v>0.01</v>
      </c>
      <c r="O703" s="28" t="str">
        <f t="shared" si="178"/>
        <v>% reduction in fuel use</v>
      </c>
      <c r="P703" s="155" t="s">
        <v>687</v>
      </c>
      <c r="Q703" s="26" t="s">
        <v>273</v>
      </c>
      <c r="R703" s="122" t="s">
        <v>274</v>
      </c>
      <c r="S703" s="155" t="s">
        <v>77</v>
      </c>
      <c r="T703" s="26"/>
    </row>
    <row r="704" spans="1:20" ht="135">
      <c r="A704" s="47" t="str">
        <f t="shared" si="176"/>
        <v>Research and Development</v>
      </c>
      <c r="B704" s="47" t="str">
        <f t="shared" si="177"/>
        <v>Fuel Use Reduction</v>
      </c>
      <c r="C704" s="47" t="str">
        <f t="shared" si="177"/>
        <v>RnD Transportation Fuel Use Perc Reduction</v>
      </c>
      <c r="D704" s="26" t="s">
        <v>548</v>
      </c>
      <c r="E704" s="26"/>
      <c r="F704" s="26" t="s">
        <v>528</v>
      </c>
      <c r="G704" s="26"/>
      <c r="H704" s="151">
        <v>136</v>
      </c>
      <c r="I704" s="26" t="s">
        <v>46</v>
      </c>
      <c r="J704" s="47" t="str">
        <f t="shared" si="167"/>
        <v>R&amp;D Fuel Use Reductions</v>
      </c>
      <c r="K704" s="37" t="str">
        <f t="shared" si="178"/>
        <v>RnD transportation fuel use reduction</v>
      </c>
      <c r="L704" s="37">
        <f t="shared" si="178"/>
        <v>0</v>
      </c>
      <c r="M704" s="37">
        <f t="shared" si="178"/>
        <v>0.4</v>
      </c>
      <c r="N704" s="37">
        <f t="shared" si="178"/>
        <v>0.01</v>
      </c>
      <c r="O704" s="28" t="str">
        <f t="shared" si="178"/>
        <v>% reduction in fuel use</v>
      </c>
      <c r="P704" s="155" t="s">
        <v>688</v>
      </c>
      <c r="Q704" s="26" t="s">
        <v>273</v>
      </c>
      <c r="R704" s="122" t="s">
        <v>274</v>
      </c>
      <c r="S704" s="155" t="s">
        <v>77</v>
      </c>
      <c r="T704" s="26"/>
    </row>
    <row r="705" spans="1:20" ht="120">
      <c r="A705" s="47" t="str">
        <f t="shared" si="176"/>
        <v>Research and Development</v>
      </c>
      <c r="B705" s="47" t="str">
        <f t="shared" si="177"/>
        <v>Fuel Use Reduction</v>
      </c>
      <c r="C705" s="47" t="str">
        <f t="shared" si="177"/>
        <v>RnD Transportation Fuel Use Perc Reduction</v>
      </c>
      <c r="D705" s="26" t="s">
        <v>549</v>
      </c>
      <c r="E705" s="26"/>
      <c r="F705" s="26" t="s">
        <v>529</v>
      </c>
      <c r="G705" s="26"/>
      <c r="H705" s="151">
        <v>137</v>
      </c>
      <c r="I705" s="26" t="s">
        <v>46</v>
      </c>
      <c r="J705" s="47" t="str">
        <f t="shared" si="167"/>
        <v>R&amp;D Fuel Use Reductions</v>
      </c>
      <c r="K705" s="37" t="str">
        <f t="shared" si="178"/>
        <v>RnD transportation fuel use reduction</v>
      </c>
      <c r="L705" s="37">
        <f t="shared" si="178"/>
        <v>0</v>
      </c>
      <c r="M705" s="37">
        <f t="shared" si="178"/>
        <v>0.4</v>
      </c>
      <c r="N705" s="37">
        <f t="shared" si="178"/>
        <v>0.01</v>
      </c>
      <c r="O705" s="28" t="str">
        <f t="shared" si="178"/>
        <v>% reduction in fuel use</v>
      </c>
      <c r="P705" s="155" t="s">
        <v>689</v>
      </c>
      <c r="Q705" s="26" t="s">
        <v>273</v>
      </c>
      <c r="R705" s="122" t="s">
        <v>274</v>
      </c>
      <c r="S705" s="155" t="s">
        <v>77</v>
      </c>
      <c r="T705" s="26"/>
    </row>
    <row r="706" spans="1:20" ht="120">
      <c r="A706" s="47" t="str">
        <f t="shared" si="176"/>
        <v>Research and Development</v>
      </c>
      <c r="B706" s="47" t="str">
        <f t="shared" si="177"/>
        <v>Fuel Use Reduction</v>
      </c>
      <c r="C706" s="47" t="str">
        <f t="shared" si="177"/>
        <v>RnD Transportation Fuel Use Perc Reduction</v>
      </c>
      <c r="D706" s="26" t="s">
        <v>1009</v>
      </c>
      <c r="E706" s="26"/>
      <c r="F706" s="26" t="s">
        <v>1351</v>
      </c>
      <c r="G706" s="26"/>
      <c r="H706" s="151">
        <v>138</v>
      </c>
      <c r="I706" s="26" t="s">
        <v>46</v>
      </c>
      <c r="J706" s="47" t="str">
        <f t="shared" si="167"/>
        <v>R&amp;D Fuel Use Reductions</v>
      </c>
      <c r="K706" s="37" t="str">
        <f t="shared" si="178"/>
        <v>RnD transportation fuel use reduction</v>
      </c>
      <c r="L706" s="37">
        <f t="shared" si="178"/>
        <v>0</v>
      </c>
      <c r="M706" s="37">
        <f t="shared" si="178"/>
        <v>0.4</v>
      </c>
      <c r="N706" s="37">
        <f t="shared" si="178"/>
        <v>0.01</v>
      </c>
      <c r="O706" s="28" t="str">
        <f t="shared" si="178"/>
        <v>% reduction in fuel use</v>
      </c>
      <c r="P706" s="155" t="s">
        <v>1355</v>
      </c>
      <c r="Q706" s="26" t="s">
        <v>273</v>
      </c>
      <c r="R706" s="122" t="s">
        <v>274</v>
      </c>
      <c r="S706" s="155" t="s">
        <v>77</v>
      </c>
      <c r="T706" s="26"/>
    </row>
    <row r="707" spans="1:20" ht="120">
      <c r="A707" s="47" t="str">
        <f t="shared" si="176"/>
        <v>Research and Development</v>
      </c>
      <c r="B707" s="47" t="str">
        <f t="shared" si="177"/>
        <v>Fuel Use Reduction</v>
      </c>
      <c r="C707" s="47" t="str">
        <f t="shared" si="177"/>
        <v>RnD Transportation Fuel Use Perc Reduction</v>
      </c>
      <c r="D707" s="26" t="s">
        <v>1008</v>
      </c>
      <c r="E707" s="26"/>
      <c r="F707" s="26" t="s">
        <v>1352</v>
      </c>
      <c r="G707" s="26"/>
      <c r="H707" s="151">
        <v>524</v>
      </c>
      <c r="I707" s="26" t="s">
        <v>46</v>
      </c>
      <c r="J707" s="47" t="str">
        <f t="shared" si="167"/>
        <v>R&amp;D Fuel Use Reductions</v>
      </c>
      <c r="K707" s="37" t="str">
        <f t="shared" si="178"/>
        <v>RnD transportation fuel use reduction</v>
      </c>
      <c r="L707" s="37">
        <f t="shared" si="178"/>
        <v>0</v>
      </c>
      <c r="M707" s="37">
        <f t="shared" si="178"/>
        <v>0.4</v>
      </c>
      <c r="N707" s="37">
        <f t="shared" si="178"/>
        <v>0.01</v>
      </c>
      <c r="O707" s="28" t="str">
        <f t="shared" si="178"/>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4" t="str">
        <f>A$709</f>
        <v>Government Revenue Accounting</v>
      </c>
      <c r="B710" s="244" t="str">
        <f t="shared" ref="B710:C710" si="179">B$709</f>
        <v>Carbon Tax Revenue</v>
      </c>
      <c r="C710" s="244" t="str">
        <f t="shared" si="179"/>
        <v>GRA for Carbon Tax Revenue</v>
      </c>
      <c r="D710" s="1" t="s">
        <v>1610</v>
      </c>
      <c r="F710" s="3" t="s">
        <v>1854</v>
      </c>
      <c r="H710" s="151">
        <v>546</v>
      </c>
      <c r="I710" s="244" t="str">
        <f t="shared" ref="I710:I713" si="180">I$709</f>
        <v>Yes</v>
      </c>
      <c r="J710" s="149"/>
      <c r="K710" s="244" t="str">
        <f t="shared" ref="K710:K713" si="181">K$709</f>
        <v>GRA carbon tax revenue</v>
      </c>
      <c r="L710" s="244">
        <f t="shared" ref="L710:Q713" si="182">L$709</f>
        <v>0</v>
      </c>
      <c r="M710" s="244">
        <f t="shared" si="182"/>
        <v>10</v>
      </c>
      <c r="N710" s="244">
        <f t="shared" si="182"/>
        <v>1</v>
      </c>
      <c r="O710" s="244" t="str">
        <f t="shared" si="182"/>
        <v>weight</v>
      </c>
      <c r="P710" s="3" t="s">
        <v>1855</v>
      </c>
      <c r="Q710" s="244" t="str">
        <f t="shared" si="182"/>
        <v>io-model.html</v>
      </c>
      <c r="R710" s="126"/>
      <c r="S710" s="3"/>
      <c r="T710" s="3"/>
    </row>
    <row r="711" spans="1:20" ht="120">
      <c r="A711" s="244" t="str">
        <f t="shared" ref="A711:C713" si="183">A$709</f>
        <v>Government Revenue Accounting</v>
      </c>
      <c r="B711" s="244" t="str">
        <f t="shared" si="183"/>
        <v>Carbon Tax Revenue</v>
      </c>
      <c r="C711" s="244" t="str">
        <f t="shared" si="183"/>
        <v>GRA for Carbon Tax Revenue</v>
      </c>
      <c r="D711" s="1" t="s">
        <v>1611</v>
      </c>
      <c r="F711" s="3" t="s">
        <v>1615</v>
      </c>
      <c r="H711" s="151">
        <v>547</v>
      </c>
      <c r="I711" s="244" t="str">
        <f t="shared" si="180"/>
        <v>Yes</v>
      </c>
      <c r="J711" s="149"/>
      <c r="K711" s="244" t="str">
        <f t="shared" si="181"/>
        <v>GRA carbon tax revenue</v>
      </c>
      <c r="L711" s="244">
        <f t="shared" si="182"/>
        <v>0</v>
      </c>
      <c r="M711" s="244">
        <f t="shared" si="182"/>
        <v>10</v>
      </c>
      <c r="N711" s="244">
        <f t="shared" si="182"/>
        <v>1</v>
      </c>
      <c r="O711" s="244" t="str">
        <f t="shared" si="182"/>
        <v>weight</v>
      </c>
      <c r="P711" s="3" t="s">
        <v>1522</v>
      </c>
      <c r="Q711" s="244" t="str">
        <f t="shared" si="182"/>
        <v>io-model.html</v>
      </c>
      <c r="R711" s="126"/>
      <c r="S711" s="3"/>
      <c r="T711" s="3"/>
    </row>
    <row r="712" spans="1:20" ht="120">
      <c r="A712" s="244" t="str">
        <f t="shared" si="183"/>
        <v>Government Revenue Accounting</v>
      </c>
      <c r="B712" s="244" t="str">
        <f t="shared" si="183"/>
        <v>Carbon Tax Revenue</v>
      </c>
      <c r="C712" s="244" t="str">
        <f t="shared" si="183"/>
        <v>GRA for Carbon Tax Revenue</v>
      </c>
      <c r="D712" s="1" t="s">
        <v>1612</v>
      </c>
      <c r="F712" s="3" t="s">
        <v>1616</v>
      </c>
      <c r="H712" s="151">
        <v>548</v>
      </c>
      <c r="I712" s="244" t="str">
        <f t="shared" si="180"/>
        <v>Yes</v>
      </c>
      <c r="J712" s="149"/>
      <c r="K712" s="244" t="str">
        <f t="shared" si="181"/>
        <v>GRA carbon tax revenue</v>
      </c>
      <c r="L712" s="244">
        <f t="shared" si="182"/>
        <v>0</v>
      </c>
      <c r="M712" s="244">
        <f t="shared" si="182"/>
        <v>10</v>
      </c>
      <c r="N712" s="244">
        <f t="shared" si="182"/>
        <v>1</v>
      </c>
      <c r="O712" s="244" t="str">
        <f t="shared" si="182"/>
        <v>weight</v>
      </c>
      <c r="P712" s="3" t="s">
        <v>1523</v>
      </c>
      <c r="Q712" s="244" t="str">
        <f t="shared" si="182"/>
        <v>io-model.html</v>
      </c>
      <c r="R712" s="126"/>
      <c r="S712" s="3"/>
      <c r="T712" s="3"/>
    </row>
    <row r="713" spans="1:20" ht="120">
      <c r="A713" s="244" t="str">
        <f t="shared" si="183"/>
        <v>Government Revenue Accounting</v>
      </c>
      <c r="B713" s="244" t="str">
        <f t="shared" si="183"/>
        <v>Carbon Tax Revenue</v>
      </c>
      <c r="C713" s="244" t="str">
        <f t="shared" si="183"/>
        <v>GRA for Carbon Tax Revenue</v>
      </c>
      <c r="D713" s="1" t="s">
        <v>1613</v>
      </c>
      <c r="F713" s="3" t="s">
        <v>1617</v>
      </c>
      <c r="H713" s="151">
        <v>549</v>
      </c>
      <c r="I713" s="244" t="str">
        <f t="shared" si="180"/>
        <v>Yes</v>
      </c>
      <c r="J713" s="149"/>
      <c r="K713" s="244" t="str">
        <f t="shared" si="181"/>
        <v>GRA carbon tax revenue</v>
      </c>
      <c r="L713" s="244">
        <f t="shared" si="182"/>
        <v>0</v>
      </c>
      <c r="M713" s="244">
        <f t="shared" si="182"/>
        <v>10</v>
      </c>
      <c r="N713" s="244">
        <f t="shared" si="182"/>
        <v>1</v>
      </c>
      <c r="O713" s="244" t="str">
        <f t="shared" si="182"/>
        <v>weight</v>
      </c>
      <c r="P713" s="3" t="s">
        <v>1524</v>
      </c>
      <c r="Q713" s="244" t="str">
        <f t="shared" si="182"/>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4" t="str">
        <f>A$714</f>
        <v>Government Revenue Accounting</v>
      </c>
      <c r="B715" s="244" t="str">
        <f t="shared" ref="B715:C718" si="184">B$714</f>
        <v>Fuel Tax Revenue</v>
      </c>
      <c r="C715" s="244" t="str">
        <f t="shared" si="184"/>
        <v>GRA for Fuel Tax Revenue</v>
      </c>
      <c r="D715" s="1" t="s">
        <v>1610</v>
      </c>
      <c r="F715" s="3" t="s">
        <v>1854</v>
      </c>
      <c r="H715" s="151">
        <v>551</v>
      </c>
      <c r="I715" s="244" t="str">
        <f t="shared" ref="I715:I718" si="185">I$714</f>
        <v>Yes</v>
      </c>
      <c r="J715" s="149"/>
      <c r="K715" s="244" t="str">
        <f t="shared" ref="K715:K718" si="186">K$714</f>
        <v>GRA fuel tax revenue</v>
      </c>
      <c r="L715" s="244">
        <f t="shared" ref="L715:O718" si="187">L$714</f>
        <v>0</v>
      </c>
      <c r="M715" s="244">
        <f t="shared" si="187"/>
        <v>10</v>
      </c>
      <c r="N715" s="244">
        <f t="shared" si="187"/>
        <v>1</v>
      </c>
      <c r="O715" s="244" t="str">
        <f t="shared" si="187"/>
        <v>weight</v>
      </c>
      <c r="P71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4" t="str">
        <f t="shared" ref="Q715:Q718" si="188">Q$714</f>
        <v>io-model.html</v>
      </c>
      <c r="R715" s="126"/>
      <c r="S715" s="3"/>
      <c r="T715" s="3"/>
    </row>
    <row r="716" spans="1:20" ht="120">
      <c r="A716" s="244" t="str">
        <f t="shared" ref="A716:A718" si="189">A$714</f>
        <v>Government Revenue Accounting</v>
      </c>
      <c r="B716" s="244" t="str">
        <f t="shared" si="184"/>
        <v>Fuel Tax Revenue</v>
      </c>
      <c r="C716" s="244" t="str">
        <f t="shared" si="184"/>
        <v>GRA for Fuel Tax Revenue</v>
      </c>
      <c r="D716" s="1" t="s">
        <v>1611</v>
      </c>
      <c r="F716" s="3" t="s">
        <v>1615</v>
      </c>
      <c r="H716" s="151">
        <v>552</v>
      </c>
      <c r="I716" s="244" t="str">
        <f t="shared" si="185"/>
        <v>Yes</v>
      </c>
      <c r="J716" s="149"/>
      <c r="K716" s="244" t="str">
        <f t="shared" si="186"/>
        <v>GRA fuel tax revenue</v>
      </c>
      <c r="L716" s="244">
        <f t="shared" si="187"/>
        <v>0</v>
      </c>
      <c r="M716" s="244">
        <f t="shared" si="187"/>
        <v>10</v>
      </c>
      <c r="N716" s="244">
        <f t="shared" si="187"/>
        <v>1</v>
      </c>
      <c r="O716" s="244" t="str">
        <f t="shared" si="187"/>
        <v>weight</v>
      </c>
      <c r="P71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4" t="str">
        <f t="shared" si="188"/>
        <v>io-model.html</v>
      </c>
      <c r="R716" s="126"/>
      <c r="S716" s="3"/>
      <c r="T716" s="3"/>
    </row>
    <row r="717" spans="1:20" ht="120">
      <c r="A717" s="244" t="str">
        <f t="shared" si="189"/>
        <v>Government Revenue Accounting</v>
      </c>
      <c r="B717" s="244" t="str">
        <f t="shared" si="184"/>
        <v>Fuel Tax Revenue</v>
      </c>
      <c r="C717" s="244" t="str">
        <f t="shared" si="184"/>
        <v>GRA for Fuel Tax Revenue</v>
      </c>
      <c r="D717" s="1" t="s">
        <v>1612</v>
      </c>
      <c r="F717" s="3" t="s">
        <v>1616</v>
      </c>
      <c r="H717" s="151">
        <v>553</v>
      </c>
      <c r="I717" s="244" t="str">
        <f t="shared" si="185"/>
        <v>Yes</v>
      </c>
      <c r="J717" s="149"/>
      <c r="K717" s="244" t="str">
        <f t="shared" si="186"/>
        <v>GRA fuel tax revenue</v>
      </c>
      <c r="L717" s="244">
        <f t="shared" si="187"/>
        <v>0</v>
      </c>
      <c r="M717" s="244">
        <f t="shared" si="187"/>
        <v>10</v>
      </c>
      <c r="N717" s="244">
        <f t="shared" si="187"/>
        <v>1</v>
      </c>
      <c r="O717" s="244" t="str">
        <f t="shared" si="187"/>
        <v>weight</v>
      </c>
      <c r="P71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4" t="str">
        <f t="shared" si="188"/>
        <v>io-model.html</v>
      </c>
      <c r="R717" s="126"/>
      <c r="S717" s="3"/>
      <c r="T717" s="3"/>
    </row>
    <row r="718" spans="1:20" ht="120">
      <c r="A718" s="244" t="str">
        <f t="shared" si="189"/>
        <v>Government Revenue Accounting</v>
      </c>
      <c r="B718" s="244" t="str">
        <f t="shared" si="184"/>
        <v>Fuel Tax Revenue</v>
      </c>
      <c r="C718" s="244" t="str">
        <f t="shared" si="184"/>
        <v>GRA for Fuel Tax Revenue</v>
      </c>
      <c r="D718" s="1" t="s">
        <v>1613</v>
      </c>
      <c r="F718" s="3" t="s">
        <v>1617</v>
      </c>
      <c r="H718" s="151">
        <v>554</v>
      </c>
      <c r="I718" s="244" t="str">
        <f t="shared" si="185"/>
        <v>Yes</v>
      </c>
      <c r="J718" s="149"/>
      <c r="K718" s="244" t="str">
        <f t="shared" si="186"/>
        <v>GRA fuel tax revenue</v>
      </c>
      <c r="L718" s="244">
        <f t="shared" si="187"/>
        <v>0</v>
      </c>
      <c r="M718" s="244">
        <f t="shared" si="187"/>
        <v>10</v>
      </c>
      <c r="N718" s="244">
        <f t="shared" si="187"/>
        <v>1</v>
      </c>
      <c r="O718" s="244" t="str">
        <f t="shared" si="187"/>
        <v>weight</v>
      </c>
      <c r="P71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4" t="str">
        <f t="shared" si="188"/>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4" t="str">
        <f>A$719</f>
        <v>Government Revenue Accounting</v>
      </c>
      <c r="B720" s="244" t="str">
        <f t="shared" ref="B720:C723" si="190">B$719</f>
        <v>EV Subsidy</v>
      </c>
      <c r="C720" s="244" t="str">
        <f t="shared" si="190"/>
        <v>GRA for EV Subsidy</v>
      </c>
      <c r="D720" s="1" t="s">
        <v>1610</v>
      </c>
      <c r="F720" s="3" t="s">
        <v>1854</v>
      </c>
      <c r="H720" s="151">
        <v>556</v>
      </c>
      <c r="I720" s="244" t="str">
        <f t="shared" ref="I720:I723" si="191">I$719</f>
        <v>Yes</v>
      </c>
      <c r="J720" s="149"/>
      <c r="K720" s="244" t="str">
        <f t="shared" ref="K720:K723" si="192">K$719</f>
        <v>GRA EV subsidy</v>
      </c>
      <c r="L720" s="244">
        <f t="shared" ref="L720:O723" si="193">L$719</f>
        <v>0</v>
      </c>
      <c r="M720" s="244">
        <f t="shared" si="193"/>
        <v>10</v>
      </c>
      <c r="N720" s="244">
        <f t="shared" si="193"/>
        <v>1</v>
      </c>
      <c r="O720" s="244" t="str">
        <f t="shared" si="193"/>
        <v>weight</v>
      </c>
      <c r="P72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4" t="str">
        <f t="shared" ref="Q720:Q723" si="194">Q$719</f>
        <v>io-model.html</v>
      </c>
      <c r="R720" s="126"/>
      <c r="S720" s="3"/>
      <c r="T720" s="3"/>
    </row>
    <row r="721" spans="1:20" ht="120">
      <c r="A721" s="244" t="str">
        <f t="shared" ref="A721:A723" si="195">A$719</f>
        <v>Government Revenue Accounting</v>
      </c>
      <c r="B721" s="244" t="str">
        <f t="shared" si="190"/>
        <v>EV Subsidy</v>
      </c>
      <c r="C721" s="244" t="str">
        <f t="shared" si="190"/>
        <v>GRA for EV Subsidy</v>
      </c>
      <c r="D721" s="1" t="s">
        <v>1611</v>
      </c>
      <c r="F721" s="3" t="s">
        <v>1615</v>
      </c>
      <c r="H721" s="151">
        <v>557</v>
      </c>
      <c r="I721" s="244" t="str">
        <f t="shared" si="191"/>
        <v>Yes</v>
      </c>
      <c r="J721" s="149"/>
      <c r="K721" s="244" t="str">
        <f t="shared" si="192"/>
        <v>GRA EV subsidy</v>
      </c>
      <c r="L721" s="244">
        <f t="shared" si="193"/>
        <v>0</v>
      </c>
      <c r="M721" s="244">
        <f t="shared" si="193"/>
        <v>10</v>
      </c>
      <c r="N721" s="244">
        <f t="shared" si="193"/>
        <v>1</v>
      </c>
      <c r="O721" s="244" t="str">
        <f t="shared" si="193"/>
        <v>weight</v>
      </c>
      <c r="P72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4" t="str">
        <f t="shared" si="194"/>
        <v>io-model.html</v>
      </c>
      <c r="R721" s="126"/>
      <c r="S721" s="3"/>
      <c r="T721" s="3"/>
    </row>
    <row r="722" spans="1:20" ht="120">
      <c r="A722" s="244" t="str">
        <f t="shared" si="195"/>
        <v>Government Revenue Accounting</v>
      </c>
      <c r="B722" s="244" t="str">
        <f t="shared" si="190"/>
        <v>EV Subsidy</v>
      </c>
      <c r="C722" s="244" t="str">
        <f t="shared" si="190"/>
        <v>GRA for EV Subsidy</v>
      </c>
      <c r="D722" s="1" t="s">
        <v>1612</v>
      </c>
      <c r="F722" s="3" t="s">
        <v>1616</v>
      </c>
      <c r="H722" s="151">
        <v>558</v>
      </c>
      <c r="I722" s="244" t="str">
        <f t="shared" si="191"/>
        <v>Yes</v>
      </c>
      <c r="J722" s="149"/>
      <c r="K722" s="244" t="str">
        <f t="shared" si="192"/>
        <v>GRA EV subsidy</v>
      </c>
      <c r="L722" s="244">
        <f t="shared" si="193"/>
        <v>0</v>
      </c>
      <c r="M722" s="244">
        <f t="shared" si="193"/>
        <v>10</v>
      </c>
      <c r="N722" s="244">
        <f t="shared" si="193"/>
        <v>1</v>
      </c>
      <c r="O722" s="244" t="str">
        <f t="shared" si="193"/>
        <v>weight</v>
      </c>
      <c r="P72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4" t="str">
        <f t="shared" si="194"/>
        <v>io-model.html</v>
      </c>
      <c r="R722" s="126"/>
      <c r="S722" s="3"/>
      <c r="T722" s="3"/>
    </row>
    <row r="723" spans="1:20" ht="120">
      <c r="A723" s="244" t="str">
        <f t="shared" si="195"/>
        <v>Government Revenue Accounting</v>
      </c>
      <c r="B723" s="244" t="str">
        <f t="shared" si="190"/>
        <v>EV Subsidy</v>
      </c>
      <c r="C723" s="244" t="str">
        <f t="shared" si="190"/>
        <v>GRA for EV Subsidy</v>
      </c>
      <c r="D723" s="1" t="s">
        <v>1613</v>
      </c>
      <c r="F723" s="3" t="s">
        <v>1617</v>
      </c>
      <c r="H723" s="151">
        <v>559</v>
      </c>
      <c r="I723" s="244" t="str">
        <f t="shared" si="191"/>
        <v>Yes</v>
      </c>
      <c r="J723" s="149"/>
      <c r="K723" s="244" t="str">
        <f t="shared" si="192"/>
        <v>GRA EV subsidy</v>
      </c>
      <c r="L723" s="244">
        <f t="shared" si="193"/>
        <v>0</v>
      </c>
      <c r="M723" s="244">
        <f t="shared" si="193"/>
        <v>10</v>
      </c>
      <c r="N723" s="244">
        <f t="shared" si="193"/>
        <v>1</v>
      </c>
      <c r="O723" s="244" t="str">
        <f t="shared" si="193"/>
        <v>weight</v>
      </c>
      <c r="P72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4" t="str">
        <f t="shared" si="194"/>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4" t="str">
        <f>A$724</f>
        <v>Government Revenue Accounting</v>
      </c>
      <c r="B725" s="244" t="str">
        <f t="shared" ref="B725:C728" si="196">B$724</f>
        <v>Electricity Generation Subsidy</v>
      </c>
      <c r="C725" s="244" t="str">
        <f t="shared" si="196"/>
        <v>GRA for Electricity Generation Subsidies</v>
      </c>
      <c r="D725" s="1" t="s">
        <v>1610</v>
      </c>
      <c r="F725" s="3" t="s">
        <v>1854</v>
      </c>
      <c r="H725" s="151">
        <v>561</v>
      </c>
      <c r="I725" s="244" t="str">
        <f t="shared" ref="I725:I728" si="197">I$724</f>
        <v>Yes</v>
      </c>
      <c r="J725" s="149"/>
      <c r="K725" s="244" t="str">
        <f t="shared" ref="K725:K728" si="198">K$724</f>
        <v>GRA elec gen subsidy</v>
      </c>
      <c r="L725" s="244">
        <f t="shared" ref="L725:O728" si="199">L$724</f>
        <v>0</v>
      </c>
      <c r="M725" s="244">
        <f t="shared" si="199"/>
        <v>10</v>
      </c>
      <c r="N725" s="244">
        <f t="shared" si="199"/>
        <v>1</v>
      </c>
      <c r="O725" s="244" t="str">
        <f t="shared" si="199"/>
        <v>weight</v>
      </c>
      <c r="P72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4" t="str">
        <f t="shared" ref="Q725:Q728" si="200">Q$724</f>
        <v>io-model.html</v>
      </c>
      <c r="R725" s="126"/>
      <c r="S725" s="3"/>
      <c r="T725" s="3"/>
    </row>
    <row r="726" spans="1:20" ht="120">
      <c r="A726" s="244" t="str">
        <f t="shared" ref="A726:A728" si="201">A$724</f>
        <v>Government Revenue Accounting</v>
      </c>
      <c r="B726" s="244" t="str">
        <f t="shared" si="196"/>
        <v>Electricity Generation Subsidy</v>
      </c>
      <c r="C726" s="244" t="str">
        <f t="shared" si="196"/>
        <v>GRA for Electricity Generation Subsidies</v>
      </c>
      <c r="D726" s="1" t="s">
        <v>1611</v>
      </c>
      <c r="F726" s="3" t="s">
        <v>1615</v>
      </c>
      <c r="H726" s="151">
        <v>562</v>
      </c>
      <c r="I726" s="244" t="str">
        <f t="shared" si="197"/>
        <v>Yes</v>
      </c>
      <c r="J726" s="149"/>
      <c r="K726" s="244" t="str">
        <f t="shared" si="198"/>
        <v>GRA elec gen subsidy</v>
      </c>
      <c r="L726" s="244">
        <f t="shared" si="199"/>
        <v>0</v>
      </c>
      <c r="M726" s="244">
        <f t="shared" si="199"/>
        <v>10</v>
      </c>
      <c r="N726" s="244">
        <f t="shared" si="199"/>
        <v>1</v>
      </c>
      <c r="O726" s="244" t="str">
        <f t="shared" si="199"/>
        <v>weight</v>
      </c>
      <c r="P72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4" t="str">
        <f t="shared" si="200"/>
        <v>io-model.html</v>
      </c>
      <c r="R726" s="126"/>
      <c r="S726" s="3"/>
      <c r="T726" s="3"/>
    </row>
    <row r="727" spans="1:20" ht="120">
      <c r="A727" s="244" t="str">
        <f t="shared" si="201"/>
        <v>Government Revenue Accounting</v>
      </c>
      <c r="B727" s="244" t="str">
        <f t="shared" si="196"/>
        <v>Electricity Generation Subsidy</v>
      </c>
      <c r="C727" s="244" t="str">
        <f t="shared" si="196"/>
        <v>GRA for Electricity Generation Subsidies</v>
      </c>
      <c r="D727" s="1" t="s">
        <v>1612</v>
      </c>
      <c r="F727" s="3" t="s">
        <v>1616</v>
      </c>
      <c r="H727" s="151">
        <v>563</v>
      </c>
      <c r="I727" s="244" t="str">
        <f t="shared" si="197"/>
        <v>Yes</v>
      </c>
      <c r="J727" s="149"/>
      <c r="K727" s="244" t="str">
        <f t="shared" si="198"/>
        <v>GRA elec gen subsidy</v>
      </c>
      <c r="L727" s="244">
        <f t="shared" si="199"/>
        <v>0</v>
      </c>
      <c r="M727" s="244">
        <f t="shared" si="199"/>
        <v>10</v>
      </c>
      <c r="N727" s="244">
        <f t="shared" si="199"/>
        <v>1</v>
      </c>
      <c r="O727" s="244" t="str">
        <f t="shared" si="199"/>
        <v>weight</v>
      </c>
      <c r="P72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4" t="str">
        <f t="shared" si="200"/>
        <v>io-model.html</v>
      </c>
      <c r="R727" s="126"/>
      <c r="S727" s="3"/>
      <c r="T727" s="3"/>
    </row>
    <row r="728" spans="1:20" ht="120">
      <c r="A728" s="244" t="str">
        <f t="shared" si="201"/>
        <v>Government Revenue Accounting</v>
      </c>
      <c r="B728" s="244" t="str">
        <f t="shared" si="196"/>
        <v>Electricity Generation Subsidy</v>
      </c>
      <c r="C728" s="244" t="str">
        <f t="shared" si="196"/>
        <v>GRA for Electricity Generation Subsidies</v>
      </c>
      <c r="D728" s="1" t="s">
        <v>1613</v>
      </c>
      <c r="F728" s="3" t="s">
        <v>1617</v>
      </c>
      <c r="H728" s="151">
        <v>564</v>
      </c>
      <c r="I728" s="244" t="str">
        <f t="shared" si="197"/>
        <v>Yes</v>
      </c>
      <c r="J728" s="149"/>
      <c r="K728" s="244" t="str">
        <f t="shared" si="198"/>
        <v>GRA elec gen subsidy</v>
      </c>
      <c r="L728" s="244">
        <f t="shared" si="199"/>
        <v>0</v>
      </c>
      <c r="M728" s="244">
        <f t="shared" si="199"/>
        <v>10</v>
      </c>
      <c r="N728" s="244">
        <f t="shared" si="199"/>
        <v>1</v>
      </c>
      <c r="O728" s="244" t="str">
        <f t="shared" si="199"/>
        <v>weight</v>
      </c>
      <c r="P72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4" t="str">
        <f t="shared" si="200"/>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4" t="str">
        <f>A$729</f>
        <v>Government Revenue Accounting</v>
      </c>
      <c r="B730" s="244" t="str">
        <f t="shared" ref="B730:C733" si="202">B$729</f>
        <v>Electricity Capacity Construction Subsidy</v>
      </c>
      <c r="C730" s="244" t="str">
        <f t="shared" si="202"/>
        <v>GRA for Electricity Capacity Construction Subsidies</v>
      </c>
      <c r="D730" s="1" t="s">
        <v>1610</v>
      </c>
      <c r="F730" s="3" t="s">
        <v>1854</v>
      </c>
      <c r="H730" s="151">
        <v>566</v>
      </c>
      <c r="I730" s="244" t="str">
        <f t="shared" ref="I730:I733" si="203">I$729</f>
        <v>Yes</v>
      </c>
      <c r="J730" s="149"/>
      <c r="K730" s="244" t="str">
        <f t="shared" ref="K730:K733" si="204">K$729</f>
        <v>GRA elec cap const subsidy</v>
      </c>
      <c r="L730" s="244">
        <f t="shared" ref="L730:O733" si="205">L$729</f>
        <v>0</v>
      </c>
      <c r="M730" s="244">
        <f t="shared" si="205"/>
        <v>10</v>
      </c>
      <c r="N730" s="244">
        <f t="shared" si="205"/>
        <v>1</v>
      </c>
      <c r="O730" s="244" t="str">
        <f t="shared" si="205"/>
        <v>weight</v>
      </c>
      <c r="P73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4" t="str">
        <f t="shared" ref="Q730:Q733" si="206">Q$729</f>
        <v>io-model.html</v>
      </c>
      <c r="R730" s="126"/>
      <c r="S730" s="3"/>
      <c r="T730" s="3"/>
    </row>
    <row r="731" spans="1:20" ht="120">
      <c r="A731" s="244" t="str">
        <f t="shared" ref="A731:A733" si="207">A$729</f>
        <v>Government Revenue Accounting</v>
      </c>
      <c r="B731" s="244" t="str">
        <f t="shared" si="202"/>
        <v>Electricity Capacity Construction Subsidy</v>
      </c>
      <c r="C731" s="244" t="str">
        <f t="shared" si="202"/>
        <v>GRA for Electricity Capacity Construction Subsidies</v>
      </c>
      <c r="D731" s="1" t="s">
        <v>1611</v>
      </c>
      <c r="F731" s="3" t="s">
        <v>1615</v>
      </c>
      <c r="H731" s="151">
        <v>567</v>
      </c>
      <c r="I731" s="244" t="str">
        <f t="shared" si="203"/>
        <v>Yes</v>
      </c>
      <c r="J731" s="149"/>
      <c r="K731" s="244" t="str">
        <f t="shared" si="204"/>
        <v>GRA elec cap const subsidy</v>
      </c>
      <c r="L731" s="244">
        <f t="shared" si="205"/>
        <v>0</v>
      </c>
      <c r="M731" s="244">
        <f t="shared" si="205"/>
        <v>10</v>
      </c>
      <c r="N731" s="244">
        <f t="shared" si="205"/>
        <v>1</v>
      </c>
      <c r="O731" s="244" t="str">
        <f t="shared" si="205"/>
        <v>weight</v>
      </c>
      <c r="P73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4" t="str">
        <f t="shared" si="206"/>
        <v>io-model.html</v>
      </c>
      <c r="R731" s="126"/>
      <c r="S731" s="3"/>
      <c r="T731" s="3"/>
    </row>
    <row r="732" spans="1:20" ht="120">
      <c r="A732" s="244" t="str">
        <f t="shared" si="207"/>
        <v>Government Revenue Accounting</v>
      </c>
      <c r="B732" s="244" t="str">
        <f t="shared" si="202"/>
        <v>Electricity Capacity Construction Subsidy</v>
      </c>
      <c r="C732" s="244" t="str">
        <f t="shared" si="202"/>
        <v>GRA for Electricity Capacity Construction Subsidies</v>
      </c>
      <c r="D732" s="1" t="s">
        <v>1612</v>
      </c>
      <c r="F732" s="3" t="s">
        <v>1616</v>
      </c>
      <c r="H732" s="151">
        <v>568</v>
      </c>
      <c r="I732" s="244" t="str">
        <f t="shared" si="203"/>
        <v>Yes</v>
      </c>
      <c r="J732" s="149"/>
      <c r="K732" s="244" t="str">
        <f t="shared" si="204"/>
        <v>GRA elec cap const subsidy</v>
      </c>
      <c r="L732" s="244">
        <f t="shared" si="205"/>
        <v>0</v>
      </c>
      <c r="M732" s="244">
        <f t="shared" si="205"/>
        <v>10</v>
      </c>
      <c r="N732" s="244">
        <f t="shared" si="205"/>
        <v>1</v>
      </c>
      <c r="O732" s="244" t="str">
        <f t="shared" si="205"/>
        <v>weight</v>
      </c>
      <c r="P73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4" t="str">
        <f t="shared" si="206"/>
        <v>io-model.html</v>
      </c>
      <c r="R732" s="126"/>
      <c r="S732" s="3"/>
      <c r="T732" s="3"/>
    </row>
    <row r="733" spans="1:20" ht="120">
      <c r="A733" s="244" t="str">
        <f t="shared" si="207"/>
        <v>Government Revenue Accounting</v>
      </c>
      <c r="B733" s="244" t="str">
        <f t="shared" si="202"/>
        <v>Electricity Capacity Construction Subsidy</v>
      </c>
      <c r="C733" s="244" t="str">
        <f t="shared" si="202"/>
        <v>GRA for Electricity Capacity Construction Subsidies</v>
      </c>
      <c r="D733" s="1" t="s">
        <v>1613</v>
      </c>
      <c r="F733" s="3" t="s">
        <v>1617</v>
      </c>
      <c r="H733" s="151">
        <v>569</v>
      </c>
      <c r="I733" s="244" t="str">
        <f t="shared" si="203"/>
        <v>Yes</v>
      </c>
      <c r="J733" s="149"/>
      <c r="K733" s="244" t="str">
        <f t="shared" si="204"/>
        <v>GRA elec cap const subsidy</v>
      </c>
      <c r="L733" s="244">
        <f t="shared" si="205"/>
        <v>0</v>
      </c>
      <c r="M733" s="244">
        <f t="shared" si="205"/>
        <v>10</v>
      </c>
      <c r="N733" s="244">
        <f t="shared" si="205"/>
        <v>1</v>
      </c>
      <c r="O733" s="244" t="str">
        <f t="shared" si="205"/>
        <v>weight</v>
      </c>
      <c r="P73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4" t="str">
        <f t="shared" si="206"/>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4" t="str">
        <f>A$734</f>
        <v>Government Revenue Accounting</v>
      </c>
      <c r="B735" s="244" t="str">
        <f t="shared" ref="B735:C738" si="208">B$734</f>
        <v>Distributed Solar Subsidy</v>
      </c>
      <c r="C735" s="244" t="str">
        <f t="shared" si="208"/>
        <v>GRA for Distributed Solar Subsidy</v>
      </c>
      <c r="D735" s="1" t="s">
        <v>1610</v>
      </c>
      <c r="F735" s="3" t="s">
        <v>1854</v>
      </c>
      <c r="H735" s="151">
        <v>571</v>
      </c>
      <c r="I735" s="244" t="str">
        <f t="shared" ref="I735:I738" si="209">I$734</f>
        <v>Yes</v>
      </c>
      <c r="J735" s="149"/>
      <c r="K735" s="244" t="str">
        <f t="shared" ref="K735:K738" si="210">K$734</f>
        <v>GRA dist solar subsidy</v>
      </c>
      <c r="L735" s="244">
        <f t="shared" ref="L735:O738" si="211">L$734</f>
        <v>0</v>
      </c>
      <c r="M735" s="244">
        <f t="shared" si="211"/>
        <v>10</v>
      </c>
      <c r="N735" s="244">
        <f t="shared" si="211"/>
        <v>1</v>
      </c>
      <c r="O735" s="244" t="str">
        <f t="shared" si="211"/>
        <v>weight</v>
      </c>
      <c r="P73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4" t="str">
        <f t="shared" ref="Q735:Q738" si="212">Q$734</f>
        <v>io-model.html</v>
      </c>
      <c r="R735" s="126"/>
      <c r="S735" s="3"/>
      <c r="T735" s="3"/>
    </row>
    <row r="736" spans="1:20" ht="120">
      <c r="A736" s="244" t="str">
        <f t="shared" ref="A736:A738" si="213">A$734</f>
        <v>Government Revenue Accounting</v>
      </c>
      <c r="B736" s="244" t="str">
        <f t="shared" si="208"/>
        <v>Distributed Solar Subsidy</v>
      </c>
      <c r="C736" s="244" t="str">
        <f t="shared" si="208"/>
        <v>GRA for Distributed Solar Subsidy</v>
      </c>
      <c r="D736" s="1" t="s">
        <v>1611</v>
      </c>
      <c r="F736" s="3" t="s">
        <v>1615</v>
      </c>
      <c r="H736" s="151">
        <v>572</v>
      </c>
      <c r="I736" s="244" t="str">
        <f t="shared" si="209"/>
        <v>Yes</v>
      </c>
      <c r="J736" s="149"/>
      <c r="K736" s="244" t="str">
        <f t="shared" si="210"/>
        <v>GRA dist solar subsidy</v>
      </c>
      <c r="L736" s="244">
        <f t="shared" si="211"/>
        <v>0</v>
      </c>
      <c r="M736" s="244">
        <f t="shared" si="211"/>
        <v>10</v>
      </c>
      <c r="N736" s="244">
        <f t="shared" si="211"/>
        <v>1</v>
      </c>
      <c r="O736" s="244" t="str">
        <f t="shared" si="211"/>
        <v>weight</v>
      </c>
      <c r="P73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4" t="str">
        <f t="shared" si="212"/>
        <v>io-model.html</v>
      </c>
      <c r="R736" s="126"/>
      <c r="S736" s="3"/>
      <c r="T736" s="3"/>
    </row>
    <row r="737" spans="1:20" ht="120">
      <c r="A737" s="244" t="str">
        <f t="shared" si="213"/>
        <v>Government Revenue Accounting</v>
      </c>
      <c r="B737" s="244" t="str">
        <f t="shared" si="208"/>
        <v>Distributed Solar Subsidy</v>
      </c>
      <c r="C737" s="244" t="str">
        <f t="shared" si="208"/>
        <v>GRA for Distributed Solar Subsidy</v>
      </c>
      <c r="D737" s="1" t="s">
        <v>1612</v>
      </c>
      <c r="F737" s="3" t="s">
        <v>1616</v>
      </c>
      <c r="H737" s="151">
        <v>573</v>
      </c>
      <c r="I737" s="244" t="str">
        <f t="shared" si="209"/>
        <v>Yes</v>
      </c>
      <c r="J737" s="149"/>
      <c r="K737" s="244" t="str">
        <f t="shared" si="210"/>
        <v>GRA dist solar subsidy</v>
      </c>
      <c r="L737" s="244">
        <f t="shared" si="211"/>
        <v>0</v>
      </c>
      <c r="M737" s="244">
        <f t="shared" si="211"/>
        <v>10</v>
      </c>
      <c r="N737" s="244">
        <f t="shared" si="211"/>
        <v>1</v>
      </c>
      <c r="O737" s="244" t="str">
        <f t="shared" si="211"/>
        <v>weight</v>
      </c>
      <c r="P73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4" t="str">
        <f t="shared" si="212"/>
        <v>io-model.html</v>
      </c>
      <c r="R737" s="126"/>
      <c r="S737" s="3"/>
      <c r="T737" s="3"/>
    </row>
    <row r="738" spans="1:20" ht="120">
      <c r="A738" s="244" t="str">
        <f t="shared" si="213"/>
        <v>Government Revenue Accounting</v>
      </c>
      <c r="B738" s="244" t="str">
        <f t="shared" si="208"/>
        <v>Distributed Solar Subsidy</v>
      </c>
      <c r="C738" s="244" t="str">
        <f t="shared" si="208"/>
        <v>GRA for Distributed Solar Subsidy</v>
      </c>
      <c r="D738" s="1" t="s">
        <v>1613</v>
      </c>
      <c r="F738" s="3" t="s">
        <v>1617</v>
      </c>
      <c r="H738" s="151">
        <v>574</v>
      </c>
      <c r="I738" s="244" t="str">
        <f t="shared" si="209"/>
        <v>Yes</v>
      </c>
      <c r="J738" s="149"/>
      <c r="K738" s="244" t="str">
        <f t="shared" si="210"/>
        <v>GRA dist solar subsidy</v>
      </c>
      <c r="L738" s="244">
        <f t="shared" si="211"/>
        <v>0</v>
      </c>
      <c r="M738" s="244">
        <f t="shared" si="211"/>
        <v>10</v>
      </c>
      <c r="N738" s="244">
        <f t="shared" si="211"/>
        <v>1</v>
      </c>
      <c r="O738" s="244" t="str">
        <f t="shared" si="211"/>
        <v>weight</v>
      </c>
      <c r="P73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4" t="str">
        <f t="shared" si="212"/>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4" t="str">
        <f>A$739</f>
        <v>Government Revenue Accounting</v>
      </c>
      <c r="B740" s="244" t="str">
        <f t="shared" ref="B740:C743" si="214">B$739</f>
        <v>Fuel Subsidy</v>
      </c>
      <c r="C740" s="244" t="str">
        <f t="shared" si="214"/>
        <v>GRA for Fuel Subsidies</v>
      </c>
      <c r="D740" s="1" t="s">
        <v>1610</v>
      </c>
      <c r="F740" s="3" t="s">
        <v>1854</v>
      </c>
      <c r="H740" s="151">
        <v>576</v>
      </c>
      <c r="I740" s="244" t="str">
        <f t="shared" ref="I740:I743" si="215">I$739</f>
        <v>Yes</v>
      </c>
      <c r="J740" s="149"/>
      <c r="K740" s="244" t="str">
        <f t="shared" ref="K740:K743" si="216">K$739</f>
        <v>GRA fuel subsidy</v>
      </c>
      <c r="L740" s="244">
        <f t="shared" ref="L740:O743" si="217">L$739</f>
        <v>0</v>
      </c>
      <c r="M740" s="244">
        <f t="shared" si="217"/>
        <v>10</v>
      </c>
      <c r="N740" s="244">
        <f t="shared" si="217"/>
        <v>1</v>
      </c>
      <c r="O740" s="244" t="str">
        <f t="shared" si="217"/>
        <v>weight</v>
      </c>
      <c r="P74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4" t="str">
        <f t="shared" ref="Q740:Q743" si="218">Q$739</f>
        <v>io-model.html</v>
      </c>
      <c r="R740" s="126"/>
      <c r="S740" s="3"/>
      <c r="T740" s="3"/>
    </row>
    <row r="741" spans="1:20" ht="120">
      <c r="A741" s="244" t="str">
        <f t="shared" ref="A741:A743" si="219">A$739</f>
        <v>Government Revenue Accounting</v>
      </c>
      <c r="B741" s="244" t="str">
        <f t="shared" si="214"/>
        <v>Fuel Subsidy</v>
      </c>
      <c r="C741" s="244" t="str">
        <f t="shared" si="214"/>
        <v>GRA for Fuel Subsidies</v>
      </c>
      <c r="D741" s="1" t="s">
        <v>1611</v>
      </c>
      <c r="F741" s="3" t="s">
        <v>1615</v>
      </c>
      <c r="H741" s="151">
        <v>577</v>
      </c>
      <c r="I741" s="244" t="str">
        <f t="shared" si="215"/>
        <v>Yes</v>
      </c>
      <c r="J741" s="149"/>
      <c r="K741" s="244" t="str">
        <f t="shared" si="216"/>
        <v>GRA fuel subsidy</v>
      </c>
      <c r="L741" s="244">
        <f t="shared" si="217"/>
        <v>0</v>
      </c>
      <c r="M741" s="244">
        <f t="shared" si="217"/>
        <v>10</v>
      </c>
      <c r="N741" s="244">
        <f t="shared" si="217"/>
        <v>1</v>
      </c>
      <c r="O741" s="244" t="str">
        <f t="shared" si="217"/>
        <v>weight</v>
      </c>
      <c r="P74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4" t="str">
        <f t="shared" si="218"/>
        <v>io-model.html</v>
      </c>
      <c r="R741" s="126"/>
      <c r="S741" s="3"/>
      <c r="T741" s="3"/>
    </row>
    <row r="742" spans="1:20" ht="120">
      <c r="A742" s="244" t="str">
        <f t="shared" si="219"/>
        <v>Government Revenue Accounting</v>
      </c>
      <c r="B742" s="244" t="str">
        <f t="shared" si="214"/>
        <v>Fuel Subsidy</v>
      </c>
      <c r="C742" s="244" t="str">
        <f t="shared" si="214"/>
        <v>GRA for Fuel Subsidies</v>
      </c>
      <c r="D742" s="1" t="s">
        <v>1612</v>
      </c>
      <c r="F742" s="3" t="s">
        <v>1616</v>
      </c>
      <c r="H742" s="151">
        <v>578</v>
      </c>
      <c r="I742" s="244" t="str">
        <f t="shared" si="215"/>
        <v>Yes</v>
      </c>
      <c r="J742" s="149"/>
      <c r="K742" s="244" t="str">
        <f t="shared" si="216"/>
        <v>GRA fuel subsidy</v>
      </c>
      <c r="L742" s="244">
        <f t="shared" si="217"/>
        <v>0</v>
      </c>
      <c r="M742" s="244">
        <f t="shared" si="217"/>
        <v>10</v>
      </c>
      <c r="N742" s="244">
        <f t="shared" si="217"/>
        <v>1</v>
      </c>
      <c r="O742" s="244" t="str">
        <f t="shared" si="217"/>
        <v>weight</v>
      </c>
      <c r="P74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4" t="str">
        <f t="shared" si="218"/>
        <v>io-model.html</v>
      </c>
      <c r="R742" s="126"/>
      <c r="S742" s="3"/>
      <c r="T742" s="3"/>
    </row>
    <row r="743" spans="1:20" ht="120">
      <c r="A743" s="244" t="str">
        <f t="shared" si="219"/>
        <v>Government Revenue Accounting</v>
      </c>
      <c r="B743" s="244" t="str">
        <f t="shared" si="214"/>
        <v>Fuel Subsidy</v>
      </c>
      <c r="C743" s="244" t="str">
        <f t="shared" si="214"/>
        <v>GRA for Fuel Subsidies</v>
      </c>
      <c r="D743" s="1" t="s">
        <v>1613</v>
      </c>
      <c r="F743" s="3" t="s">
        <v>1617</v>
      </c>
      <c r="H743" s="151">
        <v>579</v>
      </c>
      <c r="I743" s="244" t="str">
        <f t="shared" si="215"/>
        <v>Yes</v>
      </c>
      <c r="J743" s="149"/>
      <c r="K743" s="244" t="str">
        <f t="shared" si="216"/>
        <v>GRA fuel subsidy</v>
      </c>
      <c r="L743" s="244">
        <f t="shared" si="217"/>
        <v>0</v>
      </c>
      <c r="M743" s="244">
        <f t="shared" si="217"/>
        <v>10</v>
      </c>
      <c r="N743" s="244">
        <f t="shared" si="217"/>
        <v>1</v>
      </c>
      <c r="O743" s="244" t="str">
        <f t="shared" si="217"/>
        <v>weight</v>
      </c>
      <c r="P74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4" t="str">
        <f t="shared" si="218"/>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4" t="str">
        <f>A$744</f>
        <v>Government Revenue Accounting</v>
      </c>
      <c r="B745" s="244" t="str">
        <f t="shared" ref="B745:C748" si="220">B$744</f>
        <v>National Debt Interest</v>
      </c>
      <c r="C745" s="244" t="str">
        <f t="shared" si="220"/>
        <v>GRA for National Debt Interest</v>
      </c>
      <c r="D745" s="1" t="s">
        <v>1610</v>
      </c>
      <c r="F745" s="3" t="s">
        <v>1854</v>
      </c>
      <c r="H745" s="151">
        <v>581</v>
      </c>
      <c r="I745" s="244" t="str">
        <f t="shared" ref="I745:I748" si="221">I$744</f>
        <v>Yes</v>
      </c>
      <c r="J745" s="149"/>
      <c r="K745" s="244" t="str">
        <f t="shared" ref="K745:K748" si="222">K$744</f>
        <v>GRA national debt interest</v>
      </c>
      <c r="L745" s="244">
        <f t="shared" ref="L745:O748" si="223">L$744</f>
        <v>0</v>
      </c>
      <c r="M745" s="244">
        <f t="shared" si="223"/>
        <v>10</v>
      </c>
      <c r="N745" s="244">
        <f t="shared" si="223"/>
        <v>1</v>
      </c>
      <c r="O745" s="244" t="str">
        <f t="shared" si="223"/>
        <v>weight</v>
      </c>
      <c r="P74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4" t="str">
        <f t="shared" ref="Q745:Q748" si="224">Q$744</f>
        <v>io-model.html</v>
      </c>
      <c r="R745" s="126"/>
      <c r="S745" s="3"/>
      <c r="T745" s="3"/>
    </row>
    <row r="746" spans="1:20" ht="120">
      <c r="A746" s="244" t="str">
        <f t="shared" ref="A746:A748" si="225">A$744</f>
        <v>Government Revenue Accounting</v>
      </c>
      <c r="B746" s="244" t="str">
        <f t="shared" si="220"/>
        <v>National Debt Interest</v>
      </c>
      <c r="C746" s="244" t="str">
        <f t="shared" si="220"/>
        <v>GRA for National Debt Interest</v>
      </c>
      <c r="D746" s="1" t="s">
        <v>1611</v>
      </c>
      <c r="F746" s="3" t="s">
        <v>1615</v>
      </c>
      <c r="H746" s="151">
        <v>582</v>
      </c>
      <c r="I746" s="244" t="str">
        <f t="shared" si="221"/>
        <v>Yes</v>
      </c>
      <c r="J746" s="149"/>
      <c r="K746" s="244" t="str">
        <f t="shared" si="222"/>
        <v>GRA national debt interest</v>
      </c>
      <c r="L746" s="244">
        <f t="shared" si="223"/>
        <v>0</v>
      </c>
      <c r="M746" s="244">
        <f t="shared" si="223"/>
        <v>10</v>
      </c>
      <c r="N746" s="244">
        <f t="shared" si="223"/>
        <v>1</v>
      </c>
      <c r="O746" s="244" t="str">
        <f t="shared" si="223"/>
        <v>weight</v>
      </c>
      <c r="P74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4" t="str">
        <f t="shared" si="224"/>
        <v>io-model.html</v>
      </c>
      <c r="R746" s="126"/>
      <c r="S746" s="3"/>
      <c r="T746" s="3"/>
    </row>
    <row r="747" spans="1:20" ht="120">
      <c r="A747" s="244" t="str">
        <f t="shared" si="225"/>
        <v>Government Revenue Accounting</v>
      </c>
      <c r="B747" s="244" t="str">
        <f t="shared" si="220"/>
        <v>National Debt Interest</v>
      </c>
      <c r="C747" s="244" t="str">
        <f t="shared" si="220"/>
        <v>GRA for National Debt Interest</v>
      </c>
      <c r="D747" s="1" t="s">
        <v>1612</v>
      </c>
      <c r="F747" s="3" t="s">
        <v>1616</v>
      </c>
      <c r="H747" s="151">
        <v>583</v>
      </c>
      <c r="I747" s="244" t="str">
        <f t="shared" si="221"/>
        <v>Yes</v>
      </c>
      <c r="J747" s="149"/>
      <c r="K747" s="244" t="str">
        <f t="shared" si="222"/>
        <v>GRA national debt interest</v>
      </c>
      <c r="L747" s="244">
        <f t="shared" si="223"/>
        <v>0</v>
      </c>
      <c r="M747" s="244">
        <f t="shared" si="223"/>
        <v>10</v>
      </c>
      <c r="N747" s="244">
        <f t="shared" si="223"/>
        <v>1</v>
      </c>
      <c r="O747" s="244" t="str">
        <f t="shared" si="223"/>
        <v>weight</v>
      </c>
      <c r="P74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4" t="str">
        <f t="shared" si="224"/>
        <v>io-model.html</v>
      </c>
      <c r="R747" s="126"/>
      <c r="S747" s="3"/>
      <c r="T747" s="3"/>
    </row>
    <row r="748" spans="1:20" ht="120">
      <c r="A748" s="244" t="str">
        <f t="shared" si="225"/>
        <v>Government Revenue Accounting</v>
      </c>
      <c r="B748" s="244" t="str">
        <f t="shared" si="220"/>
        <v>National Debt Interest</v>
      </c>
      <c r="C748" s="244" t="str">
        <f t="shared" si="220"/>
        <v>GRA for National Debt Interest</v>
      </c>
      <c r="D748" s="1" t="s">
        <v>1613</v>
      </c>
      <c r="F748" s="3" t="s">
        <v>1617</v>
      </c>
      <c r="H748" s="151">
        <v>584</v>
      </c>
      <c r="I748" s="244" t="str">
        <f t="shared" si="221"/>
        <v>Yes</v>
      </c>
      <c r="J748" s="149"/>
      <c r="K748" s="244" t="str">
        <f t="shared" si="222"/>
        <v>GRA national debt interest</v>
      </c>
      <c r="L748" s="244">
        <f t="shared" si="223"/>
        <v>0</v>
      </c>
      <c r="M748" s="244">
        <f t="shared" si="223"/>
        <v>10</v>
      </c>
      <c r="N748" s="244">
        <f t="shared" si="223"/>
        <v>1</v>
      </c>
      <c r="O748" s="244" t="str">
        <f t="shared" si="223"/>
        <v>weight</v>
      </c>
      <c r="P74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4" t="str">
        <f t="shared" si="224"/>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4" t="str">
        <f>A$749</f>
        <v>Government Revenue Accounting</v>
      </c>
      <c r="B750" s="244" t="str">
        <f t="shared" ref="B750:C750" si="226">B$749</f>
        <v>Remaining Government Cash Flows</v>
      </c>
      <c r="C750" s="244" t="str">
        <f t="shared" si="226"/>
        <v>GRA for Remaining Government Cash Flow Changes</v>
      </c>
      <c r="D750" s="1" t="s">
        <v>1610</v>
      </c>
      <c r="F750" s="3" t="s">
        <v>1854</v>
      </c>
      <c r="H750" s="151">
        <v>586</v>
      </c>
      <c r="I750" s="244" t="str">
        <f t="shared" ref="I750:I753" si="227">I$749</f>
        <v>Yes</v>
      </c>
      <c r="J750" s="149"/>
      <c r="K750" s="244" t="str">
        <f t="shared" ref="K750:K753" si="228">K$749</f>
        <v>GRA remaining cash flow changes</v>
      </c>
      <c r="L750" s="244">
        <f t="shared" ref="L750:O753" si="229">L$749</f>
        <v>0</v>
      </c>
      <c r="M750" s="244">
        <f t="shared" si="229"/>
        <v>10</v>
      </c>
      <c r="N750" s="244">
        <f t="shared" si="229"/>
        <v>1</v>
      </c>
      <c r="O750" s="244" t="str">
        <f t="shared" si="229"/>
        <v>weight</v>
      </c>
      <c r="P75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4" t="str">
        <f t="shared" ref="Q750:Q753" si="230">Q$749</f>
        <v>io-model.html</v>
      </c>
      <c r="R750" s="126"/>
      <c r="S750" s="3"/>
      <c r="T750" s="3"/>
    </row>
    <row r="751" spans="1:20" ht="120">
      <c r="A751" s="244" t="str">
        <f t="shared" ref="A751:C753" si="231">A$749</f>
        <v>Government Revenue Accounting</v>
      </c>
      <c r="B751" s="244" t="str">
        <f t="shared" si="231"/>
        <v>Remaining Government Cash Flows</v>
      </c>
      <c r="C751" s="244" t="str">
        <f t="shared" si="231"/>
        <v>GRA for Remaining Government Cash Flow Changes</v>
      </c>
      <c r="D751" s="1" t="s">
        <v>1611</v>
      </c>
      <c r="F751" s="3" t="s">
        <v>1615</v>
      </c>
      <c r="H751" s="151">
        <v>587</v>
      </c>
      <c r="I751" s="244" t="str">
        <f t="shared" si="227"/>
        <v>Yes</v>
      </c>
      <c r="J751" s="149"/>
      <c r="K751" s="244" t="str">
        <f t="shared" si="228"/>
        <v>GRA remaining cash flow changes</v>
      </c>
      <c r="L751" s="244">
        <f t="shared" si="229"/>
        <v>0</v>
      </c>
      <c r="M751" s="244">
        <f t="shared" si="229"/>
        <v>10</v>
      </c>
      <c r="N751" s="244">
        <f t="shared" si="229"/>
        <v>1</v>
      </c>
      <c r="O751" s="244" t="str">
        <f t="shared" si="229"/>
        <v>weight</v>
      </c>
      <c r="P75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4" t="str">
        <f t="shared" si="230"/>
        <v>io-model.html</v>
      </c>
      <c r="R751" s="126"/>
      <c r="S751" s="3"/>
      <c r="T751" s="3"/>
    </row>
    <row r="752" spans="1:20" ht="120">
      <c r="A752" s="244" t="str">
        <f t="shared" si="231"/>
        <v>Government Revenue Accounting</v>
      </c>
      <c r="B752" s="244" t="str">
        <f t="shared" si="231"/>
        <v>Remaining Government Cash Flows</v>
      </c>
      <c r="C752" s="244" t="str">
        <f t="shared" si="231"/>
        <v>GRA for Remaining Government Cash Flow Changes</v>
      </c>
      <c r="D752" s="1" t="s">
        <v>1612</v>
      </c>
      <c r="F752" s="3" t="s">
        <v>1616</v>
      </c>
      <c r="H752" s="151">
        <v>588</v>
      </c>
      <c r="I752" s="244" t="str">
        <f t="shared" si="227"/>
        <v>Yes</v>
      </c>
      <c r="J752" s="149"/>
      <c r="K752" s="244" t="str">
        <f t="shared" si="228"/>
        <v>GRA remaining cash flow changes</v>
      </c>
      <c r="L752" s="244">
        <f t="shared" si="229"/>
        <v>0</v>
      </c>
      <c r="M752" s="244">
        <f t="shared" si="229"/>
        <v>10</v>
      </c>
      <c r="N752" s="244">
        <f t="shared" si="229"/>
        <v>1</v>
      </c>
      <c r="O752" s="244" t="str">
        <f t="shared" si="229"/>
        <v>weight</v>
      </c>
      <c r="P75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4" t="str">
        <f t="shared" si="230"/>
        <v>io-model.html</v>
      </c>
      <c r="R752" s="126"/>
      <c r="S752" s="3"/>
      <c r="T752" s="3"/>
    </row>
    <row r="753" spans="1:20" ht="120">
      <c r="A753" s="244" t="str">
        <f t="shared" si="231"/>
        <v>Government Revenue Accounting</v>
      </c>
      <c r="B753" s="244" t="str">
        <f t="shared" si="231"/>
        <v>Remaining Government Cash Flows</v>
      </c>
      <c r="C753" s="244" t="str">
        <f t="shared" si="231"/>
        <v>GRA for Remaining Government Cash Flow Changes</v>
      </c>
      <c r="D753" s="1" t="s">
        <v>1613</v>
      </c>
      <c r="F753" s="3" t="s">
        <v>1617</v>
      </c>
      <c r="H753" s="151">
        <v>589</v>
      </c>
      <c r="I753" s="244" t="str">
        <f t="shared" si="227"/>
        <v>Yes</v>
      </c>
      <c r="J753" s="149"/>
      <c r="K753" s="244" t="str">
        <f t="shared" si="228"/>
        <v>GRA remaining cash flow changes</v>
      </c>
      <c r="L753" s="244">
        <f t="shared" si="229"/>
        <v>0</v>
      </c>
      <c r="M753" s="244">
        <f t="shared" si="229"/>
        <v>10</v>
      </c>
      <c r="N753" s="244">
        <f t="shared" si="229"/>
        <v>1</v>
      </c>
      <c r="O753" s="244" t="str">
        <f t="shared" si="229"/>
        <v>weight</v>
      </c>
      <c r="P75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4" t="str">
        <f t="shared" si="230"/>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7" t="s">
        <v>1383</v>
      </c>
      <c r="B1" s="257"/>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7" t="s">
        <v>1387</v>
      </c>
      <c r="B42" s="257"/>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80" zoomScaleNormal="80" workbookViewId="0">
      <pane ySplit="1" topLeftCell="A107" activePane="bottomLeft" state="frozen"/>
      <selection pane="bottomLeft" activeCell="G115" sqref="G11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76.133656999999999</v>
      </c>
      <c r="M2" s="174">
        <f>'Target Calculations'!G9</f>
        <v>93.966728000000003</v>
      </c>
      <c r="N2" s="51" t="str">
        <f>'Target Calculations'!M9</f>
        <v>In a scenario limiting global warming to 1.5 °C, Minnesota would need to cut its total (including land use) emissions by 41 to 52 percent of 2005 levels.</v>
      </c>
      <c r="O2" s="3" t="s">
        <v>1720</v>
      </c>
      <c r="P2" s="3">
        <v>2050</v>
      </c>
      <c r="Q2" s="174">
        <f>'Target Calculations'!H9</f>
        <v>31.735905839548163</v>
      </c>
      <c r="R2" s="174">
        <f>Q2</f>
        <v>31.735905839548163</v>
      </c>
      <c r="S2" s="3" t="s">
        <v>1721</v>
      </c>
      <c r="T2" s="7" t="s">
        <v>1928</v>
      </c>
      <c r="U2" s="7">
        <v>2025</v>
      </c>
      <c r="V2" s="234">
        <f>'Target Calculations'!I9</f>
        <v>111.07567043841856</v>
      </c>
      <c r="W2" s="234">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63.771957</v>
      </c>
      <c r="M3" s="174">
        <f>'Target Calculations'!G10</f>
        <v>81.605028000000004</v>
      </c>
      <c r="N3" s="51" t="str">
        <f>'Target Calculations'!M10</f>
        <v>In a scenario limiting global warming to 1.5 °C, Minnesota would need to cut its total (excluding land use) emissions by 44 to 56 percent of 2005 levels.</v>
      </c>
      <c r="O3" s="3" t="s">
        <v>1720</v>
      </c>
      <c r="P3" s="3">
        <v>2050</v>
      </c>
      <c r="Q3" s="174">
        <f>'Target Calculations'!H10</f>
        <v>29.287948201358741</v>
      </c>
      <c r="R3" s="174">
        <f>Q3</f>
        <v>29.287948201358741</v>
      </c>
      <c r="S3" s="3" t="s">
        <v>1721</v>
      </c>
      <c r="T3" s="7" t="s">
        <v>1928</v>
      </c>
      <c r="U3" s="7">
        <v>2025</v>
      </c>
      <c r="V3" s="234">
        <f>'Target Calculations'!I10</f>
        <v>102.50781870475558</v>
      </c>
      <c r="W3" s="234">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5.2893449999999991</v>
      </c>
      <c r="M9" s="174">
        <f>'Target Calculations'!G2</f>
        <v>7.0524599999999991</v>
      </c>
      <c r="N9" s="51" t="str">
        <f>'Target Calculations'!M2</f>
        <v>In a scenario limiting global warming to 1.5 °C, Minnesota would need to cut its buildings emissions by 48 to 61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3.1114489999999999</v>
      </c>
      <c r="M11" s="174">
        <f>'Target Calculations'!G3</f>
        <v>9.6172059999999995</v>
      </c>
      <c r="N11" s="51" t="str">
        <f>'Target Calculations'!M3</f>
        <v>In a scenario limiting global warming to 1.5 °C, Minnesota would need to cut its electricity emissions by 81 to 94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14.877263000000001</v>
      </c>
      <c r="M12" s="174">
        <f>'Target Calculations'!G4</f>
        <v>16.894518999999995</v>
      </c>
      <c r="N12" s="51" t="str">
        <f>'Target Calculations'!M4</f>
        <v>In a scenario limiting global warming to 1.5 °C, Minnesota would need to cut its industry emissions by 4 to 15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22.629051</v>
      </c>
      <c r="N14" s="51" t="str">
        <f>'Target Calculations'!M5</f>
        <v>In a scenario limiting global warming to 1.5 °C, Minnesota would need to cut its transportation emissions by 41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76.133656999999999</v>
      </c>
      <c r="M32" s="174">
        <f t="shared" ref="M32:N32" si="0">M2</f>
        <v>93.966728000000003</v>
      </c>
      <c r="N32" s="174" t="str">
        <f t="shared" si="0"/>
        <v>In a scenario limiting global warming to 1.5 °C, Minnesota would need to cut its total (including land use) emissions by 41 to 52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5.2893449999999991</v>
      </c>
      <c r="M34" s="174">
        <f t="shared" ref="M34:N34" si="1">M9</f>
        <v>7.0524599999999991</v>
      </c>
      <c r="N34" s="174" t="str">
        <f t="shared" si="1"/>
        <v>In a scenario limiting global warming to 1.5 °C, Minnesota would need to cut its buildings emissions by 48 to 61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3.1114489999999999</v>
      </c>
      <c r="M36" s="174">
        <f t="shared" ref="M36:N36" si="2">M11</f>
        <v>9.6172059999999995</v>
      </c>
      <c r="N36" s="174" t="str">
        <f t="shared" si="2"/>
        <v>In a scenario limiting global warming to 1.5 °C, Minnesota would need to cut its electricity emissions by 81 to 94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14.877263000000001</v>
      </c>
      <c r="M37" s="174">
        <f t="shared" ref="M37:N37" si="3">M12</f>
        <v>16.894518999999995</v>
      </c>
      <c r="N37" s="174" t="str">
        <f t="shared" si="3"/>
        <v>In a scenario limiting global warming to 1.5 °C, Minnesota would need to cut its industry emissions by 4 to 15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22.629051</v>
      </c>
      <c r="N38" s="175" t="str">
        <f t="shared" si="4"/>
        <v>In a scenario limiting global warming to 1.5 °C, Minnesota would need to cut its transportation emissions by 41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3"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64" t="s">
        <v>983</v>
      </c>
      <c r="H76" s="230" t="s">
        <v>1976</v>
      </c>
      <c r="I76" s="64" t="s">
        <v>987</v>
      </c>
    </row>
    <row r="77" spans="1:19" ht="165">
      <c r="A77" s="65" t="s">
        <v>945</v>
      </c>
      <c r="B77" s="65" t="s">
        <v>735</v>
      </c>
      <c r="C77" s="128">
        <v>1</v>
      </c>
      <c r="D77" s="64" t="s">
        <v>68</v>
      </c>
      <c r="E77" s="64" t="s">
        <v>67</v>
      </c>
      <c r="F77" s="3" t="str">
        <f>UnitControlCenter!$B$15</f>
        <v>terawatt-hours (TWh) / year</v>
      </c>
      <c r="G77" s="64" t="s">
        <v>984</v>
      </c>
      <c r="H77" s="230" t="s">
        <v>1977</v>
      </c>
      <c r="I77" s="64" t="s">
        <v>988</v>
      </c>
    </row>
    <row r="78" spans="1:19" ht="135">
      <c r="A78" s="65" t="s">
        <v>945</v>
      </c>
      <c r="B78" s="65" t="s">
        <v>736</v>
      </c>
      <c r="C78" s="128">
        <v>1</v>
      </c>
      <c r="D78" s="64" t="s">
        <v>68</v>
      </c>
      <c r="E78" s="64" t="s">
        <v>69</v>
      </c>
      <c r="F78" s="3" t="str">
        <f>UnitControlCenter!$B$16</f>
        <v>gigawatts (GW) / year</v>
      </c>
      <c r="G78" s="64" t="s">
        <v>985</v>
      </c>
      <c r="H78" s="230" t="s">
        <v>1978</v>
      </c>
      <c r="I78" s="64" t="s">
        <v>989</v>
      </c>
    </row>
    <row r="79" spans="1:19" ht="150">
      <c r="A79" s="65" t="s">
        <v>945</v>
      </c>
      <c r="B79" s="65" t="s">
        <v>737</v>
      </c>
      <c r="C79" s="128">
        <v>1</v>
      </c>
      <c r="D79" s="64" t="s">
        <v>68</v>
      </c>
      <c r="E79" s="64" t="s">
        <v>67</v>
      </c>
      <c r="F79" s="3" t="str">
        <f>UnitControlCenter!$B$16</f>
        <v>gigawatts (GW) / year</v>
      </c>
      <c r="G79" s="64" t="s">
        <v>986</v>
      </c>
      <c r="H79" s="230" t="s">
        <v>1979</v>
      </c>
      <c r="I79" s="64" t="s">
        <v>990</v>
      </c>
    </row>
    <row r="80" spans="1:19" ht="45.75" thickBot="1">
      <c r="A80" s="107" t="s">
        <v>945</v>
      </c>
      <c r="B80" s="107" t="s">
        <v>946</v>
      </c>
      <c r="C80" s="135">
        <v>1</v>
      </c>
      <c r="D80" s="108" t="s">
        <v>68</v>
      </c>
      <c r="E80" s="108" t="s">
        <v>69</v>
      </c>
      <c r="F80" s="111" t="str">
        <f>UnitControlCenter!$B$15</f>
        <v>terawatt-hours (TWh) / year</v>
      </c>
      <c r="G80" s="108" t="s">
        <v>1397</v>
      </c>
      <c r="H80" s="108" t="s">
        <v>1398</v>
      </c>
      <c r="I80" s="108"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64" t="s">
        <v>992</v>
      </c>
      <c r="H81" s="230" t="s">
        <v>1980</v>
      </c>
      <c r="I81" s="64" t="s">
        <v>993</v>
      </c>
    </row>
    <row r="82" spans="1:19" ht="30">
      <c r="A82" s="65" t="s">
        <v>938</v>
      </c>
      <c r="B82" s="65" t="s">
        <v>739</v>
      </c>
      <c r="C82" s="128">
        <v>1</v>
      </c>
      <c r="D82" s="64" t="s">
        <v>68</v>
      </c>
      <c r="E82" s="64" t="s">
        <v>69</v>
      </c>
      <c r="F82" s="3" t="str">
        <f>UnitControlCenter!$B$15</f>
        <v>terawatt-hours (TWh) / year</v>
      </c>
      <c r="G82" s="64" t="s">
        <v>1316</v>
      </c>
      <c r="H82" s="51" t="s">
        <v>1317</v>
      </c>
      <c r="I82" s="64" t="s">
        <v>1318</v>
      </c>
    </row>
    <row r="83" spans="1:19" ht="105">
      <c r="A83" s="65" t="s">
        <v>938</v>
      </c>
      <c r="B83" s="65" t="s">
        <v>939</v>
      </c>
      <c r="C83" s="128">
        <v>1</v>
      </c>
      <c r="D83" s="64" t="s">
        <v>68</v>
      </c>
      <c r="E83" s="64" t="s">
        <v>69</v>
      </c>
      <c r="F83" s="3" t="str">
        <f>UnitControlCenter!$B$18</f>
        <v>cubic km / yr</v>
      </c>
      <c r="G83" s="64" t="s">
        <v>994</v>
      </c>
      <c r="H83" s="230" t="s">
        <v>1981</v>
      </c>
      <c r="I83" s="64" t="s">
        <v>995</v>
      </c>
    </row>
    <row r="84" spans="1:19" ht="120.75" thickBot="1">
      <c r="A84" s="107" t="s">
        <v>938</v>
      </c>
      <c r="B84" s="107" t="s">
        <v>940</v>
      </c>
      <c r="C84" s="135">
        <v>1</v>
      </c>
      <c r="D84" s="108" t="s">
        <v>68</v>
      </c>
      <c r="E84" s="108" t="s">
        <v>69</v>
      </c>
      <c r="F84" s="111" t="str">
        <f>UnitControlCenter!$B$18</f>
        <v>cubic km / yr</v>
      </c>
      <c r="G84" s="108" t="s">
        <v>996</v>
      </c>
      <c r="H84" s="231" t="s">
        <v>1982</v>
      </c>
      <c r="I84" s="108"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1983</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F13" sqref="F13"/>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0.55000000000000004</v>
      </c>
      <c r="E2" s="221">
        <v>0.4</v>
      </c>
      <c r="F2" s="179">
        <f t="shared" ref="F2:G8" si="0">$C2*(1-D2)</f>
        <v>5.2893449999999991</v>
      </c>
      <c r="G2" s="179">
        <f t="shared" si="0"/>
        <v>7.0524599999999991</v>
      </c>
      <c r="K2" s="220">
        <f t="shared" ref="K2:K10" si="1">1-F2/$B2</f>
        <v>0.6131936014701812</v>
      </c>
      <c r="L2" s="220">
        <f t="shared" ref="L2:L10" si="2">1-G2/$B2</f>
        <v>0.48425813529357498</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3" t="s">
        <v>55</v>
      </c>
      <c r="B3" s="224">
        <f>(SUMIFS('2005 Data'!$F$2:$F$926,'2005 Data'!$A$2:$A$926,"electricity generation",'2005 Data'!$E$2:$E$926,2005))/10^6*$B$12</f>
        <v>51.279556181417625</v>
      </c>
      <c r="C3" s="223">
        <f>'EPS Output_2019'!G2</f>
        <v>28.285900000000002</v>
      </c>
      <c r="D3" s="221">
        <v>0.89</v>
      </c>
      <c r="E3" s="221">
        <v>0.66</v>
      </c>
      <c r="F3" s="179">
        <f t="shared" si="0"/>
        <v>3.1114489999999999</v>
      </c>
      <c r="G3" s="179">
        <f t="shared" si="0"/>
        <v>9.6172059999999995</v>
      </c>
      <c r="K3" s="220">
        <f t="shared" si="1"/>
        <v>0.93932379233173813</v>
      </c>
      <c r="L3" s="220">
        <f t="shared" si="2"/>
        <v>0.81245535811628133</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94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25.215699999999998</v>
      </c>
      <c r="D4" s="221">
        <v>0.41</v>
      </c>
      <c r="E4" s="221">
        <v>0.33</v>
      </c>
      <c r="F4" s="179">
        <f t="shared" si="0"/>
        <v>14.877263000000001</v>
      </c>
      <c r="G4" s="179">
        <f t="shared" si="0"/>
        <v>16.894518999999995</v>
      </c>
      <c r="K4" s="220">
        <f t="shared" si="1"/>
        <v>0.15442005332949849</v>
      </c>
      <c r="L4" s="220">
        <f t="shared" si="2"/>
        <v>3.9765145306379868E-2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0.27</v>
      </c>
      <c r="F5" s="179">
        <f t="shared" si="0"/>
        <v>16.119323999999999</v>
      </c>
      <c r="G5" s="179">
        <f t="shared" si="0"/>
        <v>22.629051</v>
      </c>
      <c r="K5" s="220">
        <f t="shared" si="1"/>
        <v>0.58224204146286596</v>
      </c>
      <c r="L5" s="220">
        <f t="shared" si="2"/>
        <v>0.41353209666902335</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41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23.896799999999999</v>
      </c>
      <c r="D6" s="221">
        <v>0.06</v>
      </c>
      <c r="E6" s="221">
        <v>0.02</v>
      </c>
      <c r="F6" s="179">
        <f t="shared" si="0"/>
        <v>22.462991999999996</v>
      </c>
      <c r="G6" s="179">
        <f t="shared" si="0"/>
        <v>23.418863999999999</v>
      </c>
      <c r="K6" s="220">
        <f t="shared" si="1"/>
        <v>2.7815368781786587E-2</v>
      </c>
      <c r="L6" s="220">
        <f t="shared" si="2"/>
        <v>-1.3554189993456589E-2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134.54650000000001</v>
      </c>
      <c r="D9" s="181">
        <f>1-F9/$C9</f>
        <v>0.43414613535097535</v>
      </c>
      <c r="E9" s="181">
        <f>1-G9/$C9</f>
        <v>0.3016040699683753</v>
      </c>
      <c r="F9" s="236">
        <f>SUM(F2:F8)</f>
        <v>76.133656999999999</v>
      </c>
      <c r="G9" s="236">
        <f>SUM(G2:G8)</f>
        <v>93.966728000000003</v>
      </c>
      <c r="H9" s="237">
        <f>B9*0.2</f>
        <v>31.735905839548163</v>
      </c>
      <c r="I9" s="237">
        <f>B9*0.7</f>
        <v>111.07567043841856</v>
      </c>
      <c r="K9" s="220">
        <f t="shared" si="1"/>
        <v>0.52020492255730777</v>
      </c>
      <c r="L9" s="220">
        <f t="shared" si="2"/>
        <v>0.40782072851437567</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41 to 52 percent of 2005 levels.</v>
      </c>
    </row>
    <row r="10" spans="1:13">
      <c r="A10" s="83" t="s">
        <v>1909</v>
      </c>
      <c r="B10" s="180">
        <f>SUM(B2:B8)-B7</f>
        <v>146.4397410067937</v>
      </c>
      <c r="C10" s="180">
        <f>SUM(C2:C8)-C7</f>
        <v>122.18480000000001</v>
      </c>
      <c r="D10" s="181">
        <f>1-F10/$C10</f>
        <v>0.47806963713980799</v>
      </c>
      <c r="E10" s="181">
        <f>1-G10/$C10</f>
        <v>0.33211800485821474</v>
      </c>
      <c r="F10" s="236">
        <f>F9-F7</f>
        <v>63.771957</v>
      </c>
      <c r="G10" s="236">
        <f>G9-G7</f>
        <v>81.605028000000004</v>
      </c>
      <c r="H10" s="237">
        <f>B10*0.2</f>
        <v>29.287948201358741</v>
      </c>
      <c r="I10" s="237">
        <f>B10*0.7</f>
        <v>102.50781870475558</v>
      </c>
      <c r="K10" s="220">
        <f t="shared" si="1"/>
        <v>0.56451741472937012</v>
      </c>
      <c r="L10" s="220">
        <f t="shared" si="2"/>
        <v>0.44273987758409006</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44 to 56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D2" sqref="D2"/>
    </sheetView>
  </sheetViews>
  <sheetFormatPr defaultRowHeight="15"/>
  <cols>
    <col min="1" max="1" width="9.140625" style="63"/>
    <col min="2" max="2" width="48.140625" style="63" bestFit="1" customWidth="1"/>
    <col min="3" max="3" width="25.7109375" style="63" customWidth="1"/>
    <col min="4" max="4" width="19.7109375" style="63" customWidth="1"/>
    <col min="5" max="5" width="20" style="63" customWidth="1"/>
    <col min="6" max="6" width="19.7109375" style="63" customWidth="1"/>
    <col min="7" max="7" width="16" style="63" customWidth="1"/>
    <col min="8" max="8" width="18.7109375" style="63" customWidth="1"/>
    <col min="9" max="9" width="9.140625" style="63"/>
    <col min="10" max="10" width="21.140625" style="63" customWidth="1"/>
    <col min="1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23.896799999999999</v>
      </c>
      <c r="E2" s="63">
        <v>11.754099999999999</v>
      </c>
      <c r="F2" s="63">
        <v>30.998699999999999</v>
      </c>
      <c r="G2" s="63">
        <v>28.285900000000002</v>
      </c>
      <c r="H2" s="63">
        <v>25.215699999999998</v>
      </c>
      <c r="I2" s="63">
        <v>0</v>
      </c>
      <c r="J2" s="63">
        <v>12.361700000000001</v>
      </c>
    </row>
    <row r="3" spans="1:10">
      <c r="A3" s="63">
        <v>2020</v>
      </c>
      <c r="B3" s="63">
        <v>8.9452400000000001E-2</v>
      </c>
      <c r="C3" s="63">
        <v>1.8365400000000001</v>
      </c>
      <c r="D3" s="63">
        <v>21.592400000000001</v>
      </c>
      <c r="E3" s="63">
        <v>11.468</v>
      </c>
      <c r="F3" s="63">
        <v>26.488800000000001</v>
      </c>
      <c r="G3" s="63">
        <v>23.173200000000001</v>
      </c>
      <c r="H3" s="63">
        <v>22.546299999999999</v>
      </c>
      <c r="I3" s="63">
        <v>0</v>
      </c>
      <c r="J3" s="63">
        <v>12.7514</v>
      </c>
    </row>
    <row r="4" spans="1:10">
      <c r="A4" s="63">
        <v>2021</v>
      </c>
      <c r="B4" s="63">
        <v>9.2229800000000001E-2</v>
      </c>
      <c r="C4" s="63">
        <v>1.9083300000000001</v>
      </c>
      <c r="D4" s="63">
        <v>22.4389</v>
      </c>
      <c r="E4" s="63">
        <v>11.5731</v>
      </c>
      <c r="F4" s="63">
        <v>27.320900000000002</v>
      </c>
      <c r="G4" s="63">
        <v>25.5045</v>
      </c>
      <c r="H4" s="63">
        <v>23.658200000000001</v>
      </c>
      <c r="I4" s="63">
        <v>0</v>
      </c>
      <c r="J4" s="63">
        <v>12.5809</v>
      </c>
    </row>
    <row r="5" spans="1:10">
      <c r="A5" s="63">
        <v>2022</v>
      </c>
      <c r="B5" s="63">
        <v>9.4348500000000002E-2</v>
      </c>
      <c r="C5" s="63">
        <v>1.9580599999999999</v>
      </c>
      <c r="D5" s="63">
        <v>23.036799999999999</v>
      </c>
      <c r="E5" s="63">
        <v>11.647600000000001</v>
      </c>
      <c r="F5" s="63">
        <v>27.636800000000001</v>
      </c>
      <c r="G5" s="63">
        <v>25.066600000000001</v>
      </c>
      <c r="H5" s="63">
        <v>24.594899999999999</v>
      </c>
      <c r="I5" s="63">
        <v>0</v>
      </c>
      <c r="J5" s="63">
        <v>12.4483</v>
      </c>
    </row>
    <row r="6" spans="1:10">
      <c r="A6" s="63">
        <v>2023</v>
      </c>
      <c r="B6" s="63">
        <v>9.5898399999999995E-2</v>
      </c>
      <c r="C6" s="63">
        <v>1.9895799999999999</v>
      </c>
      <c r="D6" s="63">
        <v>23.412600000000001</v>
      </c>
      <c r="E6" s="63">
        <v>11.689500000000001</v>
      </c>
      <c r="F6" s="63">
        <v>27.175000000000001</v>
      </c>
      <c r="G6" s="63">
        <v>25.5974</v>
      </c>
      <c r="H6" s="63">
        <v>25.1755</v>
      </c>
      <c r="I6" s="63">
        <v>0</v>
      </c>
      <c r="J6" s="63">
        <v>12.3184</v>
      </c>
    </row>
    <row r="7" spans="1:10">
      <c r="A7" s="63">
        <v>2024</v>
      </c>
      <c r="B7" s="63">
        <v>9.75882E-2</v>
      </c>
      <c r="C7" s="63">
        <v>2.0257700000000001</v>
      </c>
      <c r="D7" s="63">
        <v>23.843699999999998</v>
      </c>
      <c r="E7" s="63">
        <v>11.736000000000001</v>
      </c>
      <c r="F7" s="63">
        <v>26.8109</v>
      </c>
      <c r="G7" s="63">
        <v>26.6508</v>
      </c>
      <c r="H7" s="63">
        <v>25.771000000000001</v>
      </c>
      <c r="I7" s="63">
        <v>0</v>
      </c>
      <c r="J7" s="63">
        <v>12.1479</v>
      </c>
    </row>
    <row r="8" spans="1:10">
      <c r="A8" s="63">
        <v>2025</v>
      </c>
      <c r="B8" s="63">
        <v>9.9363599999999996E-2</v>
      </c>
      <c r="C8" s="63">
        <v>2.0648200000000001</v>
      </c>
      <c r="D8" s="63">
        <v>24.308900000000001</v>
      </c>
      <c r="E8" s="63">
        <v>11.7798</v>
      </c>
      <c r="F8" s="63">
        <v>26.501300000000001</v>
      </c>
      <c r="G8" s="63">
        <v>25.348099999999999</v>
      </c>
      <c r="H8" s="63">
        <v>26.341999999999999</v>
      </c>
      <c r="I8" s="63">
        <v>0</v>
      </c>
      <c r="J8" s="63">
        <v>12.0154</v>
      </c>
    </row>
    <row r="9" spans="1:10">
      <c r="A9" s="63">
        <v>2026</v>
      </c>
      <c r="B9" s="63">
        <v>0.101092</v>
      </c>
      <c r="C9" s="63">
        <v>2.1036000000000001</v>
      </c>
      <c r="D9" s="63">
        <v>24.726500000000001</v>
      </c>
      <c r="E9" s="63">
        <v>11.821899999999999</v>
      </c>
      <c r="F9" s="63">
        <v>26.568200000000001</v>
      </c>
      <c r="G9" s="63">
        <v>25.790299999999998</v>
      </c>
      <c r="H9" s="63">
        <v>26.872299999999999</v>
      </c>
      <c r="I9" s="63">
        <v>0</v>
      </c>
      <c r="J9" s="63">
        <v>11.669</v>
      </c>
    </row>
    <row r="10" spans="1:10">
      <c r="A10" s="63">
        <v>2027</v>
      </c>
      <c r="B10" s="63">
        <v>0.102682</v>
      </c>
      <c r="C10" s="63">
        <v>2.1377899999999999</v>
      </c>
      <c r="D10" s="63">
        <v>25.087499999999999</v>
      </c>
      <c r="E10" s="63">
        <v>11.8591</v>
      </c>
      <c r="F10" s="63">
        <v>26.4162</v>
      </c>
      <c r="G10" s="63">
        <v>25.697199999999999</v>
      </c>
      <c r="H10" s="63">
        <v>27.269600000000001</v>
      </c>
      <c r="I10" s="63">
        <v>0</v>
      </c>
      <c r="J10" s="63">
        <v>11.3225</v>
      </c>
    </row>
    <row r="11" spans="1:10">
      <c r="A11" s="63">
        <v>2028</v>
      </c>
      <c r="B11" s="63">
        <v>0.10421900000000001</v>
      </c>
      <c r="C11" s="63">
        <v>2.17048</v>
      </c>
      <c r="D11" s="63">
        <v>25.417899999999999</v>
      </c>
      <c r="E11" s="63">
        <v>11.8933</v>
      </c>
      <c r="F11" s="63">
        <v>26.171500000000002</v>
      </c>
      <c r="G11" s="63">
        <v>25.781700000000001</v>
      </c>
      <c r="H11" s="63">
        <v>27.687799999999999</v>
      </c>
      <c r="I11" s="63">
        <v>0</v>
      </c>
      <c r="J11" s="63">
        <v>10.9762</v>
      </c>
    </row>
    <row r="12" spans="1:10">
      <c r="A12" s="63">
        <v>2029</v>
      </c>
      <c r="B12" s="63">
        <v>0.10548100000000001</v>
      </c>
      <c r="C12" s="63">
        <v>2.1934</v>
      </c>
      <c r="D12" s="63">
        <v>25.646699999999999</v>
      </c>
      <c r="E12" s="63">
        <v>11.915800000000001</v>
      </c>
      <c r="F12" s="63">
        <v>25.717600000000001</v>
      </c>
      <c r="G12" s="63">
        <v>25.629000000000001</v>
      </c>
      <c r="H12" s="63">
        <v>27.985700000000001</v>
      </c>
      <c r="I12" s="63">
        <v>0</v>
      </c>
      <c r="J12" s="63">
        <v>10.639799999999999</v>
      </c>
    </row>
    <row r="13" spans="1:10">
      <c r="A13" s="63">
        <v>2030</v>
      </c>
      <c r="B13" s="63">
        <v>0.10673199999999999</v>
      </c>
      <c r="C13" s="63">
        <v>2.21516</v>
      </c>
      <c r="D13" s="63">
        <v>25.851800000000001</v>
      </c>
      <c r="E13" s="63">
        <v>11.938499999999999</v>
      </c>
      <c r="F13" s="63">
        <v>25.22</v>
      </c>
      <c r="G13" s="63">
        <v>25.3065</v>
      </c>
      <c r="H13" s="63">
        <v>28.246700000000001</v>
      </c>
      <c r="I13" s="63">
        <v>0</v>
      </c>
      <c r="J13" s="63">
        <v>10.2934</v>
      </c>
    </row>
    <row r="14" spans="1:10">
      <c r="A14" s="63">
        <v>2031</v>
      </c>
      <c r="B14" s="63">
        <v>0.10835599999999999</v>
      </c>
      <c r="C14" s="63">
        <v>2.24857</v>
      </c>
      <c r="D14" s="63">
        <v>26.073599999999999</v>
      </c>
      <c r="E14" s="63">
        <v>11.978999999999999</v>
      </c>
      <c r="F14" s="63">
        <v>24.847899999999999</v>
      </c>
      <c r="G14" s="63">
        <v>25.305399999999999</v>
      </c>
      <c r="H14" s="63">
        <v>28.643599999999999</v>
      </c>
      <c r="I14" s="63">
        <v>0</v>
      </c>
      <c r="J14" s="63">
        <v>10.2934</v>
      </c>
    </row>
    <row r="15" spans="1:10">
      <c r="A15" s="63">
        <v>2032</v>
      </c>
      <c r="B15" s="63">
        <v>0.109861</v>
      </c>
      <c r="C15" s="63">
        <v>2.2784900000000001</v>
      </c>
      <c r="D15" s="63">
        <v>26.232700000000001</v>
      </c>
      <c r="E15" s="63">
        <v>12.014799999999999</v>
      </c>
      <c r="F15" s="63">
        <v>24.3645</v>
      </c>
      <c r="G15" s="63">
        <v>25.3858</v>
      </c>
      <c r="H15" s="63">
        <v>28.9923</v>
      </c>
      <c r="I15" s="63">
        <v>0</v>
      </c>
      <c r="J15" s="63">
        <v>10.2934</v>
      </c>
    </row>
    <row r="16" spans="1:10">
      <c r="A16" s="63">
        <v>2033</v>
      </c>
      <c r="B16" s="63">
        <v>0.11133899999999999</v>
      </c>
      <c r="C16" s="63">
        <v>2.3048999999999999</v>
      </c>
      <c r="D16" s="63">
        <v>26.3582</v>
      </c>
      <c r="E16" s="63">
        <v>12.0489</v>
      </c>
      <c r="F16" s="63">
        <v>23.868200000000002</v>
      </c>
      <c r="G16" s="63">
        <v>25.538900000000002</v>
      </c>
      <c r="H16" s="63">
        <v>29.273700000000002</v>
      </c>
      <c r="I16" s="63">
        <v>0</v>
      </c>
      <c r="J16" s="63">
        <v>10.283300000000001</v>
      </c>
    </row>
    <row r="17" spans="1:10">
      <c r="A17" s="63">
        <v>2034</v>
      </c>
      <c r="B17" s="63">
        <v>0.112674</v>
      </c>
      <c r="C17" s="63">
        <v>2.3267000000000002</v>
      </c>
      <c r="D17" s="63">
        <v>26.421399999999998</v>
      </c>
      <c r="E17" s="63">
        <v>12.078799999999999</v>
      </c>
      <c r="F17" s="63">
        <v>23.2668</v>
      </c>
      <c r="G17" s="63">
        <v>21.239599999999999</v>
      </c>
      <c r="H17" s="63">
        <v>29.552800000000001</v>
      </c>
      <c r="I17" s="63">
        <v>0</v>
      </c>
      <c r="J17" s="63">
        <v>10.2807</v>
      </c>
    </row>
    <row r="18" spans="1:10">
      <c r="A18" s="63">
        <v>2035</v>
      </c>
      <c r="B18" s="63">
        <v>0.11402900000000001</v>
      </c>
      <c r="C18" s="63">
        <v>2.3475000000000001</v>
      </c>
      <c r="D18" s="63">
        <v>26.4831</v>
      </c>
      <c r="E18" s="63">
        <v>12.111800000000001</v>
      </c>
      <c r="F18" s="63">
        <v>22.6327</v>
      </c>
      <c r="G18" s="63">
        <v>21.254799999999999</v>
      </c>
      <c r="H18" s="63">
        <v>29.7928</v>
      </c>
      <c r="I18" s="63">
        <v>0</v>
      </c>
      <c r="J18" s="63">
        <v>10.2807</v>
      </c>
    </row>
    <row r="19" spans="1:10">
      <c r="A19" s="63">
        <v>2036</v>
      </c>
      <c r="B19" s="63">
        <v>0.115428</v>
      </c>
      <c r="C19" s="63">
        <v>2.37</v>
      </c>
      <c r="D19" s="63">
        <v>26.535699999999999</v>
      </c>
      <c r="E19" s="63">
        <v>12.1464</v>
      </c>
      <c r="F19" s="63">
        <v>22.149699999999999</v>
      </c>
      <c r="G19" s="63">
        <v>21.2638</v>
      </c>
      <c r="H19" s="63">
        <v>30.003499999999999</v>
      </c>
      <c r="I19" s="63">
        <v>0</v>
      </c>
      <c r="J19" s="63">
        <v>10.2807</v>
      </c>
    </row>
    <row r="20" spans="1:10">
      <c r="A20" s="63">
        <v>2037</v>
      </c>
      <c r="B20" s="63">
        <v>0.116858</v>
      </c>
      <c r="C20" s="63">
        <v>2.3925999999999998</v>
      </c>
      <c r="D20" s="63">
        <v>26.578700000000001</v>
      </c>
      <c r="E20" s="63">
        <v>12.187099999999999</v>
      </c>
      <c r="F20" s="63">
        <v>21.677099999999999</v>
      </c>
      <c r="G20" s="63">
        <v>21.261199999999999</v>
      </c>
      <c r="H20" s="63">
        <v>30.286799999999999</v>
      </c>
      <c r="I20" s="63">
        <v>0</v>
      </c>
      <c r="J20" s="63">
        <v>10.2807</v>
      </c>
    </row>
    <row r="21" spans="1:10">
      <c r="A21" s="63">
        <v>2038</v>
      </c>
      <c r="B21" s="63">
        <v>0.11831800000000001</v>
      </c>
      <c r="C21" s="63">
        <v>2.4142000000000001</v>
      </c>
      <c r="D21" s="63">
        <v>26.6326</v>
      </c>
      <c r="E21" s="63">
        <v>12.2318</v>
      </c>
      <c r="F21" s="63">
        <v>21.22</v>
      </c>
      <c r="G21" s="63">
        <v>21.321400000000001</v>
      </c>
      <c r="H21" s="63">
        <v>30.520600000000002</v>
      </c>
      <c r="I21" s="63">
        <v>0</v>
      </c>
      <c r="J21" s="63">
        <v>10.252700000000001</v>
      </c>
    </row>
    <row r="22" spans="1:10">
      <c r="A22" s="63">
        <v>2039</v>
      </c>
      <c r="B22" s="63">
        <v>0.119809</v>
      </c>
      <c r="C22" s="63">
        <v>2.4367999999999999</v>
      </c>
      <c r="D22" s="63">
        <v>26.685099999999998</v>
      </c>
      <c r="E22" s="63">
        <v>12.282500000000001</v>
      </c>
      <c r="F22" s="63">
        <v>20.7804</v>
      </c>
      <c r="G22" s="63">
        <v>21.328600000000002</v>
      </c>
      <c r="H22" s="63">
        <v>30.755299999999998</v>
      </c>
      <c r="I22" s="63">
        <v>0</v>
      </c>
      <c r="J22" s="63">
        <v>10.252700000000001</v>
      </c>
    </row>
    <row r="23" spans="1:10">
      <c r="A23" s="63">
        <v>2040</v>
      </c>
      <c r="B23" s="63">
        <v>0.121334</v>
      </c>
      <c r="C23" s="63">
        <v>2.4584000000000001</v>
      </c>
      <c r="D23" s="63">
        <v>26.7379</v>
      </c>
      <c r="E23" s="63">
        <v>12.3355</v>
      </c>
      <c r="F23" s="63">
        <v>20.393000000000001</v>
      </c>
      <c r="G23" s="63">
        <v>21.384499999999999</v>
      </c>
      <c r="H23" s="63">
        <v>31.067599999999999</v>
      </c>
      <c r="I23" s="63">
        <v>0</v>
      </c>
      <c r="J23" s="63">
        <v>10.25</v>
      </c>
    </row>
    <row r="24" spans="1:10">
      <c r="A24" s="63">
        <v>2041</v>
      </c>
      <c r="B24" s="63">
        <v>0.122866</v>
      </c>
      <c r="C24" s="63">
        <v>2.4807999999999999</v>
      </c>
      <c r="D24" s="63">
        <v>26.7684</v>
      </c>
      <c r="E24" s="63">
        <v>12.3224</v>
      </c>
      <c r="F24" s="63">
        <v>20.045000000000002</v>
      </c>
      <c r="G24" s="63">
        <v>21.339700000000001</v>
      </c>
      <c r="H24" s="63">
        <v>31.337</v>
      </c>
      <c r="I24" s="63">
        <v>0</v>
      </c>
      <c r="J24" s="63">
        <v>10.25</v>
      </c>
    </row>
    <row r="25" spans="1:10">
      <c r="A25" s="63">
        <v>2042</v>
      </c>
      <c r="B25" s="63">
        <v>0.12442400000000001</v>
      </c>
      <c r="C25" s="63">
        <v>2.5032999999999999</v>
      </c>
      <c r="D25" s="63">
        <v>26.797699999999999</v>
      </c>
      <c r="E25" s="63">
        <v>12.3131</v>
      </c>
      <c r="F25" s="63">
        <v>19.737100000000002</v>
      </c>
      <c r="G25" s="63">
        <v>21.352</v>
      </c>
      <c r="H25" s="63">
        <v>31.621099999999998</v>
      </c>
      <c r="I25" s="63">
        <v>0</v>
      </c>
      <c r="J25" s="63">
        <v>10.25</v>
      </c>
    </row>
    <row r="26" spans="1:10">
      <c r="A26" s="63">
        <v>2043</v>
      </c>
      <c r="B26" s="63">
        <v>0.12598899999999999</v>
      </c>
      <c r="C26" s="63">
        <v>2.5257000000000001</v>
      </c>
      <c r="D26" s="63">
        <v>26.817499999999999</v>
      </c>
      <c r="E26" s="63">
        <v>12.305400000000001</v>
      </c>
      <c r="F26" s="63">
        <v>19.480499999999999</v>
      </c>
      <c r="G26" s="63">
        <v>21.3645</v>
      </c>
      <c r="H26" s="63">
        <v>31.900300000000001</v>
      </c>
      <c r="I26" s="63">
        <v>0</v>
      </c>
      <c r="J26" s="63">
        <v>10.2401</v>
      </c>
    </row>
    <row r="27" spans="1:10">
      <c r="A27" s="63">
        <v>2044</v>
      </c>
      <c r="B27" s="63">
        <v>0.127585</v>
      </c>
      <c r="C27" s="63">
        <v>2.5482</v>
      </c>
      <c r="D27" s="63">
        <v>26.8476</v>
      </c>
      <c r="E27" s="63">
        <v>12.301</v>
      </c>
      <c r="F27" s="63">
        <v>19.256699999999999</v>
      </c>
      <c r="G27" s="63">
        <v>21.4191</v>
      </c>
      <c r="H27" s="63">
        <v>32.199800000000003</v>
      </c>
      <c r="I27" s="63">
        <v>0</v>
      </c>
      <c r="J27" s="63">
        <v>10.2401</v>
      </c>
    </row>
    <row r="28" spans="1:10">
      <c r="A28" s="63">
        <v>2045</v>
      </c>
      <c r="B28" s="63">
        <v>0.12920000000000001</v>
      </c>
      <c r="C28" s="63">
        <v>2.5706000000000002</v>
      </c>
      <c r="D28" s="63">
        <v>26.879000000000001</v>
      </c>
      <c r="E28" s="63">
        <v>12.2979</v>
      </c>
      <c r="F28" s="63">
        <v>19.0749</v>
      </c>
      <c r="G28" s="63">
        <v>21.410699999999999</v>
      </c>
      <c r="H28" s="63">
        <v>32.515799999999999</v>
      </c>
      <c r="I28" s="63">
        <v>0</v>
      </c>
      <c r="J28" s="63">
        <v>10.237399999999999</v>
      </c>
    </row>
    <row r="29" spans="1:10">
      <c r="A29" s="63">
        <v>2046</v>
      </c>
      <c r="B29" s="63">
        <v>0.13081799999999999</v>
      </c>
      <c r="C29" s="63">
        <v>2.593</v>
      </c>
      <c r="D29" s="63">
        <v>26.903500000000001</v>
      </c>
      <c r="E29" s="63">
        <v>12.296099999999999</v>
      </c>
      <c r="F29" s="63">
        <v>18.914100000000001</v>
      </c>
      <c r="G29" s="63">
        <v>21.479099999999999</v>
      </c>
      <c r="H29" s="63">
        <v>32.808300000000003</v>
      </c>
      <c r="I29" s="63">
        <v>0</v>
      </c>
      <c r="J29" s="63">
        <v>10.237399999999999</v>
      </c>
    </row>
    <row r="30" spans="1:10">
      <c r="A30" s="63">
        <v>2047</v>
      </c>
      <c r="B30" s="63">
        <v>0.132464</v>
      </c>
      <c r="C30" s="63">
        <v>2.6164000000000001</v>
      </c>
      <c r="D30" s="63">
        <v>26.918199999999999</v>
      </c>
      <c r="E30" s="63">
        <v>12.2957</v>
      </c>
      <c r="F30" s="63">
        <v>18.8081</v>
      </c>
      <c r="G30" s="63">
        <v>21.575900000000001</v>
      </c>
      <c r="H30" s="63">
        <v>33.148600000000002</v>
      </c>
      <c r="I30" s="63">
        <v>0</v>
      </c>
      <c r="J30" s="63">
        <v>10.237399999999999</v>
      </c>
    </row>
    <row r="31" spans="1:10">
      <c r="A31" s="63">
        <v>2048</v>
      </c>
      <c r="B31" s="63">
        <v>0.13408500000000001</v>
      </c>
      <c r="C31" s="63">
        <v>2.6387999999999998</v>
      </c>
      <c r="D31" s="63">
        <v>26.942900000000002</v>
      </c>
      <c r="E31" s="63">
        <v>12.2971</v>
      </c>
      <c r="F31" s="63">
        <v>18.7317</v>
      </c>
      <c r="G31" s="63">
        <v>21.637</v>
      </c>
      <c r="H31" s="63">
        <v>33.4602</v>
      </c>
      <c r="I31" s="63">
        <v>0</v>
      </c>
      <c r="J31" s="63">
        <v>10.237399999999999</v>
      </c>
    </row>
    <row r="32" spans="1:10">
      <c r="A32" s="63">
        <v>2049</v>
      </c>
      <c r="B32" s="63">
        <v>0.135689</v>
      </c>
      <c r="C32" s="63">
        <v>2.6612</v>
      </c>
      <c r="D32" s="63">
        <v>26.9679</v>
      </c>
      <c r="E32" s="63">
        <v>12.2981</v>
      </c>
      <c r="F32" s="63">
        <v>18.658300000000001</v>
      </c>
      <c r="G32" s="63">
        <v>21.653500000000001</v>
      </c>
      <c r="H32" s="63">
        <v>33.778300000000002</v>
      </c>
      <c r="I32" s="63">
        <v>0</v>
      </c>
      <c r="J32" s="63">
        <v>10.2094</v>
      </c>
    </row>
    <row r="33" spans="1:10">
      <c r="A33" s="63">
        <v>2050</v>
      </c>
      <c r="B33" s="63">
        <v>0.137291</v>
      </c>
      <c r="C33" s="63">
        <v>2.6835</v>
      </c>
      <c r="D33" s="63">
        <v>26.9831</v>
      </c>
      <c r="E33" s="63">
        <v>12.2989</v>
      </c>
      <c r="F33" s="63">
        <v>18.6007</v>
      </c>
      <c r="G33" s="63">
        <v>21.747</v>
      </c>
      <c r="H33" s="63">
        <v>34.021700000000003</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58" t="s">
        <v>11</v>
      </c>
      <c r="B1" s="258"/>
      <c r="C1" s="258"/>
      <c r="D1" s="258"/>
      <c r="E1" s="258"/>
    </row>
    <row r="2" spans="1:5">
      <c r="A2" s="259" t="s">
        <v>171</v>
      </c>
      <c r="B2" s="259"/>
      <c r="C2" s="259"/>
      <c r="D2" s="259"/>
      <c r="E2" s="259"/>
    </row>
    <row r="19" spans="1:5">
      <c r="A19" s="63" t="s">
        <v>172</v>
      </c>
    </row>
    <row r="20" spans="1:5">
      <c r="A20" s="63">
        <v>155400</v>
      </c>
      <c r="B20" s="63" t="s">
        <v>173</v>
      </c>
    </row>
    <row r="21" spans="1:5">
      <c r="A21" s="259" t="s">
        <v>174</v>
      </c>
      <c r="B21" s="259"/>
      <c r="C21" s="259"/>
      <c r="D21" s="259"/>
      <c r="E21" s="259"/>
    </row>
    <row r="38" spans="1:5">
      <c r="A38" s="63" t="s">
        <v>172</v>
      </c>
    </row>
    <row r="39" spans="1:5">
      <c r="A39" s="63">
        <v>100800</v>
      </c>
      <c r="B39" s="63" t="s">
        <v>173</v>
      </c>
    </row>
    <row r="40" spans="1:5">
      <c r="A40" s="259" t="s">
        <v>175</v>
      </c>
      <c r="B40" s="259"/>
      <c r="C40" s="259"/>
      <c r="D40" s="259"/>
      <c r="E40" s="259"/>
    </row>
    <row r="57" spans="1:5" ht="15.75" thickBot="1">
      <c r="A57" s="63" t="s">
        <v>172</v>
      </c>
    </row>
    <row r="58" spans="1:5" ht="15.75" thickBot="1">
      <c r="A58" s="196">
        <v>194000</v>
      </c>
      <c r="B58" s="63" t="s">
        <v>176</v>
      </c>
    </row>
    <row r="60" spans="1:5">
      <c r="A60" s="258" t="s">
        <v>177</v>
      </c>
      <c r="B60" s="258"/>
      <c r="C60" s="258"/>
      <c r="D60" s="258"/>
      <c r="E60" s="258"/>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58" t="s">
        <v>178</v>
      </c>
      <c r="B89" s="258"/>
      <c r="C89" s="258"/>
      <c r="D89" s="258"/>
      <c r="E89" s="258"/>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58" t="s">
        <v>179</v>
      </c>
      <c r="B98" s="258"/>
      <c r="C98" s="258"/>
      <c r="D98" s="258"/>
      <c r="E98" s="258"/>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58" t="s">
        <v>181</v>
      </c>
      <c r="B109" s="258"/>
      <c r="C109" s="258"/>
      <c r="D109" s="258"/>
      <c r="E109" s="258"/>
    </row>
    <row r="110" spans="1:5" ht="15.75" thickBot="1"/>
    <row r="111" spans="1:5" ht="15.75" thickBot="1">
      <c r="A111" s="11">
        <f>A122</f>
        <v>0.20481927710843381</v>
      </c>
      <c r="B111" s="63" t="s">
        <v>427</v>
      </c>
    </row>
    <row r="113" spans="1:12">
      <c r="A113" s="258" t="s">
        <v>180</v>
      </c>
      <c r="B113" s="258"/>
      <c r="C113" s="258"/>
      <c r="D113" s="258"/>
      <c r="E113" s="258"/>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58" t="s">
        <v>428</v>
      </c>
      <c r="B124" s="258"/>
      <c r="C124" s="258"/>
      <c r="D124" s="258"/>
      <c r="E124" s="258"/>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58" t="s">
        <v>106</v>
      </c>
      <c r="B134" s="258"/>
      <c r="C134" s="258"/>
      <c r="D134" s="258"/>
      <c r="E134" s="258"/>
    </row>
    <row r="135" spans="1:12">
      <c r="A135" s="203" t="s">
        <v>447</v>
      </c>
      <c r="B135" s="83"/>
      <c r="C135" s="83"/>
      <c r="D135" s="83"/>
      <c r="E135" s="83"/>
      <c r="F135" s="83"/>
      <c r="G135" s="83"/>
    </row>
    <row r="136" spans="1:12" ht="15.75">
      <c r="A136" s="13"/>
      <c r="B136" s="261" t="s">
        <v>448</v>
      </c>
      <c r="C136" s="262"/>
      <c r="D136" s="262"/>
      <c r="E136" s="263"/>
      <c r="F136" s="83"/>
      <c r="G136" s="83"/>
    </row>
    <row r="137" spans="1:12" ht="15.75">
      <c r="A137" s="14"/>
      <c r="B137" s="261" t="s">
        <v>449</v>
      </c>
      <c r="C137" s="263"/>
      <c r="D137" s="261" t="s">
        <v>450</v>
      </c>
      <c r="E137" s="263"/>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58" t="s">
        <v>184</v>
      </c>
      <c r="B165" s="258"/>
      <c r="C165" s="258"/>
      <c r="D165" s="258"/>
      <c r="E165" s="258"/>
    </row>
    <row r="166" spans="1:7" ht="15.75" thickBot="1">
      <c r="A166" s="63" t="s">
        <v>185</v>
      </c>
      <c r="B166" s="181">
        <v>0.4</v>
      </c>
    </row>
    <row r="167" spans="1:7" ht="15.75" thickBot="1">
      <c r="A167" s="63" t="s">
        <v>186</v>
      </c>
      <c r="B167" s="17">
        <f>(1+B166)^(1/(2020-2010))-1</f>
        <v>3.4219694129380196E-2</v>
      </c>
    </row>
    <row r="168" spans="1:7">
      <c r="B168" s="18"/>
    </row>
    <row r="169" spans="1:7">
      <c r="A169" s="258" t="s">
        <v>436</v>
      </c>
      <c r="B169" s="258"/>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58" t="s">
        <v>193</v>
      </c>
      <c r="B174" s="258"/>
      <c r="C174" s="258"/>
      <c r="D174" s="258"/>
      <c r="E174" s="258"/>
    </row>
    <row r="175" spans="1:7" ht="15.75" thickBot="1">
      <c r="A175" s="63" t="s">
        <v>446</v>
      </c>
      <c r="B175" s="18">
        <v>0.1246</v>
      </c>
    </row>
    <row r="176" spans="1:7" ht="15.75" thickBot="1">
      <c r="A176" s="63" t="s">
        <v>441</v>
      </c>
      <c r="B176" s="17">
        <f>1-B175</f>
        <v>0.87539999999999996</v>
      </c>
    </row>
    <row r="178" spans="1:5">
      <c r="A178" s="258" t="s">
        <v>187</v>
      </c>
      <c r="B178" s="258"/>
      <c r="C178" s="258"/>
      <c r="D178" s="258"/>
      <c r="E178" s="258"/>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58" t="s">
        <v>189</v>
      </c>
      <c r="B183" s="258"/>
      <c r="C183" s="258"/>
      <c r="D183" s="258"/>
      <c r="E183" s="258"/>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58" t="s">
        <v>203</v>
      </c>
      <c r="B191" s="258"/>
      <c r="C191" s="258"/>
      <c r="D191" s="258"/>
      <c r="E191" s="258"/>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60" t="s">
        <v>1878</v>
      </c>
      <c r="C201" s="260"/>
      <c r="D201" s="260"/>
      <c r="E201" s="260"/>
      <c r="F201" s="260"/>
      <c r="G201" s="260"/>
      <c r="H201" s="260"/>
      <c r="I201" s="260"/>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60" t="s">
        <v>1878</v>
      </c>
      <c r="C209" s="260"/>
      <c r="D209" s="260"/>
      <c r="E209" s="260"/>
      <c r="F209" s="260"/>
      <c r="G209" s="260"/>
      <c r="H209" s="260"/>
      <c r="I209" s="260"/>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60" t="s">
        <v>1878</v>
      </c>
      <c r="C217" s="260"/>
      <c r="D217" s="260"/>
      <c r="E217" s="260"/>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2020-12-16T23:41:13Z</dcterms:modified>
</cp:coreProperties>
</file>