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hepard/projects/state-eps-data-repository/nv/add-outputs/hoiptp/"/>
    </mc:Choice>
  </mc:AlternateContent>
  <xr:revisionPtr revIDLastSave="0" documentId="8_{1C9C74A6-B5FB-CF4F-9C61-60C0107CB09E}" xr6:coauthVersionLast="45" xr6:coauthVersionMax="45" xr10:uidLastSave="{00000000-0000-0000-0000-000000000000}"/>
  <bookViews>
    <workbookView xWindow="2500" yWindow="460" windowWidth="24760" windowHeight="16080" xr2:uid="{86292C8D-3CA1-4858-AA87-6B74F5B88277}"/>
  </bookViews>
  <sheets>
    <sheet name="About" sheetId="1" r:id="rId1"/>
    <sheet name="State Population" sheetId="87" r:id="rId2"/>
    <sheet name="State Area" sheetId="88" r:id="rId3"/>
    <sheet name="Mappings" sheetId="70" r:id="rId4"/>
    <sheet name="HOIpTP-transport-NOx" sheetId="73" r:id="rId5"/>
    <sheet name="HOIpTP-transport-PM25" sheetId="71" r:id="rId6"/>
    <sheet name="HOIpTP-transport-SO2" sheetId="74" r:id="rId7"/>
    <sheet name="HOIpTP-electricity-NOx" sheetId="76" r:id="rId8"/>
    <sheet name="HOIpTP-electricity-PM25" sheetId="75" r:id="rId9"/>
    <sheet name="HOIpTP-electricity-SO2" sheetId="77" r:id="rId10"/>
    <sheet name="HOIpTP-buildings-NOx" sheetId="78" r:id="rId11"/>
    <sheet name="HOIpTP-buildings-PM25" sheetId="79" r:id="rId12"/>
    <sheet name="HOIpTP-buildings-SO2" sheetId="80" r:id="rId13"/>
    <sheet name="HOIpTP-industry-NOx" sheetId="81" r:id="rId14"/>
    <sheet name="HOIpTP-industry-PM25" sheetId="82" r:id="rId15"/>
    <sheet name="HOIpTP-industry-SO2" sheetId="83" r:id="rId16"/>
    <sheet name="HOIpTP-LULUCF-NOx" sheetId="84" r:id="rId17"/>
    <sheet name="HOIpTP-LULUCF-PM25" sheetId="85" r:id="rId18"/>
    <sheet name="HOIpTP-LULUCF-SO2" sheetId="86" r:id="rId19"/>
    <sheet name="Table 1" sheetId="2" r:id="rId20"/>
    <sheet name="Table 2" sheetId="3" r:id="rId21"/>
    <sheet name="Table 3" sheetId="4" r:id="rId22"/>
    <sheet name="Table 4" sheetId="5" r:id="rId23"/>
    <sheet name="Table 5" sheetId="6" r:id="rId24"/>
    <sheet name="Table 6" sheetId="7" r:id="rId25"/>
    <sheet name="Table 7" sheetId="8" r:id="rId26"/>
    <sheet name="Table 8" sheetId="9" r:id="rId27"/>
    <sheet name="Table 9" sheetId="10" r:id="rId28"/>
    <sheet name="Table 10" sheetId="11" r:id="rId29"/>
    <sheet name="Table 11" sheetId="12" r:id="rId30"/>
    <sheet name="Table 12" sheetId="13" r:id="rId31"/>
    <sheet name="Table 13" sheetId="14" r:id="rId32"/>
    <sheet name="Table 14" sheetId="15" r:id="rId33"/>
    <sheet name="Table 15" sheetId="16" r:id="rId34"/>
    <sheet name="Table 16" sheetId="17" r:id="rId35"/>
    <sheet name="Table 17" sheetId="18" r:id="rId36"/>
    <sheet name="Table 18" sheetId="19" r:id="rId37"/>
    <sheet name="Table 19" sheetId="20" r:id="rId38"/>
    <sheet name="Table 20" sheetId="21" r:id="rId39"/>
    <sheet name="Table 21" sheetId="22" r:id="rId40"/>
    <sheet name="Table 22" sheetId="23" r:id="rId41"/>
    <sheet name="Table 23" sheetId="24" r:id="rId42"/>
    <sheet name="Table 24" sheetId="25" r:id="rId43"/>
    <sheet name="Table 25" sheetId="26" r:id="rId44"/>
    <sheet name="Table 26" sheetId="27" r:id="rId45"/>
    <sheet name="Table 27" sheetId="28" r:id="rId46"/>
    <sheet name="Table 28" sheetId="29" r:id="rId47"/>
    <sheet name="Table 29" sheetId="30" r:id="rId48"/>
    <sheet name="Table 30" sheetId="31" r:id="rId49"/>
    <sheet name="Table 31" sheetId="32" r:id="rId50"/>
    <sheet name="Table 32" sheetId="33" r:id="rId51"/>
    <sheet name="Table 33" sheetId="34" r:id="rId52"/>
    <sheet name="Table 34" sheetId="35" r:id="rId53"/>
    <sheet name="Table 35" sheetId="36" r:id="rId54"/>
    <sheet name="Table 36" sheetId="37" r:id="rId55"/>
    <sheet name="Table 37" sheetId="38" r:id="rId56"/>
    <sheet name="Table 38" sheetId="39" r:id="rId57"/>
    <sheet name="Table 39" sheetId="40" r:id="rId58"/>
    <sheet name="Table 40" sheetId="41" r:id="rId59"/>
    <sheet name="Table 41" sheetId="42" r:id="rId60"/>
    <sheet name="Table 42" sheetId="43" r:id="rId61"/>
    <sheet name="Table 43" sheetId="44" r:id="rId62"/>
    <sheet name="Table 44" sheetId="45" r:id="rId63"/>
    <sheet name="Table 45" sheetId="46" r:id="rId64"/>
    <sheet name="Table 46" sheetId="47" r:id="rId65"/>
    <sheet name="Table 47" sheetId="48" r:id="rId66"/>
    <sheet name="Table 48" sheetId="49" r:id="rId67"/>
    <sheet name="Table 49" sheetId="50" r:id="rId68"/>
    <sheet name="Table 50" sheetId="51" r:id="rId69"/>
    <sheet name="Table 51" sheetId="52" r:id="rId70"/>
    <sheet name="Table 52" sheetId="53" r:id="rId71"/>
    <sheet name="Table 53" sheetId="54" r:id="rId72"/>
    <sheet name="Table 54" sheetId="55" r:id="rId73"/>
    <sheet name="Table 55" sheetId="56" r:id="rId74"/>
    <sheet name="Table 56" sheetId="57" r:id="rId75"/>
    <sheet name="Table 57" sheetId="58" r:id="rId76"/>
    <sheet name="Table 58" sheetId="59" r:id="rId77"/>
    <sheet name="Table 59" sheetId="60" r:id="rId78"/>
    <sheet name="Table 60" sheetId="61" r:id="rId79"/>
    <sheet name="Table 61" sheetId="62" r:id="rId80"/>
    <sheet name="Table 62" sheetId="63" r:id="rId81"/>
    <sheet name="Table 63" sheetId="64" r:id="rId82"/>
    <sheet name="Table 64" sheetId="65" r:id="rId83"/>
    <sheet name="Table 65" sheetId="66" r:id="rId84"/>
    <sheet name="Table 66" sheetId="67" r:id="rId85"/>
    <sheet name="Table 67" sheetId="68" r:id="rId86"/>
    <sheet name="Table 68" sheetId="69" r:id="rId8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8" i="1" l="1"/>
  <c r="J26" i="1" s="1"/>
  <c r="Q7" i="87"/>
  <c r="J29" i="1" s="1"/>
  <c r="J27" i="1" s="1"/>
  <c r="A27" i="1" s="1"/>
  <c r="Q10" i="88"/>
  <c r="Q9" i="88"/>
  <c r="Q6" i="87" l="1"/>
  <c r="B17" i="86" l="1" a="1"/>
  <c r="B17" i="86" s="1"/>
  <c r="B18" i="86" s="1"/>
  <c r="B17" i="85" a="1"/>
  <c r="B17" i="85" s="1"/>
  <c r="B18" i="85" s="1"/>
  <c r="B17" i="84" a="1"/>
  <c r="B17" i="84" s="1"/>
  <c r="B18" i="84" s="1"/>
  <c r="B17" i="83" a="1"/>
  <c r="B17" i="83" s="1"/>
  <c r="B18" i="83" s="1"/>
  <c r="B17" i="82" a="1"/>
  <c r="B17" i="82" s="1"/>
  <c r="B18" i="82" s="1"/>
  <c r="B17" i="81" a="1"/>
  <c r="B17" i="81" s="1"/>
  <c r="B18" i="81" s="1"/>
  <c r="B17" i="80" a="1"/>
  <c r="B17" i="80" s="1"/>
  <c r="B18" i="80" s="1"/>
  <c r="B24" i="80" s="1"/>
  <c r="B25" i="80" s="1"/>
  <c r="B17" i="79" a="1"/>
  <c r="B17" i="79" s="1"/>
  <c r="B18" i="79" s="1"/>
  <c r="B17" i="78" a="1"/>
  <c r="B17" i="78" s="1"/>
  <c r="B18" i="78" s="1"/>
  <c r="B17" i="77" a="1"/>
  <c r="B17" i="77" s="1"/>
  <c r="B18" i="77" s="1"/>
  <c r="B17" i="76" a="1"/>
  <c r="B17" i="76" s="1"/>
  <c r="B18" i="76" s="1"/>
  <c r="B24" i="76" s="1"/>
  <c r="B25" i="76" s="1"/>
  <c r="B17" i="75" a="1"/>
  <c r="B17" i="75" s="1"/>
  <c r="B18" i="75" s="1"/>
  <c r="B17" i="74" a="1"/>
  <c r="B17" i="74" s="1"/>
  <c r="B18" i="74" s="1"/>
  <c r="B17" i="73" a="1"/>
  <c r="B17" i="73" s="1"/>
  <c r="B18" i="73" s="1"/>
  <c r="B26" i="70"/>
  <c r="B25" i="70"/>
  <c r="B24" i="70"/>
  <c r="B23" i="70"/>
  <c r="B22" i="70"/>
  <c r="B17" i="71" a="1"/>
  <c r="B17" i="71" s="1"/>
  <c r="B18" i="71" s="1"/>
  <c r="B19" i="71" s="1"/>
  <c r="B20" i="71" s="1"/>
  <c r="B19" i="84" l="1"/>
  <c r="B20" i="84" s="1"/>
  <c r="B24" i="84"/>
  <c r="B25" i="84" s="1"/>
  <c r="B19" i="85"/>
  <c r="B20" i="85" s="1"/>
  <c r="B24" i="85"/>
  <c r="B25" i="85" s="1"/>
  <c r="B24" i="86"/>
  <c r="B25" i="86" s="1"/>
  <c r="B19" i="86"/>
  <c r="B20" i="86" s="1"/>
  <c r="B24" i="81"/>
  <c r="B25" i="81" s="1"/>
  <c r="B19" i="81"/>
  <c r="B20" i="81" s="1"/>
  <c r="B24" i="82"/>
  <c r="B25" i="82" s="1"/>
  <c r="B19" i="82"/>
  <c r="B20" i="82" s="1"/>
  <c r="B24" i="83"/>
  <c r="B25" i="83" s="1"/>
  <c r="B19" i="83"/>
  <c r="B20" i="83" s="1"/>
  <c r="B19" i="78"/>
  <c r="B20" i="78" s="1"/>
  <c r="B24" i="78"/>
  <c r="B25" i="78" s="1"/>
  <c r="B19" i="79"/>
  <c r="B20" i="79" s="1"/>
  <c r="B24" i="79"/>
  <c r="B25" i="79" s="1"/>
  <c r="B19" i="80"/>
  <c r="B20" i="80" s="1"/>
  <c r="B24" i="77"/>
  <c r="B25" i="77" s="1"/>
  <c r="B19" i="77"/>
  <c r="B20" i="77" s="1"/>
  <c r="B19" i="76"/>
  <c r="B20" i="76" s="1"/>
  <c r="B24" i="75"/>
  <c r="B25" i="75" s="1"/>
  <c r="B19" i="75"/>
  <c r="B20" i="75" s="1"/>
  <c r="B24" i="74"/>
  <c r="B25" i="74" s="1"/>
  <c r="B19" i="74"/>
  <c r="B20" i="74" s="1"/>
  <c r="B24" i="73"/>
  <c r="B25" i="73" s="1"/>
  <c r="B19" i="73"/>
  <c r="B20" i="73" s="1"/>
  <c r="B24" i="71"/>
  <c r="B25" i="71" s="1"/>
  <c r="D22" i="85" l="1"/>
  <c r="D23" i="85" s="1"/>
  <c r="C22" i="85"/>
  <c r="C23" i="85" s="1"/>
  <c r="B22" i="85"/>
  <c r="B23" i="85" s="1"/>
  <c r="E22" i="85"/>
  <c r="E23" i="85" s="1"/>
  <c r="C22" i="86"/>
  <c r="C23" i="86" s="1"/>
  <c r="B22" i="86"/>
  <c r="B23" i="86" s="1"/>
  <c r="E22" i="86"/>
  <c r="E23" i="86" s="1"/>
  <c r="D22" i="86"/>
  <c r="D23" i="86" s="1"/>
  <c r="D22" i="84"/>
  <c r="D23" i="84" s="1"/>
  <c r="C22" i="84"/>
  <c r="C23" i="84" s="1"/>
  <c r="B22" i="84"/>
  <c r="B23" i="84" s="1"/>
  <c r="E22" i="84"/>
  <c r="E23" i="84" s="1"/>
  <c r="B22" i="82"/>
  <c r="B23" i="82" s="1"/>
  <c r="E22" i="82"/>
  <c r="E23" i="82" s="1"/>
  <c r="D22" i="82"/>
  <c r="D23" i="82" s="1"/>
  <c r="C22" i="82"/>
  <c r="C23" i="82" s="1"/>
  <c r="C22" i="83"/>
  <c r="C23" i="83" s="1"/>
  <c r="B22" i="83"/>
  <c r="B23" i="83" s="1"/>
  <c r="E22" i="83"/>
  <c r="E23" i="83" s="1"/>
  <c r="D22" i="83"/>
  <c r="D23" i="83" s="1"/>
  <c r="B22" i="81"/>
  <c r="B23" i="81" s="1"/>
  <c r="E22" i="81"/>
  <c r="E23" i="81" s="1"/>
  <c r="D22" i="81"/>
  <c r="D23" i="81" s="1"/>
  <c r="C22" i="81"/>
  <c r="C23" i="81" s="1"/>
  <c r="C22" i="80"/>
  <c r="C23" i="80" s="1"/>
  <c r="B22" i="80"/>
  <c r="B23" i="80" s="1"/>
  <c r="E22" i="80"/>
  <c r="E23" i="80" s="1"/>
  <c r="D22" i="80"/>
  <c r="D23" i="80" s="1"/>
  <c r="D22" i="79"/>
  <c r="D23" i="79" s="1"/>
  <c r="C22" i="79"/>
  <c r="C23" i="79" s="1"/>
  <c r="B22" i="79"/>
  <c r="B23" i="79" s="1"/>
  <c r="E22" i="79"/>
  <c r="E23" i="79" s="1"/>
  <c r="D22" i="78"/>
  <c r="D23" i="78" s="1"/>
  <c r="C22" i="78"/>
  <c r="C23" i="78" s="1"/>
  <c r="B22" i="78"/>
  <c r="B23" i="78" s="1"/>
  <c r="E22" i="78"/>
  <c r="E23" i="78" s="1"/>
  <c r="C22" i="77"/>
  <c r="C23" i="77" s="1"/>
  <c r="B22" i="77"/>
  <c r="B23" i="77" s="1"/>
  <c r="E22" i="77"/>
  <c r="E23" i="77" s="1"/>
  <c r="D22" i="77"/>
  <c r="D23" i="77" s="1"/>
  <c r="C22" i="76"/>
  <c r="C23" i="76" s="1"/>
  <c r="B22" i="76"/>
  <c r="B23" i="76" s="1"/>
  <c r="E22" i="76"/>
  <c r="E23" i="76" s="1"/>
  <c r="D22" i="76"/>
  <c r="D23" i="76" s="1"/>
  <c r="C22" i="75"/>
  <c r="C23" i="75" s="1"/>
  <c r="B22" i="75"/>
  <c r="B23" i="75" s="1"/>
  <c r="E22" i="75"/>
  <c r="E23" i="75" s="1"/>
  <c r="D22" i="75"/>
  <c r="D23" i="75" s="1"/>
  <c r="C22" i="74"/>
  <c r="C23" i="74" s="1"/>
  <c r="B22" i="74"/>
  <c r="B23" i="74" s="1"/>
  <c r="D22" i="74"/>
  <c r="D23" i="74" s="1"/>
  <c r="E22" i="74"/>
  <c r="E23" i="74" s="1"/>
  <c r="C22" i="73"/>
  <c r="C23" i="73" s="1"/>
  <c r="B22" i="73"/>
  <c r="B23" i="73" s="1"/>
  <c r="E22" i="73"/>
  <c r="E23" i="73" s="1"/>
  <c r="D22" i="73"/>
  <c r="D23" i="73" s="1"/>
  <c r="D22" i="71"/>
  <c r="D23" i="71" s="1"/>
  <c r="E22" i="71"/>
  <c r="E23" i="71" s="1"/>
  <c r="B22" i="71"/>
  <c r="B23" i="71" s="1"/>
  <c r="C22" i="71"/>
  <c r="C23" i="71" s="1"/>
  <c r="K12" i="78"/>
  <c r="K12" i="79"/>
  <c r="K12" i="83"/>
  <c r="K12" i="85"/>
  <c r="F12" i="84"/>
  <c r="F12" i="79"/>
  <c r="F12" i="75"/>
  <c r="F12" i="85"/>
  <c r="F12" i="74"/>
  <c r="B2" i="73" a="1"/>
  <c r="B12" i="71"/>
  <c r="B12" i="73"/>
  <c r="F12" i="71"/>
  <c r="F12" i="83"/>
  <c r="F12" i="77"/>
  <c r="F12" i="86"/>
  <c r="K12" i="84"/>
  <c r="B12" i="82"/>
  <c r="B12" i="83"/>
  <c r="B3" i="73" a="1"/>
  <c r="B12" i="77"/>
  <c r="B12" i="81"/>
  <c r="K12" i="71"/>
  <c r="B12" i="85"/>
  <c r="F12" i="78"/>
  <c r="B12" i="75"/>
  <c r="B12" i="84"/>
  <c r="B12" i="78"/>
  <c r="B12" i="86"/>
  <c r="B12" i="74"/>
  <c r="B12" i="79"/>
  <c r="D12" i="86" l="1"/>
  <c r="C12" i="86"/>
  <c r="E12" i="86"/>
  <c r="H12" i="85"/>
  <c r="G12" i="85"/>
  <c r="J12" i="85"/>
  <c r="I12" i="85"/>
  <c r="D12" i="85"/>
  <c r="C12" i="85"/>
  <c r="E12" i="85"/>
  <c r="D12" i="84"/>
  <c r="C12" i="84"/>
  <c r="E12" i="84"/>
  <c r="H12" i="84"/>
  <c r="G12" i="84"/>
  <c r="J12" i="84"/>
  <c r="I12" i="84"/>
  <c r="H12" i="83"/>
  <c r="G12" i="83"/>
  <c r="J12" i="83"/>
  <c r="I12" i="83"/>
  <c r="D12" i="83"/>
  <c r="C12" i="83"/>
  <c r="E12" i="83"/>
  <c r="H12" i="79"/>
  <c r="G12" i="79"/>
  <c r="J12" i="79"/>
  <c r="I12" i="79"/>
  <c r="D12" i="79"/>
  <c r="C12" i="79"/>
  <c r="E12" i="79"/>
  <c r="D12" i="78"/>
  <c r="C12" i="78"/>
  <c r="E12" i="78"/>
  <c r="H12" i="78"/>
  <c r="G12" i="78"/>
  <c r="J12" i="78"/>
  <c r="I12" i="78"/>
  <c r="D12" i="77"/>
  <c r="C12" i="77"/>
  <c r="E12" i="77"/>
  <c r="D12" i="75"/>
  <c r="C12" i="75"/>
  <c r="E12" i="75"/>
  <c r="D12" i="74"/>
  <c r="C12" i="74"/>
  <c r="E12" i="74"/>
  <c r="H12" i="71"/>
  <c r="G12" i="71"/>
  <c r="I12" i="71"/>
  <c r="J12" i="71"/>
  <c r="D12" i="71"/>
  <c r="C12" i="71"/>
  <c r="E12" i="71"/>
  <c r="B3" i="73"/>
  <c r="B2" i="73"/>
  <c r="P7" i="86" l="1" a="1"/>
  <c r="K8" i="80" a="1"/>
  <c r="B6" i="86" a="1"/>
  <c r="F2" i="80" a="1"/>
  <c r="P12" i="86"/>
  <c r="B4" i="78" a="1"/>
  <c r="K11" i="82" a="1"/>
  <c r="B5" i="75" a="1"/>
  <c r="F5" i="86" a="1"/>
  <c r="F9" i="80" a="1"/>
  <c r="K4" i="86" a="1"/>
  <c r="P12" i="80"/>
  <c r="F10" i="86" a="1"/>
  <c r="K8" i="77" a="1"/>
  <c r="B9" i="78" a="1"/>
  <c r="P6" i="76" a="1"/>
  <c r="F4" i="86" a="1"/>
  <c r="B3" i="79" a="1"/>
  <c r="P8" i="85" a="1"/>
  <c r="P9" i="79" a="1"/>
  <c r="K6" i="85" a="1"/>
  <c r="P9" i="75" a="1"/>
  <c r="K6" i="77" a="1"/>
  <c r="B4" i="71" a="1"/>
  <c r="P12" i="76"/>
  <c r="P3" i="85" a="1"/>
  <c r="P7" i="78" a="1"/>
  <c r="F2" i="84" a="1"/>
  <c r="F7" i="78" a="1"/>
  <c r="B4" i="84" a="1"/>
  <c r="K4" i="74" a="1"/>
  <c r="K7" i="86" a="1"/>
  <c r="F7" i="74" a="1"/>
  <c r="K9" i="84" a="1"/>
  <c r="P11" i="78" a="1"/>
  <c r="P7" i="84" a="1"/>
  <c r="F6" i="78" a="1"/>
  <c r="K5" i="84" a="1"/>
  <c r="K3" i="74" a="1"/>
  <c r="F4" i="84" a="1"/>
  <c r="K3" i="71" a="1"/>
  <c r="B8" i="84" a="1"/>
  <c r="K7" i="78" a="1"/>
  <c r="P4" i="83" a="1"/>
  <c r="K7" i="77" a="1"/>
  <c r="B10" i="85" a="1"/>
  <c r="F3" i="71" a="1"/>
  <c r="P5" i="82" a="1"/>
  <c r="K6" i="86" a="1"/>
  <c r="K10" i="74" a="1"/>
  <c r="P8" i="83" a="1"/>
  <c r="B10" i="77" a="1"/>
  <c r="F7" i="82" a="1"/>
  <c r="P10" i="75" a="1"/>
  <c r="B5" i="82" a="1"/>
  <c r="P7" i="73" a="1"/>
  <c r="K4" i="81" a="1"/>
  <c r="B8" i="73" a="1"/>
  <c r="K8" i="82" a="1"/>
  <c r="K9" i="75" a="1"/>
  <c r="B8" i="82" a="1"/>
  <c r="K12" i="75"/>
  <c r="P6" i="81" a="1"/>
  <c r="F9" i="73" a="1"/>
  <c r="F11" i="80" a="1"/>
  <c r="K2" i="74" a="1"/>
  <c r="K10" i="82" a="1"/>
  <c r="P11" i="75" a="1"/>
  <c r="B10" i="82" a="1"/>
  <c r="K9" i="76" a="1"/>
  <c r="K4" i="80" a="1"/>
  <c r="K12" i="76"/>
  <c r="B7" i="86" a="1"/>
  <c r="P8" i="77" a="1"/>
  <c r="K8" i="83" a="1"/>
  <c r="P4" i="85" a="1"/>
  <c r="F4" i="81" a="1"/>
  <c r="K9" i="79" a="1"/>
  <c r="F11" i="85" a="1"/>
  <c r="F6" i="80" a="1"/>
  <c r="B2" i="78" a="1"/>
  <c r="P6" i="74" a="1"/>
  <c r="F11" i="81" a="1"/>
  <c r="F7" i="76" a="1"/>
  <c r="F12" i="81"/>
  <c r="B6" i="76" a="1"/>
  <c r="K10" i="79" a="1"/>
  <c r="K11" i="73" a="1"/>
  <c r="K2" i="77" a="1"/>
  <c r="K3" i="86" a="1"/>
  <c r="P3" i="83" a="1"/>
  <c r="K9" i="82" a="1"/>
  <c r="F9" i="83" a="1"/>
  <c r="B4" i="79" a="1"/>
  <c r="K4" i="71" a="1"/>
  <c r="P5" i="76" a="1"/>
  <c r="B11" i="81" a="1"/>
  <c r="B6" i="80" a="1"/>
  <c r="K2" i="81" a="1"/>
  <c r="B11" i="76" a="1"/>
  <c r="P2" i="75" a="1"/>
  <c r="K7" i="83" a="1"/>
  <c r="F9" i="82" a="1"/>
  <c r="B4" i="77" a="1"/>
  <c r="K6" i="80" a="1"/>
  <c r="B8" i="83" a="1"/>
  <c r="B2" i="71" a="1"/>
  <c r="P11" i="74" a="1"/>
  <c r="F2" i="75" a="1"/>
  <c r="F8" i="76" a="1"/>
  <c r="F11" i="77" a="1"/>
  <c r="F6" i="73" a="1"/>
  <c r="F5" i="75" a="1"/>
  <c r="B10" i="78" a="1"/>
  <c r="B6" i="78" a="1"/>
  <c r="B4" i="82" a="1"/>
  <c r="P10" i="81" a="1"/>
  <c r="B6" i="81" a="1"/>
  <c r="F7" i="80" a="1"/>
  <c r="B11" i="82" a="1"/>
  <c r="P3" i="73" a="1"/>
  <c r="F4" i="73" a="1"/>
  <c r="F4" i="83" a="1"/>
  <c r="F7" i="79" a="1"/>
  <c r="F10" i="79" a="1"/>
  <c r="K4" i="73" a="1"/>
  <c r="P3" i="78" a="1"/>
  <c r="K2" i="85" a="1"/>
  <c r="B11" i="79" a="1"/>
  <c r="B5" i="85" a="1"/>
  <c r="P8" i="79" a="1"/>
  <c r="F8" i="85" a="1"/>
  <c r="B5" i="76" a="1"/>
  <c r="K2" i="73" a="1"/>
  <c r="P10" i="74" a="1"/>
  <c r="F10" i="84" a="1"/>
  <c r="B3" i="78" a="1"/>
  <c r="B3" i="84" a="1"/>
  <c r="K3" i="78" a="1"/>
  <c r="F9" i="84" a="1"/>
  <c r="P9" i="74" a="1"/>
  <c r="K11" i="85" a="1"/>
  <c r="B11" i="71" a="1"/>
  <c r="F5" i="84" a="1"/>
  <c r="F11" i="78" a="1"/>
  <c r="B5" i="84" a="1"/>
  <c r="P5" i="78" a="1"/>
  <c r="K8" i="86" a="1"/>
  <c r="F4" i="74" a="1"/>
  <c r="K5" i="83" a="1"/>
  <c r="K6" i="74" a="1"/>
  <c r="P6" i="75" a="1"/>
  <c r="F11" i="83" a="1"/>
  <c r="F5" i="77" a="1"/>
  <c r="P5" i="83" a="1"/>
  <c r="K5" i="77" a="1"/>
  <c r="K2" i="83" a="1"/>
  <c r="B9" i="71" a="1"/>
  <c r="F12" i="82"/>
  <c r="F10" i="73" a="1"/>
  <c r="P12" i="83"/>
  <c r="P4" i="75" a="1"/>
  <c r="K3" i="82" a="1"/>
  <c r="B3" i="75" a="1"/>
  <c r="P2" i="82" a="1"/>
  <c r="K5" i="73" a="1"/>
  <c r="F6" i="81" a="1"/>
  <c r="B2" i="76" a="1"/>
  <c r="B2" i="82" a="1"/>
  <c r="B8" i="75" a="1"/>
  <c r="K5" i="82" a="1"/>
  <c r="F9" i="75" a="1"/>
  <c r="K8" i="81" a="1"/>
  <c r="B4" i="73" a="1"/>
  <c r="K2" i="75" a="1"/>
  <c r="P5" i="79" a="1"/>
  <c r="K4" i="83" a="1"/>
  <c r="P7" i="81" a="1"/>
  <c r="K8" i="76" a="1"/>
  <c r="P12" i="81"/>
  <c r="B8" i="76" a="1"/>
  <c r="K6" i="79" a="1"/>
  <c r="B10" i="71" a="1"/>
  <c r="K10" i="78" a="1"/>
  <c r="B9" i="73" a="1"/>
  <c r="K7" i="81" a="1"/>
  <c r="P2" i="76" a="1"/>
  <c r="B7" i="81" a="1"/>
  <c r="P7" i="74" a="1"/>
  <c r="F10" i="78" a="1"/>
  <c r="F3" i="73" a="1"/>
  <c r="F7" i="77" a="1"/>
  <c r="F3" i="86" a="1"/>
  <c r="B5" i="80" a="1"/>
  <c r="K9" i="86" a="1"/>
  <c r="K10" i="80" a="1"/>
  <c r="K12" i="86"/>
  <c r="B3" i="77" a="1"/>
  <c r="P4" i="80" a="1"/>
  <c r="B7" i="78" a="1"/>
  <c r="B3" i="71" a="1"/>
  <c r="P10" i="80" a="1"/>
  <c r="K12" i="77"/>
  <c r="B10" i="74" a="1"/>
  <c r="B7" i="85" a="1"/>
  <c r="P9" i="78" a="1"/>
  <c r="K12" i="82"/>
  <c r="F7" i="86" a="1"/>
  <c r="F10" i="85" a="1"/>
  <c r="K7" i="79" a="1"/>
  <c r="P2" i="85" a="1"/>
  <c r="B8" i="79" a="1"/>
  <c r="P11" i="85" a="1"/>
  <c r="K4" i="76" a="1"/>
  <c r="K8" i="74" a="1"/>
  <c r="F9" i="74" a="1"/>
  <c r="P12" i="85"/>
  <c r="K9" i="77" a="1"/>
  <c r="P5" i="73" a="1"/>
  <c r="P11" i="77" a="1"/>
  <c r="P12" i="82"/>
  <c r="F7" i="73" a="1"/>
  <c r="B8" i="71" a="1"/>
  <c r="P10" i="82" a="1"/>
  <c r="P12" i="73"/>
  <c r="F8" i="84" a="1"/>
  <c r="P2" i="83" a="1"/>
  <c r="K10" i="84" a="1"/>
  <c r="B3" i="74" a="1"/>
  <c r="F7" i="83" a="1"/>
  <c r="F2" i="82" a="1"/>
  <c r="K9" i="74" a="1"/>
  <c r="K12" i="73"/>
  <c r="F11" i="74" a="1"/>
  <c r="P8" i="78" a="1"/>
  <c r="P12" i="84"/>
  <c r="K9" i="83" a="1"/>
  <c r="B10" i="73" a="1"/>
  <c r="F3" i="84" a="1"/>
  <c r="P5" i="75" a="1"/>
  <c r="K9" i="78" a="1"/>
  <c r="B6" i="77" a="1"/>
  <c r="B4" i="75" a="1"/>
  <c r="P8" i="76" a="1"/>
  <c r="P10" i="76" a="1"/>
  <c r="P5" i="85" a="1"/>
  <c r="K8" i="78" a="1"/>
  <c r="P7" i="71" a="1"/>
  <c r="P10" i="77" a="1"/>
  <c r="P4" i="76" a="1"/>
  <c r="K5" i="71" a="1"/>
  <c r="P12" i="71"/>
  <c r="F4" i="80" a="1"/>
  <c r="F2" i="76" a="1"/>
  <c r="B4" i="83" a="1"/>
  <c r="B5" i="77" a="1"/>
  <c r="F10" i="83" a="1"/>
  <c r="B7" i="77" a="1"/>
  <c r="K2" i="84" a="1"/>
  <c r="K2" i="71" a="1"/>
  <c r="P11" i="82" a="1"/>
  <c r="P9" i="73" a="1"/>
  <c r="F5" i="83" a="1"/>
  <c r="P9" i="77" a="1"/>
  <c r="B9" i="83" a="1"/>
  <c r="B8" i="77" a="1"/>
  <c r="B6" i="83" a="1"/>
  <c r="K10" i="71" a="1"/>
  <c r="F2" i="81" a="1"/>
  <c r="F11" i="73" a="1"/>
  <c r="K6" i="82" a="1"/>
  <c r="B6" i="75" a="1"/>
  <c r="B6" i="82" a="1"/>
  <c r="P12" i="75"/>
  <c r="K4" i="82" a="1"/>
  <c r="K6" i="73" a="1"/>
  <c r="F3" i="77" a="1"/>
  <c r="B9" i="81" a="1"/>
  <c r="P9" i="84" a="1"/>
  <c r="F7" i="81" a="1"/>
  <c r="P7" i="76" a="1"/>
  <c r="P11" i="81" a="1"/>
  <c r="B12" i="76"/>
  <c r="K12" i="80"/>
  <c r="F6" i="74" a="1"/>
  <c r="B10" i="79" a="1"/>
  <c r="P11" i="73" a="1"/>
  <c r="B8" i="81" a="1"/>
  <c r="B4" i="76" a="1"/>
  <c r="K11" i="81" a="1"/>
  <c r="K10" i="76" a="1"/>
  <c r="F4" i="79" a="1"/>
  <c r="F6" i="71" a="1"/>
  <c r="F5" i="78" a="1"/>
  <c r="F2" i="83" a="1"/>
  <c r="B10" i="81" a="1"/>
  <c r="F12" i="76"/>
  <c r="P6" i="80" a="1"/>
  <c r="P2" i="86" a="1"/>
  <c r="F8" i="78" a="1"/>
  <c r="F10" i="82" a="1"/>
  <c r="F10" i="81" a="1"/>
  <c r="B5" i="74" a="1"/>
  <c r="P8" i="86" a="1"/>
  <c r="F10" i="80" a="1"/>
  <c r="B11" i="86" a="1"/>
  <c r="B3" i="80" a="1"/>
  <c r="B6" i="85" a="1"/>
  <c r="B10" i="75" a="1"/>
  <c r="F4" i="75" a="1"/>
  <c r="K7" i="76" a="1"/>
  <c r="B11" i="85" a="1"/>
  <c r="B2" i="79" a="1"/>
  <c r="B3" i="85" a="1"/>
  <c r="P3" i="79" a="1"/>
  <c r="F9" i="85" a="1"/>
  <c r="F6" i="76" a="1"/>
  <c r="F8" i="71" a="1"/>
  <c r="B11" i="74" a="1"/>
  <c r="P6" i="85" a="1"/>
  <c r="K4" i="79" a="1"/>
  <c r="K8" i="85" a="1"/>
  <c r="F5" i="79" a="1"/>
  <c r="K10" i="85" a="1"/>
  <c r="K11" i="74" a="1"/>
  <c r="P4" i="86" a="1"/>
  <c r="P4" i="71" a="1"/>
  <c r="F4" i="82" a="1"/>
  <c r="P7" i="75" a="1"/>
  <c r="P3" i="74" a="1"/>
  <c r="K11" i="78" a="1"/>
  <c r="K5" i="85" a="1"/>
  <c r="P8" i="84" a="1"/>
  <c r="K8" i="75" a="1"/>
  <c r="P8" i="82" a="1"/>
  <c r="K8" i="84" a="1"/>
  <c r="B5" i="78" a="1"/>
  <c r="P2" i="84" a="1"/>
  <c r="K4" i="78" a="1"/>
  <c r="F7" i="85" a="1"/>
  <c r="F10" i="71" a="1"/>
  <c r="P9" i="83" a="1"/>
  <c r="F2" i="71" a="1"/>
  <c r="F8" i="83" a="1"/>
  <c r="B7" i="84" a="1"/>
  <c r="B3" i="83" a="1"/>
  <c r="P11" i="83" a="1"/>
  <c r="K5" i="86" a="1"/>
  <c r="P8" i="74" a="1"/>
  <c r="P8" i="73" a="1"/>
  <c r="B3" i="86" a="1"/>
  <c r="B9" i="80" a="1"/>
  <c r="P9" i="80" a="1"/>
  <c r="F2" i="74" a="1"/>
  <c r="P5" i="81" a="1"/>
  <c r="P7" i="85" a="1"/>
  <c r="F10" i="77" a="1"/>
  <c r="P6" i="73" a="1"/>
  <c r="B4" i="74" a="1"/>
  <c r="F11" i="84" a="1"/>
  <c r="B7" i="76" a="1"/>
  <c r="F2" i="73" a="1"/>
  <c r="P8" i="81" a="1"/>
  <c r="B10" i="80" a="1"/>
  <c r="F4" i="71" a="1"/>
  <c r="K9" i="80" a="1"/>
  <c r="B8" i="80" a="1"/>
  <c r="F5" i="82" a="1"/>
  <c r="F12" i="73"/>
  <c r="K7" i="82" a="1"/>
  <c r="P6" i="79" a="1"/>
  <c r="P3" i="82" a="1"/>
  <c r="K5" i="75" a="1"/>
  <c r="F11" i="82" a="1"/>
  <c r="F11" i="75" a="1"/>
  <c r="B4" i="81" a="1"/>
  <c r="B7" i="75" a="1"/>
  <c r="F8" i="79" a="1"/>
  <c r="F7" i="71" a="1"/>
  <c r="K3" i="81" a="1"/>
  <c r="B3" i="76" a="1"/>
  <c r="B3" i="81" a="1"/>
  <c r="F9" i="76" a="1"/>
  <c r="P3" i="80" a="1"/>
  <c r="K12" i="74"/>
  <c r="P2" i="78" a="1"/>
  <c r="K10" i="73" a="1"/>
  <c r="K5" i="81" a="1"/>
  <c r="F10" i="76" a="1"/>
  <c r="K12" i="81"/>
  <c r="B10" i="76" a="1"/>
  <c r="P12" i="79"/>
  <c r="P7" i="83" a="1"/>
  <c r="P11" i="84" a="1"/>
  <c r="P4" i="74" a="1"/>
  <c r="B2" i="86" a="1"/>
  <c r="B11" i="80" a="1"/>
  <c r="P6" i="86" a="1"/>
  <c r="K2" i="80" a="1"/>
  <c r="B5" i="86" a="1"/>
  <c r="F8" i="77" a="1"/>
  <c r="P11" i="79" a="1"/>
  <c r="K11" i="75" a="1"/>
  <c r="B10" i="86" a="1"/>
  <c r="K3" i="80" a="1"/>
  <c r="F6" i="86" a="1"/>
  <c r="B5" i="79" a="1"/>
  <c r="P9" i="85" a="1"/>
  <c r="B2" i="75" a="1"/>
  <c r="K5" i="76" a="1"/>
  <c r="K3" i="76" a="1"/>
  <c r="B2" i="85" a="1"/>
  <c r="F6" i="79" a="1"/>
  <c r="F3" i="85" a="1"/>
  <c r="K3" i="79" a="1"/>
  <c r="B4" i="85" a="1"/>
  <c r="K11" i="76" a="1"/>
  <c r="K4" i="75" a="1"/>
  <c r="B7" i="73" a="1"/>
  <c r="B5" i="71" a="1"/>
  <c r="P4" i="84" a="1"/>
  <c r="F2" i="78" a="1"/>
  <c r="K6" i="84" a="1"/>
  <c r="P4" i="78" a="1"/>
  <c r="P6" i="84" a="1"/>
  <c r="P2" i="74" a="1"/>
  <c r="B9" i="84" a="1"/>
  <c r="P3" i="71" a="1"/>
  <c r="P3" i="84" a="1"/>
  <c r="K2" i="78" a="1"/>
  <c r="K4" i="84" a="1"/>
  <c r="P7" i="77" a="1"/>
  <c r="K9" i="85" a="1"/>
  <c r="P9" i="71" a="1"/>
  <c r="F6" i="83" a="1"/>
  <c r="P11" i="71" a="1"/>
  <c r="F3" i="83" a="1"/>
  <c r="P4" i="77" a="1"/>
  <c r="B5" i="83" a="1"/>
  <c r="B9" i="77" a="1"/>
  <c r="B11" i="83" a="1"/>
  <c r="P10" i="71" a="1"/>
  <c r="B2" i="80" a="1"/>
  <c r="K11" i="84" a="1"/>
  <c r="P4" i="73" a="1"/>
  <c r="P4" i="79" a="1"/>
  <c r="B11" i="84" a="1"/>
  <c r="K10" i="75" a="1"/>
  <c r="B9" i="79" a="1"/>
  <c r="F3" i="74" a="1"/>
  <c r="K9" i="73" a="1"/>
  <c r="B7" i="79" a="1"/>
  <c r="F3" i="82" a="1"/>
  <c r="B9" i="75" a="1"/>
  <c r="P7" i="82" a="1"/>
  <c r="K6" i="75" a="1"/>
  <c r="B9" i="82" a="1"/>
  <c r="F8" i="73" a="1"/>
  <c r="P7" i="80" a="1"/>
  <c r="P12" i="74"/>
  <c r="P5" i="77" a="1"/>
  <c r="B6" i="71" a="1"/>
  <c r="B11" i="77" a="1"/>
  <c r="P2" i="73" a="1"/>
  <c r="F9" i="79" a="1"/>
  <c r="F9" i="78" a="1"/>
  <c r="P11" i="80" a="1"/>
  <c r="K10" i="77" a="1"/>
  <c r="F10" i="74" a="1"/>
  <c r="F3" i="75" a="1"/>
  <c r="K10" i="81" a="1"/>
  <c r="F3" i="79" a="1"/>
  <c r="F4" i="77" a="1"/>
  <c r="P6" i="83" a="1"/>
  <c r="K9" i="71" a="1"/>
  <c r="B9" i="74" a="1"/>
  <c r="F7" i="84" a="1"/>
  <c r="P3" i="76" a="1"/>
  <c r="K6" i="81" a="1"/>
  <c r="F11" i="79" a="1"/>
  <c r="B4" i="86" a="1"/>
  <c r="P10" i="85" a="1"/>
  <c r="B12" i="80"/>
  <c r="B6" i="74" a="1"/>
  <c r="K7" i="80" a="1"/>
  <c r="K7" i="73" a="1"/>
  <c r="P8" i="75" a="1"/>
  <c r="P5" i="71" a="1"/>
  <c r="K9" i="81" a="1"/>
  <c r="P4" i="81" a="1"/>
  <c r="B9" i="76" a="1"/>
  <c r="F11" i="76" a="1"/>
  <c r="K5" i="74" a="1"/>
  <c r="K11" i="83" a="1"/>
  <c r="P9" i="81" a="1"/>
  <c r="F9" i="71" a="1"/>
  <c r="P4" i="82" a="1"/>
  <c r="F11" i="86" a="1"/>
  <c r="P10" i="78" a="1"/>
  <c r="K7" i="85" a="1"/>
  <c r="K10" i="83" a="1"/>
  <c r="F6" i="75" a="1"/>
  <c r="F6" i="77" a="1"/>
  <c r="F12" i="80"/>
  <c r="P3" i="75" a="1"/>
  <c r="B7" i="80" a="1"/>
  <c r="F4" i="76" a="1"/>
  <c r="K2" i="76" a="1"/>
  <c r="F6" i="85" a="1"/>
  <c r="P9" i="86" a="1"/>
  <c r="F11" i="71" a="1"/>
  <c r="K7" i="71" a="1"/>
  <c r="K4" i="77" a="1"/>
  <c r="P10" i="86" a="1"/>
  <c r="K5" i="80" a="1"/>
  <c r="F2" i="79" a="1"/>
  <c r="K6" i="78" a="1"/>
  <c r="B11" i="75" a="1"/>
  <c r="B7" i="83" a="1"/>
  <c r="F5" i="73" a="1"/>
  <c r="P10" i="73" a="1"/>
  <c r="K7" i="84" a="1"/>
  <c r="K6" i="76" a="1"/>
  <c r="F10" i="75" a="1"/>
  <c r="F3" i="80" a="1"/>
  <c r="F9" i="77" a="1"/>
  <c r="F3" i="81" a="1"/>
  <c r="F5" i="76" a="1"/>
  <c r="B7" i="74" a="1"/>
  <c r="K3" i="84" a="1"/>
  <c r="P11" i="76" a="1"/>
  <c r="B6" i="84" a="1"/>
  <c r="K6" i="83" a="1"/>
  <c r="B4" i="80" a="1"/>
  <c r="F3" i="76" a="1"/>
  <c r="B10" i="84" a="1"/>
  <c r="P2" i="80" a="1"/>
  <c r="B10" i="83" a="1"/>
  <c r="B7" i="82" a="1"/>
  <c r="K6" i="71" a="1"/>
  <c r="B6" i="79" a="1"/>
  <c r="B2" i="83" a="1"/>
  <c r="B8" i="78" a="1"/>
  <c r="K7" i="75" a="1"/>
  <c r="K8" i="79" a="1"/>
  <c r="B7" i="71" a="1"/>
  <c r="F5" i="71" a="1"/>
  <c r="K3" i="73" a="1"/>
  <c r="P7" i="79" a="1"/>
  <c r="K2" i="86" a="1"/>
  <c r="K11" i="86" a="1"/>
  <c r="K10" i="86" a="1"/>
  <c r="K8" i="73" a="1"/>
  <c r="B3" i="82" a="1"/>
  <c r="P2" i="81" a="1"/>
  <c r="B2" i="77" a="1"/>
  <c r="F2" i="86" a="1"/>
  <c r="P12" i="78"/>
  <c r="P11" i="86" a="1"/>
  <c r="F5" i="80" a="1"/>
  <c r="B6" i="73" a="1"/>
  <c r="K3" i="85" a="1"/>
  <c r="B2" i="84" a="1"/>
  <c r="K11" i="80" a="1"/>
  <c r="F7" i="75" a="1"/>
  <c r="P3" i="81" a="1"/>
  <c r="B9" i="85" a="1"/>
  <c r="K5" i="78" a="1"/>
  <c r="K4" i="85" a="1"/>
  <c r="K11" i="77" a="1"/>
  <c r="B9" i="86" a="1"/>
  <c r="P3" i="86" a="1"/>
  <c r="K5" i="79" a="1"/>
  <c r="B2" i="74" a="1"/>
  <c r="F5" i="85" a="1"/>
  <c r="P6" i="77" a="1"/>
  <c r="P2" i="79" a="1"/>
  <c r="P10" i="79" a="1"/>
  <c r="F8" i="74" a="1"/>
  <c r="B8" i="85" a="1"/>
  <c r="F3" i="78" a="1"/>
  <c r="P3" i="77" a="1"/>
  <c r="K8" i="71" a="1"/>
  <c r="P6" i="71" a="1"/>
  <c r="P8" i="71" a="1"/>
  <c r="F4" i="85" a="1"/>
  <c r="F2" i="77" a="1"/>
  <c r="F2" i="85" a="1"/>
  <c r="K11" i="71" a="1"/>
  <c r="P5" i="74" a="1"/>
  <c r="B8" i="86" a="1"/>
  <c r="K3" i="77" a="1"/>
  <c r="P5" i="84" a="1"/>
  <c r="F8" i="80" a="1"/>
  <c r="F4" i="78" a="1"/>
  <c r="P5" i="80" a="1"/>
  <c r="B2" i="81" a="1"/>
  <c r="F9" i="81" a="1"/>
  <c r="B11" i="73" a="1"/>
  <c r="F6" i="82" a="1"/>
  <c r="P8" i="80" a="1"/>
  <c r="K3" i="83" a="1"/>
  <c r="P9" i="76" a="1"/>
  <c r="B5" i="81" a="1"/>
  <c r="F8" i="75" a="1"/>
  <c r="P2" i="77" a="1"/>
  <c r="K7" i="74" a="1"/>
  <c r="P9" i="82" a="1"/>
  <c r="B5" i="73" a="1"/>
  <c r="F5" i="81" a="1"/>
  <c r="P2" i="71" a="1"/>
  <c r="P10" i="84" a="1"/>
  <c r="B8" i="74" a="1"/>
  <c r="K11" i="79" a="1"/>
  <c r="B11" i="78" a="1"/>
  <c r="F8" i="82" a="1"/>
  <c r="K2" i="82" a="1"/>
  <c r="F5" i="74" a="1"/>
  <c r="F9" i="86" a="1"/>
  <c r="F8" i="81" a="1"/>
  <c r="F8" i="86" a="1"/>
  <c r="K2" i="79" a="1"/>
  <c r="P12" i="77"/>
  <c r="P6" i="82" a="1"/>
  <c r="P10" i="83" a="1"/>
  <c r="P5" i="86" a="1"/>
  <c r="F6" i="84" a="1"/>
  <c r="P6" i="78" a="1"/>
  <c r="K3" i="75" a="1"/>
  <c r="K3" i="75" l="1"/>
  <c r="P6" i="78"/>
  <c r="F6" i="84"/>
  <c r="P5" i="86"/>
  <c r="P10" i="83"/>
  <c r="P6" i="82"/>
  <c r="K2" i="79"/>
  <c r="F8" i="86"/>
  <c r="F8" i="81"/>
  <c r="F9" i="86"/>
  <c r="F5" i="74"/>
  <c r="K2" i="82"/>
  <c r="F8" i="82"/>
  <c r="B11" i="78"/>
  <c r="K11" i="79"/>
  <c r="B8" i="74"/>
  <c r="P10" i="84"/>
  <c r="P2" i="71"/>
  <c r="F5" i="81"/>
  <c r="B5" i="73"/>
  <c r="P9" i="82"/>
  <c r="K7" i="74"/>
  <c r="P2" i="77"/>
  <c r="F8" i="75"/>
  <c r="B5" i="81"/>
  <c r="P9" i="76"/>
  <c r="K3" i="83"/>
  <c r="P8" i="80"/>
  <c r="F6" i="82"/>
  <c r="B11" i="73"/>
  <c r="F9" i="81"/>
  <c r="B2" i="81"/>
  <c r="P5" i="80"/>
  <c r="F4" i="78"/>
  <c r="F8" i="80"/>
  <c r="P5" i="84"/>
  <c r="K3" i="77"/>
  <c r="B8" i="86"/>
  <c r="P5" i="74"/>
  <c r="K11" i="71"/>
  <c r="F2" i="85"/>
  <c r="F2" i="77"/>
  <c r="F4" i="85"/>
  <c r="P8" i="71"/>
  <c r="P6" i="71"/>
  <c r="K8" i="71"/>
  <c r="P3" i="77"/>
  <c r="F3" i="78"/>
  <c r="B8" i="85"/>
  <c r="F8" i="74"/>
  <c r="P10" i="79"/>
  <c r="P2" i="79"/>
  <c r="P6" i="77"/>
  <c r="F5" i="85"/>
  <c r="B2" i="74"/>
  <c r="K5" i="79"/>
  <c r="P3" i="86"/>
  <c r="B9" i="86"/>
  <c r="K11" i="77"/>
  <c r="K4" i="85"/>
  <c r="K5" i="78"/>
  <c r="B9" i="85"/>
  <c r="P3" i="81"/>
  <c r="F7" i="75"/>
  <c r="K11" i="80"/>
  <c r="B2" i="84"/>
  <c r="K3" i="85"/>
  <c r="B6" i="73"/>
  <c r="F5" i="80"/>
  <c r="P11" i="86"/>
  <c r="O12" i="78"/>
  <c r="L12" i="78"/>
  <c r="N12" i="78"/>
  <c r="M12" i="78"/>
  <c r="F2" i="86"/>
  <c r="B2" i="77"/>
  <c r="P2" i="81"/>
  <c r="B3" i="82"/>
  <c r="K8" i="73"/>
  <c r="K10" i="86"/>
  <c r="K11" i="86"/>
  <c r="K2" i="86"/>
  <c r="P7" i="79"/>
  <c r="K3" i="73"/>
  <c r="F5" i="71"/>
  <c r="B7" i="71"/>
  <c r="K8" i="79"/>
  <c r="K7" i="75"/>
  <c r="B8" i="78"/>
  <c r="B2" i="83"/>
  <c r="B6" i="79"/>
  <c r="K6" i="71"/>
  <c r="B7" i="82"/>
  <c r="B10" i="83"/>
  <c r="P2" i="80"/>
  <c r="B10" i="84"/>
  <c r="F3" i="76"/>
  <c r="B4" i="80"/>
  <c r="K6" i="83"/>
  <c r="B6" i="84"/>
  <c r="P11" i="76"/>
  <c r="K3" i="84"/>
  <c r="B7" i="74"/>
  <c r="F5" i="76"/>
  <c r="F3" i="81"/>
  <c r="F9" i="77"/>
  <c r="F3" i="80"/>
  <c r="F10" i="75"/>
  <c r="K6" i="76"/>
  <c r="K7" i="84"/>
  <c r="P10" i="73"/>
  <c r="F5" i="73"/>
  <c r="B7" i="83"/>
  <c r="B11" i="75"/>
  <c r="K6" i="78"/>
  <c r="F2" i="79"/>
  <c r="K5" i="80"/>
  <c r="P10" i="86"/>
  <c r="K4" i="77"/>
  <c r="K7" i="71"/>
  <c r="F11" i="71"/>
  <c r="P9" i="86"/>
  <c r="F6" i="85"/>
  <c r="K2" i="76"/>
  <c r="F4" i="76"/>
  <c r="B7" i="80"/>
  <c r="P3" i="75"/>
  <c r="G12" i="80"/>
  <c r="J12" i="80"/>
  <c r="I12" i="80"/>
  <c r="H12" i="80"/>
  <c r="F6" i="77"/>
  <c r="F6" i="75"/>
  <c r="K10" i="83"/>
  <c r="K7" i="85"/>
  <c r="P10" i="78"/>
  <c r="F11" i="86"/>
  <c r="P4" i="82"/>
  <c r="F9" i="71"/>
  <c r="P9" i="81"/>
  <c r="K11" i="83"/>
  <c r="K5" i="74"/>
  <c r="F11" i="76"/>
  <c r="B9" i="76"/>
  <c r="P4" i="81"/>
  <c r="K9" i="81"/>
  <c r="P5" i="71"/>
  <c r="P8" i="75"/>
  <c r="K7" i="73"/>
  <c r="K7" i="80"/>
  <c r="B6" i="74"/>
  <c r="D12" i="80"/>
  <c r="C12" i="80"/>
  <c r="E12" i="80"/>
  <c r="P10" i="85"/>
  <c r="B4" i="86"/>
  <c r="F11" i="79"/>
  <c r="K6" i="81"/>
  <c r="P3" i="76"/>
  <c r="F7" i="84"/>
  <c r="B9" i="74"/>
  <c r="K9" i="71"/>
  <c r="P6" i="83"/>
  <c r="F4" i="77"/>
  <c r="F3" i="79"/>
  <c r="K10" i="81"/>
  <c r="F3" i="75"/>
  <c r="F10" i="74"/>
  <c r="K10" i="77"/>
  <c r="P11" i="80"/>
  <c r="F9" i="78"/>
  <c r="F9" i="79"/>
  <c r="P2" i="73"/>
  <c r="B11" i="77"/>
  <c r="B6" i="71"/>
  <c r="P5" i="77"/>
  <c r="P7" i="80"/>
  <c r="F8" i="73"/>
  <c r="B9" i="82"/>
  <c r="K6" i="75"/>
  <c r="P7" i="82"/>
  <c r="B9" i="75"/>
  <c r="F3" i="82"/>
  <c r="B7" i="79"/>
  <c r="K9" i="73"/>
  <c r="F3" i="74"/>
  <c r="B9" i="79"/>
  <c r="K10" i="75"/>
  <c r="B11" i="84"/>
  <c r="P4" i="79"/>
  <c r="P4" i="73"/>
  <c r="K11" i="84"/>
  <c r="B2" i="80"/>
  <c r="P10" i="71"/>
  <c r="B11" i="83"/>
  <c r="B9" i="77"/>
  <c r="B5" i="83"/>
  <c r="P4" i="77"/>
  <c r="F3" i="83"/>
  <c r="P11" i="71"/>
  <c r="F6" i="83"/>
  <c r="P9" i="71"/>
  <c r="K9" i="85"/>
  <c r="P7" i="77"/>
  <c r="K4" i="84"/>
  <c r="K2" i="78"/>
  <c r="P3" i="84"/>
  <c r="P3" i="71"/>
  <c r="B9" i="84"/>
  <c r="P2" i="74"/>
  <c r="P6" i="84"/>
  <c r="P4" i="78"/>
  <c r="K6" i="84"/>
  <c r="F2" i="78"/>
  <c r="P4" i="84"/>
  <c r="B5" i="71"/>
  <c r="B7" i="73"/>
  <c r="K4" i="75"/>
  <c r="K11" i="76"/>
  <c r="B4" i="85"/>
  <c r="K3" i="79"/>
  <c r="F3" i="85"/>
  <c r="F6" i="79"/>
  <c r="B2" i="85"/>
  <c r="K3" i="76"/>
  <c r="K5" i="76"/>
  <c r="B2" i="75"/>
  <c r="P9" i="85"/>
  <c r="B5" i="79"/>
  <c r="F6" i="86"/>
  <c r="K3" i="80"/>
  <c r="B10" i="86"/>
  <c r="K11" i="75"/>
  <c r="P11" i="79"/>
  <c r="F8" i="77"/>
  <c r="B5" i="86"/>
  <c r="K2" i="80"/>
  <c r="P6" i="86"/>
  <c r="B11" i="80"/>
  <c r="B2" i="86"/>
  <c r="P4" i="74"/>
  <c r="P11" i="84"/>
  <c r="P7" i="83"/>
  <c r="M12" i="79"/>
  <c r="L12" i="79"/>
  <c r="O12" i="79"/>
  <c r="N12" i="79"/>
  <c r="B10" i="76"/>
  <c r="L12" i="81"/>
  <c r="O12" i="81"/>
  <c r="N12" i="81"/>
  <c r="M12" i="81"/>
  <c r="U12" i="81" s="1" a="1"/>
  <c r="U12" i="81" s="1"/>
  <c r="X12" i="81" a="1"/>
  <c r="X12" i="81" s="1"/>
  <c r="F10" i="76"/>
  <c r="K5" i="81"/>
  <c r="K10" i="73"/>
  <c r="P2" i="78"/>
  <c r="J12" i="74"/>
  <c r="H12" i="74"/>
  <c r="O12" i="74"/>
  <c r="M12" i="74"/>
  <c r="G12" i="74"/>
  <c r="I12" i="74"/>
  <c r="N12" i="74"/>
  <c r="L12" i="74"/>
  <c r="X12" i="74" s="1" a="1"/>
  <c r="X12" i="74" s="1"/>
  <c r="AE12" i="74" a="1"/>
  <c r="AE12" i="74" s="1"/>
  <c r="T12" i="74" a="1"/>
  <c r="T12" i="74" s="1"/>
  <c r="P3" i="80"/>
  <c r="F9" i="76"/>
  <c r="B3" i="81"/>
  <c r="B3" i="76"/>
  <c r="K3" i="81"/>
  <c r="F7" i="71"/>
  <c r="F8" i="79"/>
  <c r="B7" i="75"/>
  <c r="B4" i="81"/>
  <c r="F11" i="75"/>
  <c r="F11" i="82"/>
  <c r="K5" i="75"/>
  <c r="P3" i="82"/>
  <c r="P6" i="79"/>
  <c r="K7" i="82"/>
  <c r="E12" i="73"/>
  <c r="D12" i="73"/>
  <c r="I12" i="73"/>
  <c r="J12" i="73"/>
  <c r="G12" i="73"/>
  <c r="C12" i="73"/>
  <c r="H12" i="73"/>
  <c r="F5" i="82"/>
  <c r="B8" i="80"/>
  <c r="K9" i="80"/>
  <c r="F4" i="71"/>
  <c r="B10" i="80"/>
  <c r="P8" i="81"/>
  <c r="F2" i="73"/>
  <c r="B7" i="76"/>
  <c r="F11" i="84"/>
  <c r="B4" i="74"/>
  <c r="P6" i="73"/>
  <c r="F10" i="77"/>
  <c r="P7" i="85"/>
  <c r="P5" i="81"/>
  <c r="F2" i="74"/>
  <c r="P9" i="80"/>
  <c r="B9" i="80"/>
  <c r="B3" i="86"/>
  <c r="P8" i="73"/>
  <c r="P8" i="74"/>
  <c r="K5" i="86"/>
  <c r="P11" i="83"/>
  <c r="B3" i="83"/>
  <c r="B7" i="84"/>
  <c r="F8" i="83"/>
  <c r="F2" i="71"/>
  <c r="P9" i="83"/>
  <c r="F10" i="71"/>
  <c r="F7" i="85"/>
  <c r="K4" i="78"/>
  <c r="P2" i="84"/>
  <c r="B5" i="78"/>
  <c r="K8" i="84"/>
  <c r="P8" i="82"/>
  <c r="K8" i="75"/>
  <c r="P8" i="84"/>
  <c r="K5" i="85"/>
  <c r="K11" i="78"/>
  <c r="P3" i="74"/>
  <c r="P7" i="75"/>
  <c r="F4" i="82"/>
  <c r="P4" i="71"/>
  <c r="P4" i="86"/>
  <c r="K11" i="74"/>
  <c r="K10" i="85"/>
  <c r="F5" i="79"/>
  <c r="K8" i="85"/>
  <c r="K4" i="79"/>
  <c r="P6" i="85"/>
  <c r="B11" i="74"/>
  <c r="F8" i="71"/>
  <c r="F6" i="76"/>
  <c r="F9" i="85"/>
  <c r="P3" i="79"/>
  <c r="B3" i="85"/>
  <c r="B2" i="79"/>
  <c r="B11" i="85"/>
  <c r="K7" i="76"/>
  <c r="F4" i="75"/>
  <c r="B10" i="75"/>
  <c r="B6" i="85"/>
  <c r="B3" i="80"/>
  <c r="B11" i="86"/>
  <c r="F10" i="80"/>
  <c r="P8" i="86"/>
  <c r="B5" i="74"/>
  <c r="F10" i="81"/>
  <c r="F10" i="82"/>
  <c r="F8" i="78"/>
  <c r="P2" i="86"/>
  <c r="P6" i="80"/>
  <c r="J12" i="76"/>
  <c r="H12" i="76"/>
  <c r="I12" i="76"/>
  <c r="G12" i="76"/>
  <c r="B10" i="81"/>
  <c r="F2" i="83"/>
  <c r="F5" i="78"/>
  <c r="F6" i="71"/>
  <c r="F4" i="79"/>
  <c r="K10" i="76"/>
  <c r="K11" i="81"/>
  <c r="B4" i="76"/>
  <c r="B8" i="81"/>
  <c r="P11" i="73"/>
  <c r="B10" i="79"/>
  <c r="F6" i="74"/>
  <c r="N12" i="80"/>
  <c r="O12" i="80"/>
  <c r="L12" i="80"/>
  <c r="M12" i="80"/>
  <c r="AC12" i="80" a="1"/>
  <c r="AC12" i="80" s="1"/>
  <c r="D12" i="76"/>
  <c r="C12" i="76"/>
  <c r="E12" i="76"/>
  <c r="P11" i="81"/>
  <c r="P7" i="76"/>
  <c r="F7" i="81"/>
  <c r="P9" i="84"/>
  <c r="B9" i="81"/>
  <c r="F3" i="77"/>
  <c r="K6" i="73"/>
  <c r="K4" i="82"/>
  <c r="B6" i="82"/>
  <c r="B6" i="75"/>
  <c r="K6" i="82"/>
  <c r="F11" i="73"/>
  <c r="F2" i="81"/>
  <c r="K10" i="71"/>
  <c r="B6" i="83"/>
  <c r="B8" i="77"/>
  <c r="B9" i="83"/>
  <c r="P9" i="77"/>
  <c r="F5" i="83"/>
  <c r="P9" i="73"/>
  <c r="P11" i="82"/>
  <c r="K2" i="71"/>
  <c r="K2" i="84"/>
  <c r="B7" i="77"/>
  <c r="F10" i="83"/>
  <c r="B5" i="77"/>
  <c r="B4" i="83"/>
  <c r="F2" i="76"/>
  <c r="F4" i="80"/>
  <c r="L12" i="71"/>
  <c r="O12" i="71"/>
  <c r="N12" i="71"/>
  <c r="M12" i="71"/>
  <c r="K5" i="71"/>
  <c r="P4" i="76"/>
  <c r="P10" i="77"/>
  <c r="P7" i="71"/>
  <c r="K8" i="78"/>
  <c r="P5" i="85"/>
  <c r="P10" i="76"/>
  <c r="P8" i="76"/>
  <c r="B4" i="75"/>
  <c r="B6" i="77"/>
  <c r="K9" i="78"/>
  <c r="P5" i="75"/>
  <c r="F3" i="84"/>
  <c r="B10" i="73"/>
  <c r="K9" i="83"/>
  <c r="M12" i="84"/>
  <c r="N12" i="84"/>
  <c r="L12" i="84"/>
  <c r="O12" i="84"/>
  <c r="P8" i="78"/>
  <c r="F11" i="74"/>
  <c r="M12" i="73"/>
  <c r="L12" i="73"/>
  <c r="O12" i="73"/>
  <c r="AJ12" i="73" s="1" a="1"/>
  <c r="AJ12" i="73" s="1"/>
  <c r="N12" i="73"/>
  <c r="K9" i="74"/>
  <c r="F2" i="82"/>
  <c r="F7" i="83"/>
  <c r="B3" i="74"/>
  <c r="K10" i="84"/>
  <c r="P2" i="83"/>
  <c r="F8" i="84"/>
  <c r="P10" i="82"/>
  <c r="B8" i="71"/>
  <c r="F7" i="73"/>
  <c r="P11" i="77"/>
  <c r="P5" i="73"/>
  <c r="K9" i="77"/>
  <c r="N12" i="85"/>
  <c r="L12" i="85"/>
  <c r="M12" i="85"/>
  <c r="O12" i="85"/>
  <c r="F9" i="74"/>
  <c r="K8" i="74"/>
  <c r="K4" i="76"/>
  <c r="P11" i="85"/>
  <c r="B8" i="79"/>
  <c r="P2" i="85"/>
  <c r="K7" i="79"/>
  <c r="F10" i="85"/>
  <c r="F7" i="86"/>
  <c r="N12" i="82"/>
  <c r="M12" i="82"/>
  <c r="O12" i="82"/>
  <c r="AC12" i="82" s="1" a="1"/>
  <c r="AC12" i="82" s="1"/>
  <c r="L12" i="82"/>
  <c r="P9" i="78"/>
  <c r="B7" i="85"/>
  <c r="B10" i="74"/>
  <c r="I12" i="77"/>
  <c r="G12" i="77"/>
  <c r="H12" i="77"/>
  <c r="L12" i="77"/>
  <c r="N12" i="77"/>
  <c r="J12" i="77"/>
  <c r="M12" i="77"/>
  <c r="AG12" i="77" s="1" a="1"/>
  <c r="AG12" i="77" s="1"/>
  <c r="O12" i="77"/>
  <c r="P10" i="80"/>
  <c r="B3" i="71"/>
  <c r="B7" i="78"/>
  <c r="P4" i="80"/>
  <c r="B3" i="77"/>
  <c r="J12" i="86"/>
  <c r="H12" i="86"/>
  <c r="I12" i="86"/>
  <c r="O12" i="86"/>
  <c r="M12" i="86"/>
  <c r="AB12" i="86" s="1" a="1"/>
  <c r="AB12" i="86" s="1"/>
  <c r="G12" i="86"/>
  <c r="N12" i="86"/>
  <c r="L12" i="86"/>
  <c r="AJ12" i="86" a="1"/>
  <c r="AJ12" i="86" s="1"/>
  <c r="K10" i="80"/>
  <c r="K9" i="86"/>
  <c r="B5" i="80"/>
  <c r="F3" i="86"/>
  <c r="F7" i="77"/>
  <c r="F3" i="73"/>
  <c r="F10" i="78"/>
  <c r="P7" i="74"/>
  <c r="B7" i="81"/>
  <c r="P2" i="76"/>
  <c r="K7" i="81"/>
  <c r="B9" i="73"/>
  <c r="K10" i="78"/>
  <c r="B10" i="71"/>
  <c r="K6" i="79"/>
  <c r="B8" i="76"/>
  <c r="K8" i="76"/>
  <c r="P7" i="81"/>
  <c r="K4" i="83"/>
  <c r="P5" i="79"/>
  <c r="K2" i="75"/>
  <c r="B4" i="73"/>
  <c r="K8" i="81"/>
  <c r="F9" i="75"/>
  <c r="K5" i="82"/>
  <c r="B8" i="75"/>
  <c r="B2" i="82"/>
  <c r="B2" i="76"/>
  <c r="F6" i="81"/>
  <c r="K5" i="73"/>
  <c r="P2" i="82"/>
  <c r="B3" i="75"/>
  <c r="K3" i="82"/>
  <c r="P4" i="75"/>
  <c r="M12" i="83"/>
  <c r="L12" i="83"/>
  <c r="O12" i="83"/>
  <c r="N12" i="83"/>
  <c r="F10" i="73"/>
  <c r="I12" i="82"/>
  <c r="C12" i="82"/>
  <c r="D12" i="82"/>
  <c r="H12" i="82"/>
  <c r="J12" i="82"/>
  <c r="E12" i="82"/>
  <c r="G12" i="82"/>
  <c r="B9" i="71"/>
  <c r="K2" i="83"/>
  <c r="K5" i="77"/>
  <c r="P5" i="83"/>
  <c r="F5" i="77"/>
  <c r="F11" i="83"/>
  <c r="P6" i="75"/>
  <c r="K6" i="74"/>
  <c r="K5" i="83"/>
  <c r="F4" i="74"/>
  <c r="K8" i="86"/>
  <c r="P5" i="78"/>
  <c r="B5" i="84"/>
  <c r="F11" i="78"/>
  <c r="F5" i="84"/>
  <c r="B11" i="71"/>
  <c r="K11" i="85"/>
  <c r="P9" i="74"/>
  <c r="F9" i="84"/>
  <c r="K3" i="78"/>
  <c r="B3" i="84"/>
  <c r="B3" i="78"/>
  <c r="F10" i="84"/>
  <c r="P10" i="74"/>
  <c r="K2" i="73"/>
  <c r="B5" i="76"/>
  <c r="F8" i="85"/>
  <c r="P8" i="79"/>
  <c r="B5" i="85"/>
  <c r="B11" i="79"/>
  <c r="K2" i="85"/>
  <c r="P3" i="78"/>
  <c r="K4" i="73"/>
  <c r="F10" i="79"/>
  <c r="F7" i="79"/>
  <c r="F4" i="83"/>
  <c r="F4" i="73"/>
  <c r="P3" i="73"/>
  <c r="B11" i="82"/>
  <c r="F7" i="80"/>
  <c r="B6" i="81"/>
  <c r="P10" i="81"/>
  <c r="B4" i="82"/>
  <c r="B6" i="78"/>
  <c r="B10" i="78"/>
  <c r="F5" i="75"/>
  <c r="F6" i="73"/>
  <c r="F11" i="77"/>
  <c r="F8" i="76"/>
  <c r="F2" i="75"/>
  <c r="P11" i="74"/>
  <c r="B2" i="71"/>
  <c r="B8" i="83"/>
  <c r="K6" i="80"/>
  <c r="B4" i="77"/>
  <c r="F9" i="82"/>
  <c r="K7" i="83"/>
  <c r="P2" i="75"/>
  <c r="B11" i="76"/>
  <c r="K2" i="81"/>
  <c r="B6" i="80"/>
  <c r="B11" i="81"/>
  <c r="P5" i="76"/>
  <c r="K4" i="71"/>
  <c r="B4" i="79"/>
  <c r="F9" i="83"/>
  <c r="K9" i="82"/>
  <c r="P3" i="83"/>
  <c r="K3" i="86"/>
  <c r="K2" i="77"/>
  <c r="K11" i="73"/>
  <c r="K10" i="79"/>
  <c r="B6" i="76"/>
  <c r="G12" i="81"/>
  <c r="I12" i="81"/>
  <c r="C12" i="81"/>
  <c r="H12" i="81"/>
  <c r="J12" i="81"/>
  <c r="D12" i="81"/>
  <c r="E12" i="81"/>
  <c r="F7" i="76"/>
  <c r="F11" i="81"/>
  <c r="P6" i="74"/>
  <c r="B2" i="78"/>
  <c r="F6" i="80"/>
  <c r="F11" i="85"/>
  <c r="K9" i="79"/>
  <c r="F4" i="81"/>
  <c r="P4" i="85"/>
  <c r="K8" i="83"/>
  <c r="P8" i="77"/>
  <c r="B7" i="86"/>
  <c r="L12" i="76"/>
  <c r="O12" i="76"/>
  <c r="N12" i="76"/>
  <c r="M12" i="76"/>
  <c r="AC12" i="76" a="1"/>
  <c r="AC12" i="76" s="1"/>
  <c r="K4" i="80"/>
  <c r="K9" i="76"/>
  <c r="B10" i="82"/>
  <c r="P11" i="75"/>
  <c r="K10" i="82"/>
  <c r="K2" i="74"/>
  <c r="F11" i="80"/>
  <c r="F9" i="73"/>
  <c r="P6" i="81"/>
  <c r="G12" i="75"/>
  <c r="I12" i="75"/>
  <c r="H12" i="75"/>
  <c r="L12" i="75"/>
  <c r="N12" i="75"/>
  <c r="J12" i="75"/>
  <c r="O12" i="75"/>
  <c r="M12" i="75"/>
  <c r="X12" i="75" s="1" a="1"/>
  <c r="X12" i="75" s="1"/>
  <c r="B8" i="82"/>
  <c r="K9" i="75"/>
  <c r="K8" i="82"/>
  <c r="B8" i="73"/>
  <c r="K4" i="81"/>
  <c r="P7" i="73"/>
  <c r="B5" i="82"/>
  <c r="P10" i="75"/>
  <c r="F7" i="82"/>
  <c r="B10" i="77"/>
  <c r="P8" i="83"/>
  <c r="K10" i="74"/>
  <c r="K6" i="86"/>
  <c r="P5" i="82"/>
  <c r="F3" i="71"/>
  <c r="B10" i="85"/>
  <c r="K7" i="77"/>
  <c r="P4" i="83"/>
  <c r="K7" i="78"/>
  <c r="B8" i="84"/>
  <c r="K3" i="71"/>
  <c r="F4" i="84"/>
  <c r="K3" i="74"/>
  <c r="K5" i="84"/>
  <c r="F6" i="78"/>
  <c r="P7" i="84"/>
  <c r="P11" i="78"/>
  <c r="K9" i="84"/>
  <c r="F7" i="74"/>
  <c r="K7" i="86"/>
  <c r="K4" i="74"/>
  <c r="B4" i="84"/>
  <c r="F7" i="78"/>
  <c r="F2" i="84"/>
  <c r="P7" i="78"/>
  <c r="P3" i="85"/>
  <c r="B4" i="71"/>
  <c r="K6" i="77"/>
  <c r="P9" i="75"/>
  <c r="K6" i="85"/>
  <c r="P9" i="79"/>
  <c r="P8" i="85"/>
  <c r="B3" i="79"/>
  <c r="F4" i="86"/>
  <c r="P6" i="76"/>
  <c r="B9" i="78"/>
  <c r="K8" i="77"/>
  <c r="F10" i="86"/>
  <c r="K4" i="86"/>
  <c r="F9" i="80"/>
  <c r="F5" i="86"/>
  <c r="B5" i="75"/>
  <c r="K11" i="82"/>
  <c r="B4" i="78"/>
  <c r="F2" i="80"/>
  <c r="B6" i="86"/>
  <c r="K8" i="80"/>
  <c r="P7" i="86"/>
  <c r="AA12" i="82" l="1" a="1"/>
  <c r="AA12" i="82" s="1"/>
  <c r="Q12" i="73" a="1"/>
  <c r="Q12" i="73" s="1"/>
  <c r="S12" i="74" a="1"/>
  <c r="S12" i="74" s="1"/>
  <c r="AB12" i="74" a="1"/>
  <c r="AB12" i="74" s="1"/>
  <c r="W12" i="81" a="1"/>
  <c r="W12" i="81" s="1"/>
  <c r="T12" i="77" a="1"/>
  <c r="T12" i="77" s="1"/>
  <c r="X12" i="73" a="1"/>
  <c r="X12" i="73" s="1"/>
  <c r="AH12" i="80" a="1"/>
  <c r="AH12" i="80" s="1"/>
  <c r="R12" i="74" a="1"/>
  <c r="R12" i="74" s="1"/>
  <c r="AD12" i="74" a="1"/>
  <c r="AD12" i="74" s="1"/>
  <c r="AF12" i="74" a="1"/>
  <c r="AF12" i="74" s="1"/>
  <c r="AH12" i="81" a="1"/>
  <c r="AH12" i="81" s="1"/>
  <c r="U12" i="75" a="1"/>
  <c r="U12" i="75" s="1"/>
  <c r="AA12" i="76" a="1"/>
  <c r="AA12" i="76" s="1"/>
  <c r="W12" i="86" a="1"/>
  <c r="W12" i="86" s="1"/>
  <c r="AA12" i="74" a="1"/>
  <c r="AA12" i="74" s="1"/>
  <c r="Q12" i="74" a="1"/>
  <c r="Q12" i="74" s="1"/>
  <c r="V12" i="74" a="1"/>
  <c r="V12" i="74" s="1"/>
  <c r="AE12" i="81" a="1"/>
  <c r="AE12" i="81" s="1"/>
  <c r="Z12" i="75" a="1"/>
  <c r="Z12" i="75" s="1"/>
  <c r="V12" i="76" a="1"/>
  <c r="V12" i="76" s="1"/>
  <c r="U12" i="86" a="1"/>
  <c r="U12" i="86" s="1"/>
  <c r="X12" i="82" a="1"/>
  <c r="X12" i="82" s="1"/>
  <c r="AF12" i="73" a="1"/>
  <c r="AF12" i="73" s="1"/>
  <c r="AI12" i="80" a="1"/>
  <c r="AI12" i="80" s="1"/>
  <c r="S12" i="76" a="1"/>
  <c r="S12" i="76" s="1"/>
  <c r="AH12" i="75" a="1"/>
  <c r="AH12" i="75" s="1"/>
  <c r="Y12" i="76" a="1"/>
  <c r="Y12" i="76" s="1"/>
  <c r="AH12" i="86" a="1"/>
  <c r="AH12" i="86" s="1"/>
  <c r="Z12" i="77" a="1"/>
  <c r="Z12" i="77" s="1"/>
  <c r="X12" i="77" a="1"/>
  <c r="X12" i="77" s="1"/>
  <c r="R12" i="77" a="1"/>
  <c r="R12" i="77" s="1"/>
  <c r="AB12" i="82" a="1"/>
  <c r="AB12" i="82" s="1"/>
  <c r="S12" i="82" a="1"/>
  <c r="S12" i="82" s="1"/>
  <c r="AI12" i="73" a="1"/>
  <c r="AI12" i="73" s="1"/>
  <c r="AB12" i="80" a="1"/>
  <c r="AB12" i="80" s="1"/>
  <c r="T12" i="80" a="1"/>
  <c r="T12" i="80" s="1"/>
  <c r="S12" i="81" a="1"/>
  <c r="S12" i="81" s="1"/>
  <c r="V12" i="81" a="1"/>
  <c r="V12" i="81" s="1"/>
  <c r="Q12" i="81" a="1"/>
  <c r="Q12" i="81" s="1"/>
  <c r="U12" i="76" a="1"/>
  <c r="U12" i="76" s="1"/>
  <c r="Q12" i="77" a="1"/>
  <c r="Q12" i="77" s="1"/>
  <c r="AG12" i="75" a="1"/>
  <c r="AG12" i="75" s="1"/>
  <c r="S12" i="75" a="1"/>
  <c r="S12" i="75" s="1"/>
  <c r="AE12" i="75" a="1"/>
  <c r="AE12" i="75" s="1"/>
  <c r="R12" i="76" a="1"/>
  <c r="R12" i="76" s="1"/>
  <c r="R12" i="86" a="1"/>
  <c r="R12" i="86" s="1"/>
  <c r="V12" i="77" a="1"/>
  <c r="V12" i="77" s="1"/>
  <c r="AG12" i="73" a="1"/>
  <c r="AG12" i="73" s="1"/>
  <c r="AF12" i="80" a="1"/>
  <c r="AF12" i="80" s="1"/>
  <c r="AG12" i="81" a="1"/>
  <c r="AG12" i="81" s="1"/>
  <c r="AD12" i="81" a="1"/>
  <c r="AD12" i="81" s="1"/>
  <c r="Y12" i="81" a="1"/>
  <c r="Y12" i="81" s="1"/>
  <c r="N8" i="83"/>
  <c r="X8" i="83" s="1" a="1"/>
  <c r="X8" i="83" s="1"/>
  <c r="M8" i="83"/>
  <c r="L8" i="83"/>
  <c r="O8" i="83"/>
  <c r="AD8" i="83" a="1"/>
  <c r="AD8" i="83" s="1"/>
  <c r="H9" i="83"/>
  <c r="J9" i="83"/>
  <c r="G9" i="83"/>
  <c r="I9" i="83"/>
  <c r="H2" i="75"/>
  <c r="I2" i="75"/>
  <c r="G2" i="75"/>
  <c r="J2" i="75"/>
  <c r="G10" i="79"/>
  <c r="I10" i="79"/>
  <c r="J10" i="79"/>
  <c r="H10" i="79"/>
  <c r="E5" i="76"/>
  <c r="D5" i="76"/>
  <c r="C5" i="76"/>
  <c r="C2" i="76"/>
  <c r="E2" i="76"/>
  <c r="D2" i="76"/>
  <c r="D9" i="73"/>
  <c r="E9" i="73"/>
  <c r="C9" i="73"/>
  <c r="H3" i="86"/>
  <c r="G3" i="86"/>
  <c r="I3" i="86"/>
  <c r="J3" i="86"/>
  <c r="I7" i="86"/>
  <c r="H7" i="86"/>
  <c r="G7" i="86"/>
  <c r="J7" i="86"/>
  <c r="J7" i="73"/>
  <c r="I7" i="73"/>
  <c r="H7" i="73"/>
  <c r="G7" i="73"/>
  <c r="I2" i="82"/>
  <c r="H2" i="82"/>
  <c r="G2" i="82"/>
  <c r="J2" i="82"/>
  <c r="N9" i="78"/>
  <c r="M9" i="78"/>
  <c r="AG9" i="78" s="1" a="1"/>
  <c r="AG9" i="78" s="1"/>
  <c r="L9" i="78"/>
  <c r="O9" i="78"/>
  <c r="AH9" i="78" a="1"/>
  <c r="AH9" i="78" s="1"/>
  <c r="G2" i="76"/>
  <c r="J2" i="76"/>
  <c r="I2" i="76"/>
  <c r="H2" i="76"/>
  <c r="C7" i="77"/>
  <c r="E7" i="77"/>
  <c r="D7" i="77"/>
  <c r="E8" i="77"/>
  <c r="D8" i="77"/>
  <c r="C8" i="77"/>
  <c r="I11" i="73"/>
  <c r="G11" i="73"/>
  <c r="J11" i="73"/>
  <c r="H11" i="73"/>
  <c r="O4" i="82"/>
  <c r="N4" i="82"/>
  <c r="AA4" i="82" s="1" a="1"/>
  <c r="AA4" i="82" s="1"/>
  <c r="M4" i="82"/>
  <c r="L4" i="82"/>
  <c r="V4" i="82" a="1"/>
  <c r="V4" i="82" s="1"/>
  <c r="C10" i="79"/>
  <c r="E10" i="79"/>
  <c r="D10" i="79"/>
  <c r="L11" i="81"/>
  <c r="AG11" i="81" s="1" a="1"/>
  <c r="AG11" i="81" s="1"/>
  <c r="O11" i="81"/>
  <c r="N11" i="81"/>
  <c r="M11" i="81"/>
  <c r="V11" i="81" a="1"/>
  <c r="V11" i="81" s="1"/>
  <c r="G5" i="78"/>
  <c r="J5" i="78"/>
  <c r="I5" i="78"/>
  <c r="H5" i="78"/>
  <c r="D5" i="74"/>
  <c r="C5" i="74"/>
  <c r="E5" i="74"/>
  <c r="C3" i="80"/>
  <c r="D3" i="80"/>
  <c r="E3" i="80"/>
  <c r="L7" i="76"/>
  <c r="Y7" i="76" s="1" a="1"/>
  <c r="Y7" i="76" s="1"/>
  <c r="N7" i="76"/>
  <c r="O7" i="76"/>
  <c r="M7" i="76"/>
  <c r="AC7" i="76" a="1"/>
  <c r="AC7" i="76" s="1"/>
  <c r="C11" i="74"/>
  <c r="E11" i="74"/>
  <c r="D11" i="74"/>
  <c r="H5" i="79"/>
  <c r="J5" i="79"/>
  <c r="I5" i="79"/>
  <c r="G5" i="79"/>
  <c r="M11" i="78"/>
  <c r="L11" i="78"/>
  <c r="O11" i="78"/>
  <c r="N11" i="78"/>
  <c r="AJ11" i="78" s="1" a="1"/>
  <c r="AJ11" i="78" s="1"/>
  <c r="L4" i="78"/>
  <c r="AJ4" i="78" s="1" a="1"/>
  <c r="AJ4" i="78" s="1"/>
  <c r="O4" i="78"/>
  <c r="N4" i="78"/>
  <c r="M4" i="78"/>
  <c r="Y4" i="78" a="1"/>
  <c r="Y4" i="78" s="1"/>
  <c r="H2" i="71"/>
  <c r="I2" i="71"/>
  <c r="G2" i="71"/>
  <c r="J2" i="71"/>
  <c r="E3" i="86"/>
  <c r="D3" i="86"/>
  <c r="C3" i="86"/>
  <c r="D4" i="74"/>
  <c r="C4" i="74"/>
  <c r="E4" i="74"/>
  <c r="E8" i="80"/>
  <c r="C8" i="80"/>
  <c r="D8" i="80"/>
  <c r="O5" i="75"/>
  <c r="L5" i="75"/>
  <c r="Z5" i="75" s="1" a="1"/>
  <c r="Z5" i="75" s="1"/>
  <c r="N5" i="75"/>
  <c r="M5" i="75"/>
  <c r="T5" i="75" a="1"/>
  <c r="T5" i="75" s="1"/>
  <c r="D7" i="75"/>
  <c r="C7" i="75"/>
  <c r="E7" i="75"/>
  <c r="C3" i="76"/>
  <c r="D3" i="76"/>
  <c r="E3" i="76"/>
  <c r="E10" i="76"/>
  <c r="D10" i="76"/>
  <c r="C10" i="76"/>
  <c r="E2" i="86"/>
  <c r="D2" i="86"/>
  <c r="C2" i="86"/>
  <c r="D5" i="86"/>
  <c r="C5" i="86"/>
  <c r="E5" i="86"/>
  <c r="D10" i="86"/>
  <c r="C10" i="86"/>
  <c r="E10" i="86"/>
  <c r="D2" i="85"/>
  <c r="C2" i="85"/>
  <c r="E2" i="85"/>
  <c r="D4" i="85"/>
  <c r="C4" i="85"/>
  <c r="E4" i="85"/>
  <c r="D5" i="71"/>
  <c r="C5" i="71"/>
  <c r="E5" i="71"/>
  <c r="C9" i="77"/>
  <c r="E9" i="77"/>
  <c r="D9" i="77"/>
  <c r="M11" i="84"/>
  <c r="AB11" i="84" s="1" a="1"/>
  <c r="AB11" i="84" s="1"/>
  <c r="L11" i="84"/>
  <c r="O11" i="84"/>
  <c r="N11" i="84"/>
  <c r="L10" i="75"/>
  <c r="O10" i="75"/>
  <c r="Q10" i="75" s="1" a="1"/>
  <c r="Q10" i="75" s="1"/>
  <c r="N10" i="75"/>
  <c r="M10" i="75"/>
  <c r="V10" i="75" a="1"/>
  <c r="V10" i="75" s="1"/>
  <c r="D7" i="79"/>
  <c r="C7" i="79"/>
  <c r="E7" i="79"/>
  <c r="N6" i="75"/>
  <c r="AJ6" i="75" s="1" a="1"/>
  <c r="AJ6" i="75" s="1"/>
  <c r="M6" i="75"/>
  <c r="L6" i="75"/>
  <c r="O6" i="75"/>
  <c r="Z6" i="75" a="1"/>
  <c r="Z6" i="75" s="1"/>
  <c r="J9" i="79"/>
  <c r="I9" i="79"/>
  <c r="H9" i="79"/>
  <c r="G9" i="79"/>
  <c r="J10" i="74"/>
  <c r="I10" i="74"/>
  <c r="H10" i="74"/>
  <c r="G10" i="74"/>
  <c r="J4" i="77"/>
  <c r="G4" i="77"/>
  <c r="I4" i="77"/>
  <c r="H4" i="77"/>
  <c r="H7" i="84"/>
  <c r="G7" i="84"/>
  <c r="I7" i="84"/>
  <c r="J7" i="84"/>
  <c r="E4" i="86"/>
  <c r="C4" i="86"/>
  <c r="D4" i="86"/>
  <c r="D9" i="76"/>
  <c r="C9" i="76"/>
  <c r="E9" i="76"/>
  <c r="I6" i="77"/>
  <c r="H6" i="77"/>
  <c r="G6" i="77"/>
  <c r="J6" i="77"/>
  <c r="N2" i="76"/>
  <c r="L2" i="76"/>
  <c r="O2" i="76"/>
  <c r="M2" i="76"/>
  <c r="Y2" i="76" s="1" a="1"/>
  <c r="Y2" i="76" s="1"/>
  <c r="O7" i="71"/>
  <c r="Y7" i="71" s="1" a="1"/>
  <c r="Y7" i="71" s="1"/>
  <c r="N7" i="71"/>
  <c r="M7" i="71"/>
  <c r="L7" i="71"/>
  <c r="AA7" i="71" a="1"/>
  <c r="AA7" i="71" s="1"/>
  <c r="I2" i="79"/>
  <c r="H2" i="79"/>
  <c r="G2" i="79"/>
  <c r="J2" i="79"/>
  <c r="J5" i="73"/>
  <c r="I5" i="73"/>
  <c r="H5" i="73"/>
  <c r="G5" i="73"/>
  <c r="I10" i="75"/>
  <c r="H10" i="75"/>
  <c r="J10" i="75"/>
  <c r="G10" i="75"/>
  <c r="H5" i="76"/>
  <c r="G5" i="76"/>
  <c r="J5" i="76"/>
  <c r="I5" i="76"/>
  <c r="E6" i="84"/>
  <c r="D6" i="84"/>
  <c r="C6" i="84"/>
  <c r="E10" i="84"/>
  <c r="D10" i="84"/>
  <c r="C10" i="84"/>
  <c r="M6" i="71"/>
  <c r="AF6" i="71" s="1" a="1"/>
  <c r="AF6" i="71" s="1"/>
  <c r="L6" i="71"/>
  <c r="O6" i="71"/>
  <c r="N6" i="71"/>
  <c r="AH6" i="71" a="1"/>
  <c r="AH6" i="71" s="1"/>
  <c r="O7" i="75"/>
  <c r="M7" i="75"/>
  <c r="L7" i="75"/>
  <c r="S7" i="75" s="1" a="1"/>
  <c r="S7" i="75" s="1"/>
  <c r="N7" i="75"/>
  <c r="N3" i="73"/>
  <c r="O3" i="73"/>
  <c r="AA3" i="73" s="1" a="1"/>
  <c r="AA3" i="73" s="1"/>
  <c r="L3" i="73"/>
  <c r="M3" i="73"/>
  <c r="N10" i="86"/>
  <c r="M10" i="86"/>
  <c r="L10" i="86"/>
  <c r="O10" i="86"/>
  <c r="E2" i="77"/>
  <c r="D2" i="77"/>
  <c r="C2" i="77"/>
  <c r="AF12" i="78" a="1"/>
  <c r="AF12" i="78" s="1"/>
  <c r="V12" i="78" a="1"/>
  <c r="V12" i="78" s="1"/>
  <c r="R12" i="78" a="1"/>
  <c r="R12" i="78" s="1"/>
  <c r="AJ12" i="78" a="1"/>
  <c r="AJ12" i="78" s="1"/>
  <c r="AA12" i="78" a="1"/>
  <c r="AA12" i="78" s="1"/>
  <c r="AH12" i="78" a="1"/>
  <c r="AH12" i="78" s="1"/>
  <c r="AI12" i="78" a="1"/>
  <c r="AI12" i="78" s="1"/>
  <c r="AB12" i="78" a="1"/>
  <c r="AB12" i="78" s="1"/>
  <c r="S12" i="78" a="1"/>
  <c r="S12" i="78" s="1"/>
  <c r="X12" i="78" a="1"/>
  <c r="X12" i="78" s="1"/>
  <c r="AG12" i="78" a="1"/>
  <c r="AG12" i="78" s="1"/>
  <c r="W12" i="78" a="1"/>
  <c r="W12" i="78" s="1"/>
  <c r="T12" i="78" a="1"/>
  <c r="T12" i="78" s="1"/>
  <c r="AC12" i="78" a="1"/>
  <c r="AC12" i="78" s="1"/>
  <c r="AD12" i="78" a="1"/>
  <c r="AD12" i="78" s="1"/>
  <c r="U12" i="78" a="1"/>
  <c r="U12" i="78" s="1"/>
  <c r="Z12" i="78" a="1"/>
  <c r="Z12" i="78" s="1"/>
  <c r="AE12" i="78" a="1"/>
  <c r="AE12" i="78" s="1"/>
  <c r="Y12" i="78" a="1"/>
  <c r="Y12" i="78" s="1"/>
  <c r="Q12" i="78" a="1"/>
  <c r="Q12" i="78" s="1"/>
  <c r="C6" i="73"/>
  <c r="E6" i="73"/>
  <c r="D6" i="73"/>
  <c r="I7" i="75"/>
  <c r="H7" i="75"/>
  <c r="G7" i="75"/>
  <c r="J7" i="75"/>
  <c r="N4" i="85"/>
  <c r="M4" i="85"/>
  <c r="L4" i="85"/>
  <c r="AI4" i="85" s="1" a="1"/>
  <c r="AI4" i="85" s="1"/>
  <c r="O4" i="85"/>
  <c r="N5" i="79"/>
  <c r="M5" i="79"/>
  <c r="L5" i="79"/>
  <c r="O5" i="79"/>
  <c r="I3" i="78"/>
  <c r="H3" i="78"/>
  <c r="J3" i="78"/>
  <c r="G3" i="78"/>
  <c r="M11" i="71"/>
  <c r="L11" i="71"/>
  <c r="O11" i="71"/>
  <c r="N11" i="71"/>
  <c r="D2" i="81"/>
  <c r="E2" i="81"/>
  <c r="C2" i="81"/>
  <c r="J8" i="75"/>
  <c r="I8" i="75"/>
  <c r="G8" i="75"/>
  <c r="H8" i="75"/>
  <c r="D5" i="73"/>
  <c r="E5" i="73"/>
  <c r="C5" i="73"/>
  <c r="D8" i="74"/>
  <c r="C8" i="74"/>
  <c r="E8" i="74"/>
  <c r="L2" i="82"/>
  <c r="O2" i="82"/>
  <c r="N2" i="82"/>
  <c r="M2" i="82"/>
  <c r="V2" i="82" a="1"/>
  <c r="V2" i="82" s="1"/>
  <c r="G8" i="86"/>
  <c r="I8" i="86"/>
  <c r="H8" i="86"/>
  <c r="J8" i="86"/>
  <c r="L11" i="82"/>
  <c r="O11" i="82"/>
  <c r="N11" i="82"/>
  <c r="M11" i="82"/>
  <c r="C4" i="71"/>
  <c r="E4" i="71"/>
  <c r="D4" i="71"/>
  <c r="J7" i="74"/>
  <c r="I7" i="74"/>
  <c r="H7" i="74"/>
  <c r="G7" i="74"/>
  <c r="M3" i="71"/>
  <c r="AJ3" i="71" s="1" a="1"/>
  <c r="AJ3" i="71" s="1"/>
  <c r="L3" i="71"/>
  <c r="O3" i="71"/>
  <c r="N3" i="71"/>
  <c r="R3" i="71" a="1"/>
  <c r="R3" i="71" s="1"/>
  <c r="M4" i="81"/>
  <c r="L4" i="81"/>
  <c r="N4" i="81"/>
  <c r="O4" i="81"/>
  <c r="O2" i="74"/>
  <c r="N2" i="74"/>
  <c r="L2" i="74"/>
  <c r="AH2" i="74" s="1" a="1"/>
  <c r="AH2" i="74" s="1"/>
  <c r="M2" i="74"/>
  <c r="O9" i="76"/>
  <c r="N9" i="76"/>
  <c r="M9" i="76"/>
  <c r="L9" i="76"/>
  <c r="H11" i="85"/>
  <c r="J11" i="85"/>
  <c r="I11" i="85"/>
  <c r="G11" i="85"/>
  <c r="O2" i="77"/>
  <c r="N2" i="77"/>
  <c r="AD2" i="77" s="1" a="1"/>
  <c r="AD2" i="77" s="1"/>
  <c r="L2" i="77"/>
  <c r="M2" i="77"/>
  <c r="AF2" i="77" a="1"/>
  <c r="AF2" i="77" s="1"/>
  <c r="E11" i="81"/>
  <c r="D11" i="81"/>
  <c r="C11" i="81"/>
  <c r="N6" i="80"/>
  <c r="S6" i="80" s="1" a="1"/>
  <c r="S6" i="80" s="1"/>
  <c r="L6" i="80"/>
  <c r="M6" i="80"/>
  <c r="O6" i="80"/>
  <c r="U6" i="80" a="1"/>
  <c r="U6" i="80" s="1"/>
  <c r="I5" i="75"/>
  <c r="G5" i="75"/>
  <c r="J5" i="75"/>
  <c r="H5" i="75"/>
  <c r="D11" i="79"/>
  <c r="C11" i="79"/>
  <c r="E11" i="79"/>
  <c r="E3" i="78"/>
  <c r="D3" i="78"/>
  <c r="C3" i="78"/>
  <c r="H11" i="78"/>
  <c r="J11" i="78"/>
  <c r="I11" i="78"/>
  <c r="G11" i="78"/>
  <c r="H4" i="74"/>
  <c r="G4" i="74"/>
  <c r="J4" i="74"/>
  <c r="I4" i="74"/>
  <c r="J11" i="83"/>
  <c r="G11" i="83"/>
  <c r="I11" i="83"/>
  <c r="H11" i="83"/>
  <c r="M2" i="83"/>
  <c r="L2" i="83"/>
  <c r="X2" i="83" s="1" a="1"/>
  <c r="X2" i="83" s="1"/>
  <c r="O2" i="83"/>
  <c r="N2" i="83"/>
  <c r="AD12" i="83" a="1"/>
  <c r="AD12" i="83" s="1"/>
  <c r="AH12" i="83" a="1"/>
  <c r="AH12" i="83" s="1"/>
  <c r="AC12" i="83" a="1"/>
  <c r="AC12" i="83" s="1"/>
  <c r="Y12" i="83" a="1"/>
  <c r="Y12" i="83" s="1"/>
  <c r="R12" i="83" a="1"/>
  <c r="R12" i="83" s="1"/>
  <c r="Q12" i="83" a="1"/>
  <c r="Q12" i="83" s="1"/>
  <c r="AF12" i="83" a="1"/>
  <c r="AF12" i="83" s="1"/>
  <c r="AB12" i="83" a="1"/>
  <c r="AB12" i="83" s="1"/>
  <c r="W12" i="83" a="1"/>
  <c r="W12" i="83" s="1"/>
  <c r="U12" i="83" a="1"/>
  <c r="U12" i="83" s="1"/>
  <c r="X12" i="83" a="1"/>
  <c r="X12" i="83" s="1"/>
  <c r="Z12" i="83" a="1"/>
  <c r="Z12" i="83" s="1"/>
  <c r="T12" i="83" a="1"/>
  <c r="T12" i="83" s="1"/>
  <c r="AE12" i="83" a="1"/>
  <c r="AE12" i="83" s="1"/>
  <c r="AG12" i="83" a="1"/>
  <c r="AG12" i="83" s="1"/>
  <c r="V12" i="83" a="1"/>
  <c r="V12" i="83" s="1"/>
  <c r="AI12" i="83" a="1"/>
  <c r="AI12" i="83" s="1"/>
  <c r="AA12" i="83" a="1"/>
  <c r="AA12" i="83" s="1"/>
  <c r="AJ12" i="83" a="1"/>
  <c r="AJ12" i="83" s="1"/>
  <c r="S12" i="83" a="1"/>
  <c r="S12" i="83" s="1"/>
  <c r="D3" i="75"/>
  <c r="C3" i="75"/>
  <c r="E3" i="75"/>
  <c r="J9" i="75"/>
  <c r="I9" i="75"/>
  <c r="H9" i="75"/>
  <c r="G9" i="75"/>
  <c r="E8" i="76"/>
  <c r="D8" i="76"/>
  <c r="C8" i="76"/>
  <c r="H4" i="86"/>
  <c r="J4" i="86"/>
  <c r="I4" i="86"/>
  <c r="G4" i="86"/>
  <c r="AD12" i="75" a="1"/>
  <c r="AD12" i="75" s="1"/>
  <c r="AJ12" i="75" a="1"/>
  <c r="AJ12" i="75" s="1"/>
  <c r="N4" i="80"/>
  <c r="O4" i="80"/>
  <c r="M4" i="80"/>
  <c r="L4" i="80"/>
  <c r="Q12" i="76" a="1"/>
  <c r="Q12" i="76" s="1"/>
  <c r="G6" i="80"/>
  <c r="I6" i="80"/>
  <c r="J6" i="80"/>
  <c r="H6" i="80"/>
  <c r="G8" i="76"/>
  <c r="J8" i="76"/>
  <c r="I8" i="76"/>
  <c r="H8" i="76"/>
  <c r="O2" i="73"/>
  <c r="N2" i="73"/>
  <c r="M2" i="73"/>
  <c r="L2" i="73"/>
  <c r="R2" i="73" s="1" a="1"/>
  <c r="R2" i="73" s="1"/>
  <c r="D5" i="84"/>
  <c r="C5" i="84"/>
  <c r="E5" i="84"/>
  <c r="D9" i="71"/>
  <c r="C9" i="71"/>
  <c r="E9" i="71"/>
  <c r="J10" i="73"/>
  <c r="G10" i="73"/>
  <c r="I10" i="73"/>
  <c r="H10" i="73"/>
  <c r="N6" i="79"/>
  <c r="M6" i="79"/>
  <c r="AJ6" i="79" s="1" a="1"/>
  <c r="AJ6" i="79" s="1"/>
  <c r="L6" i="79"/>
  <c r="O6" i="79"/>
  <c r="E5" i="80"/>
  <c r="D5" i="80"/>
  <c r="C5" i="80"/>
  <c r="Q12" i="86" a="1"/>
  <c r="Q12" i="86" s="1"/>
  <c r="AJ12" i="77" a="1"/>
  <c r="AJ12" i="77" s="1"/>
  <c r="Y12" i="82" a="1"/>
  <c r="Y12" i="82" s="1"/>
  <c r="AF12" i="82" a="1"/>
  <c r="AF12" i="82" s="1"/>
  <c r="G10" i="85"/>
  <c r="I10" i="85"/>
  <c r="J10" i="85"/>
  <c r="H10" i="85"/>
  <c r="C8" i="71"/>
  <c r="E8" i="71"/>
  <c r="D8" i="71"/>
  <c r="O10" i="84"/>
  <c r="N10" i="84"/>
  <c r="L10" i="84"/>
  <c r="M10" i="84"/>
  <c r="M9" i="74"/>
  <c r="L9" i="74"/>
  <c r="O9" i="74"/>
  <c r="N9" i="74"/>
  <c r="Z12" i="73" a="1"/>
  <c r="Z12" i="73" s="1"/>
  <c r="Y12" i="73" a="1"/>
  <c r="Y12" i="73" s="1"/>
  <c r="AC12" i="73" a="1"/>
  <c r="AC12" i="73" s="1"/>
  <c r="AJ12" i="84" a="1"/>
  <c r="AJ12" i="84" s="1"/>
  <c r="AA12" i="84" a="1"/>
  <c r="AA12" i="84" s="1"/>
  <c r="AF12" i="84" a="1"/>
  <c r="AF12" i="84" s="1"/>
  <c r="AD12" i="84" a="1"/>
  <c r="AD12" i="84" s="1"/>
  <c r="R12" i="84" a="1"/>
  <c r="R12" i="84" s="1"/>
  <c r="W12" i="84" a="1"/>
  <c r="W12" i="84" s="1"/>
  <c r="AB12" i="84" a="1"/>
  <c r="AB12" i="84" s="1"/>
  <c r="S12" i="84" a="1"/>
  <c r="S12" i="84" s="1"/>
  <c r="X12" i="84" a="1"/>
  <c r="X12" i="84" s="1"/>
  <c r="AG12" i="84" a="1"/>
  <c r="AG12" i="84" s="1"/>
  <c r="AC12" i="84" a="1"/>
  <c r="AC12" i="84" s="1"/>
  <c r="AH12" i="84" a="1"/>
  <c r="AH12" i="84" s="1"/>
  <c r="T12" i="84" a="1"/>
  <c r="T12" i="84" s="1"/>
  <c r="V12" i="84" a="1"/>
  <c r="V12" i="84" s="1"/>
  <c r="AI12" i="84" a="1"/>
  <c r="AI12" i="84" s="1"/>
  <c r="Q12" i="84" a="1"/>
  <c r="Q12" i="84" s="1"/>
  <c r="U12" i="84" a="1"/>
  <c r="U12" i="84" s="1"/>
  <c r="Z12" i="84" a="1"/>
  <c r="Z12" i="84" s="1"/>
  <c r="AE12" i="84" a="1"/>
  <c r="AE12" i="84" s="1"/>
  <c r="Y12" i="84" a="1"/>
  <c r="Y12" i="84" s="1"/>
  <c r="D10" i="73"/>
  <c r="E10" i="73"/>
  <c r="C10" i="73"/>
  <c r="E6" i="77"/>
  <c r="D6" i="77"/>
  <c r="C6" i="77"/>
  <c r="E4" i="83"/>
  <c r="C4" i="83"/>
  <c r="D4" i="83"/>
  <c r="M2" i="84"/>
  <c r="L2" i="84"/>
  <c r="O2" i="84"/>
  <c r="AC2" i="84" s="1" a="1"/>
  <c r="AC2" i="84" s="1"/>
  <c r="N2" i="84"/>
  <c r="I5" i="83"/>
  <c r="G5" i="83"/>
  <c r="J5" i="83"/>
  <c r="H5" i="83"/>
  <c r="E6" i="83"/>
  <c r="D6" i="83"/>
  <c r="C6" i="83"/>
  <c r="M6" i="82"/>
  <c r="L6" i="82"/>
  <c r="O6" i="82"/>
  <c r="N6" i="82"/>
  <c r="N6" i="73"/>
  <c r="M6" i="73"/>
  <c r="L6" i="73"/>
  <c r="U6" i="73" s="1" a="1"/>
  <c r="U6" i="73" s="1"/>
  <c r="O6" i="73"/>
  <c r="H7" i="81"/>
  <c r="G7" i="81"/>
  <c r="J7" i="81"/>
  <c r="I7" i="81"/>
  <c r="Q12" i="80" a="1"/>
  <c r="Q12" i="80" s="1"/>
  <c r="AD12" i="80" a="1"/>
  <c r="AD12" i="80" s="1"/>
  <c r="R12" i="80" a="1"/>
  <c r="R12" i="80" s="1"/>
  <c r="S12" i="80" a="1"/>
  <c r="S12" i="80" s="1"/>
  <c r="V12" i="80" a="1"/>
  <c r="V12" i="80" s="1"/>
  <c r="O10" i="76"/>
  <c r="N10" i="76"/>
  <c r="M10" i="76"/>
  <c r="L10" i="76"/>
  <c r="H2" i="83"/>
  <c r="J2" i="83"/>
  <c r="G2" i="83"/>
  <c r="I2" i="83"/>
  <c r="G8" i="78"/>
  <c r="J8" i="78"/>
  <c r="H8" i="78"/>
  <c r="I8" i="78"/>
  <c r="E6" i="85"/>
  <c r="D6" i="85"/>
  <c r="C6" i="85"/>
  <c r="D11" i="85"/>
  <c r="E11" i="85"/>
  <c r="C11" i="85"/>
  <c r="H9" i="85"/>
  <c r="G9" i="85"/>
  <c r="J9" i="85"/>
  <c r="I9" i="85"/>
  <c r="L10" i="85"/>
  <c r="M10" i="85"/>
  <c r="AG10" i="85" s="1" a="1"/>
  <c r="AG10" i="85" s="1"/>
  <c r="O10" i="85"/>
  <c r="N10" i="85"/>
  <c r="I4" i="82"/>
  <c r="H4" i="82"/>
  <c r="G4" i="82"/>
  <c r="J4" i="82"/>
  <c r="L5" i="85"/>
  <c r="N5" i="85"/>
  <c r="O5" i="85"/>
  <c r="M5" i="85"/>
  <c r="O8" i="84"/>
  <c r="N8" i="84"/>
  <c r="U8" i="84" s="1" a="1"/>
  <c r="U8" i="84" s="1"/>
  <c r="M8" i="84"/>
  <c r="L8" i="84"/>
  <c r="AH8" i="84" a="1"/>
  <c r="AH8" i="84" s="1"/>
  <c r="I7" i="85"/>
  <c r="H7" i="85"/>
  <c r="G7" i="85"/>
  <c r="J7" i="85"/>
  <c r="I8" i="83"/>
  <c r="G8" i="83"/>
  <c r="H8" i="83"/>
  <c r="J8" i="83"/>
  <c r="M5" i="86"/>
  <c r="L5" i="86"/>
  <c r="N5" i="86"/>
  <c r="O5" i="86"/>
  <c r="E9" i="80"/>
  <c r="D9" i="80"/>
  <c r="C9" i="80"/>
  <c r="H11" i="84"/>
  <c r="J11" i="84"/>
  <c r="G11" i="84"/>
  <c r="I11" i="84"/>
  <c r="D10" i="80"/>
  <c r="C10" i="80"/>
  <c r="E10" i="80"/>
  <c r="I5" i="82"/>
  <c r="G5" i="82"/>
  <c r="H5" i="82"/>
  <c r="J5" i="82"/>
  <c r="O7" i="82"/>
  <c r="N7" i="82"/>
  <c r="X7" i="82" s="1" a="1"/>
  <c r="X7" i="82" s="1"/>
  <c r="M7" i="82"/>
  <c r="L7" i="82"/>
  <c r="H11" i="82"/>
  <c r="G11" i="82"/>
  <c r="J11" i="82"/>
  <c r="I11" i="82"/>
  <c r="I8" i="79"/>
  <c r="H8" i="79"/>
  <c r="G8" i="79"/>
  <c r="J8" i="79"/>
  <c r="C3" i="81"/>
  <c r="E3" i="81"/>
  <c r="D3" i="81"/>
  <c r="M10" i="73"/>
  <c r="L10" i="73"/>
  <c r="O10" i="73"/>
  <c r="N10" i="73"/>
  <c r="C11" i="80"/>
  <c r="D11" i="80"/>
  <c r="E11" i="80"/>
  <c r="G8" i="77"/>
  <c r="I8" i="77"/>
  <c r="H8" i="77"/>
  <c r="J8" i="77"/>
  <c r="L3" i="80"/>
  <c r="O3" i="80"/>
  <c r="N3" i="80"/>
  <c r="W3" i="80" s="1" a="1"/>
  <c r="W3" i="80" s="1"/>
  <c r="M3" i="80"/>
  <c r="Q3" i="80" s="1" a="1"/>
  <c r="Q3" i="80" s="1"/>
  <c r="D2" i="75"/>
  <c r="C2" i="75"/>
  <c r="E2" i="75"/>
  <c r="H6" i="79"/>
  <c r="G6" i="79"/>
  <c r="I6" i="79"/>
  <c r="J6" i="79"/>
  <c r="O11" i="76"/>
  <c r="N11" i="76"/>
  <c r="AB11" i="76" s="1" a="1"/>
  <c r="AB11" i="76" s="1"/>
  <c r="M11" i="76"/>
  <c r="L11" i="76"/>
  <c r="M9" i="85"/>
  <c r="O9" i="85"/>
  <c r="L9" i="85"/>
  <c r="N9" i="85"/>
  <c r="H3" i="83"/>
  <c r="I3" i="83"/>
  <c r="G3" i="83"/>
  <c r="J3" i="83"/>
  <c r="C11" i="83"/>
  <c r="E11" i="83"/>
  <c r="D11" i="83"/>
  <c r="D9" i="79"/>
  <c r="C9" i="79"/>
  <c r="E9" i="79"/>
  <c r="I3" i="82"/>
  <c r="H3" i="82"/>
  <c r="G3" i="82"/>
  <c r="J3" i="82"/>
  <c r="C9" i="82"/>
  <c r="E9" i="82"/>
  <c r="D9" i="82"/>
  <c r="C6" i="71"/>
  <c r="E6" i="71"/>
  <c r="D6" i="71"/>
  <c r="I9" i="78"/>
  <c r="H9" i="78"/>
  <c r="G9" i="78"/>
  <c r="J9" i="78"/>
  <c r="H3" i="75"/>
  <c r="G3" i="75"/>
  <c r="J3" i="75"/>
  <c r="I3" i="75"/>
  <c r="D6" i="74"/>
  <c r="C6" i="74"/>
  <c r="E6" i="74"/>
  <c r="G11" i="76"/>
  <c r="J11" i="76"/>
  <c r="I11" i="76"/>
  <c r="H11" i="76"/>
  <c r="G9" i="71"/>
  <c r="J9" i="71"/>
  <c r="H9" i="71"/>
  <c r="I9" i="71"/>
  <c r="O7" i="85"/>
  <c r="M7" i="85"/>
  <c r="N7" i="85"/>
  <c r="L7" i="85"/>
  <c r="G6" i="85"/>
  <c r="J6" i="85"/>
  <c r="I6" i="85"/>
  <c r="H6" i="85"/>
  <c r="O4" i="77"/>
  <c r="M4" i="77"/>
  <c r="Y4" i="77" s="1" a="1"/>
  <c r="Y4" i="77" s="1"/>
  <c r="N4" i="77"/>
  <c r="L4" i="77"/>
  <c r="M6" i="78"/>
  <c r="AI6" i="78" s="1" a="1"/>
  <c r="AI6" i="78" s="1"/>
  <c r="O6" i="78"/>
  <c r="L6" i="78"/>
  <c r="N6" i="78"/>
  <c r="AJ6" i="78" a="1"/>
  <c r="AJ6" i="78" s="1"/>
  <c r="J3" i="80"/>
  <c r="G3" i="80"/>
  <c r="I3" i="80"/>
  <c r="H3" i="80"/>
  <c r="C7" i="74"/>
  <c r="E7" i="74"/>
  <c r="D7" i="74"/>
  <c r="L6" i="83"/>
  <c r="N6" i="83"/>
  <c r="O6" i="83"/>
  <c r="M6" i="83"/>
  <c r="AB6" i="83" a="1"/>
  <c r="AB6" i="83" s="1"/>
  <c r="E6" i="79"/>
  <c r="C6" i="79"/>
  <c r="D6" i="79"/>
  <c r="L8" i="79"/>
  <c r="O8" i="79"/>
  <c r="N8" i="79"/>
  <c r="M8" i="79"/>
  <c r="L8" i="73"/>
  <c r="N8" i="73"/>
  <c r="M8" i="73"/>
  <c r="O8" i="73"/>
  <c r="AA8" i="73" a="1"/>
  <c r="AA8" i="73" s="1"/>
  <c r="H2" i="86"/>
  <c r="I2" i="86"/>
  <c r="G2" i="86"/>
  <c r="J2" i="86"/>
  <c r="O3" i="85"/>
  <c r="N3" i="85"/>
  <c r="M3" i="85"/>
  <c r="L3" i="85"/>
  <c r="N11" i="77"/>
  <c r="M11" i="77"/>
  <c r="L11" i="77"/>
  <c r="X11" i="77" s="1" a="1"/>
  <c r="X11" i="77" s="1"/>
  <c r="O11" i="77"/>
  <c r="E2" i="74"/>
  <c r="D2" i="74"/>
  <c r="C2" i="74"/>
  <c r="G4" i="85"/>
  <c r="J4" i="85"/>
  <c r="I4" i="85"/>
  <c r="H4" i="85"/>
  <c r="J8" i="80"/>
  <c r="I8" i="80"/>
  <c r="G8" i="80"/>
  <c r="H8" i="80"/>
  <c r="J9" i="81"/>
  <c r="I9" i="81"/>
  <c r="H9" i="81"/>
  <c r="G9" i="81"/>
  <c r="M3" i="83"/>
  <c r="L3" i="83"/>
  <c r="AG3" i="83" s="1" a="1"/>
  <c r="AG3" i="83" s="1"/>
  <c r="N3" i="83"/>
  <c r="O3" i="83"/>
  <c r="G5" i="81"/>
  <c r="J5" i="81"/>
  <c r="I5" i="81"/>
  <c r="H5" i="81"/>
  <c r="M11" i="79"/>
  <c r="L11" i="79"/>
  <c r="O11" i="79"/>
  <c r="N11" i="79"/>
  <c r="J5" i="74"/>
  <c r="I5" i="74"/>
  <c r="G5" i="74"/>
  <c r="H5" i="74"/>
  <c r="N2" i="79"/>
  <c r="M2" i="79"/>
  <c r="L2" i="79"/>
  <c r="O2" i="79"/>
  <c r="J6" i="84"/>
  <c r="I6" i="84"/>
  <c r="H6" i="84"/>
  <c r="G6" i="84"/>
  <c r="L8" i="80"/>
  <c r="O8" i="80"/>
  <c r="AJ8" i="80" s="1" a="1"/>
  <c r="AJ8" i="80" s="1"/>
  <c r="N8" i="80"/>
  <c r="M8" i="80"/>
  <c r="M4" i="86"/>
  <c r="L4" i="86"/>
  <c r="AB4" i="86" s="1" a="1"/>
  <c r="AB4" i="86" s="1"/>
  <c r="O4" i="86"/>
  <c r="N4" i="86"/>
  <c r="H7" i="78"/>
  <c r="G7" i="78"/>
  <c r="J7" i="78"/>
  <c r="I7" i="78"/>
  <c r="I6" i="78"/>
  <c r="H6" i="78"/>
  <c r="G6" i="78"/>
  <c r="J6" i="78"/>
  <c r="O7" i="77"/>
  <c r="N7" i="77"/>
  <c r="M7" i="77"/>
  <c r="L7" i="77"/>
  <c r="L6" i="86"/>
  <c r="O6" i="86"/>
  <c r="N6" i="86"/>
  <c r="M6" i="86"/>
  <c r="H7" i="82"/>
  <c r="G7" i="82"/>
  <c r="J7" i="82"/>
  <c r="I7" i="82"/>
  <c r="C8" i="82"/>
  <c r="E8" i="82"/>
  <c r="D8" i="82"/>
  <c r="D3" i="77"/>
  <c r="C3" i="77"/>
  <c r="E3" i="77"/>
  <c r="E8" i="79"/>
  <c r="D8" i="79"/>
  <c r="C8" i="79"/>
  <c r="N9" i="83"/>
  <c r="L9" i="83"/>
  <c r="M9" i="83"/>
  <c r="AA9" i="83" s="1" a="1"/>
  <c r="AA9" i="83" s="1"/>
  <c r="O9" i="83"/>
  <c r="E5" i="75"/>
  <c r="C5" i="75"/>
  <c r="D5" i="75"/>
  <c r="O6" i="85"/>
  <c r="L6" i="85"/>
  <c r="AE6" i="85" s="1" a="1"/>
  <c r="AE6" i="85" s="1"/>
  <c r="N6" i="85"/>
  <c r="M6" i="85"/>
  <c r="E4" i="84"/>
  <c r="C4" i="84"/>
  <c r="D4" i="84"/>
  <c r="L9" i="84"/>
  <c r="O9" i="84"/>
  <c r="M9" i="84"/>
  <c r="AJ9" i="84" s="1" a="1"/>
  <c r="AJ9" i="84" s="1"/>
  <c r="N9" i="84"/>
  <c r="D8" i="84"/>
  <c r="C8" i="84"/>
  <c r="E8" i="84"/>
  <c r="C10" i="85"/>
  <c r="E10" i="85"/>
  <c r="D10" i="85"/>
  <c r="N10" i="74"/>
  <c r="L10" i="74"/>
  <c r="M10" i="74"/>
  <c r="O10" i="74"/>
  <c r="C8" i="73"/>
  <c r="E8" i="73"/>
  <c r="D8" i="73"/>
  <c r="W12" i="75" a="1"/>
  <c r="W12" i="75" s="1"/>
  <c r="AD12" i="76" a="1"/>
  <c r="AD12" i="76" s="1"/>
  <c r="AJ12" i="76" a="1"/>
  <c r="AJ12" i="76" s="1"/>
  <c r="J7" i="76"/>
  <c r="G7" i="76"/>
  <c r="I7" i="76"/>
  <c r="H7" i="76"/>
  <c r="C6" i="76"/>
  <c r="E6" i="76"/>
  <c r="D6" i="76"/>
  <c r="D4" i="79"/>
  <c r="E4" i="79"/>
  <c r="C4" i="79"/>
  <c r="N7" i="83"/>
  <c r="O7" i="83"/>
  <c r="M7" i="83"/>
  <c r="L7" i="83"/>
  <c r="V7" i="83" s="1" a="1"/>
  <c r="V7" i="83" s="1"/>
  <c r="E10" i="78"/>
  <c r="D10" i="78"/>
  <c r="C10" i="78"/>
  <c r="H4" i="73"/>
  <c r="I4" i="73"/>
  <c r="J4" i="73"/>
  <c r="G4" i="73"/>
  <c r="E3" i="84"/>
  <c r="D3" i="84"/>
  <c r="C3" i="84"/>
  <c r="N5" i="83"/>
  <c r="M5" i="83"/>
  <c r="L5" i="83"/>
  <c r="O5" i="83"/>
  <c r="O4" i="83"/>
  <c r="L4" i="83"/>
  <c r="N4" i="83"/>
  <c r="M4" i="83"/>
  <c r="AD4" i="83" s="1" a="1"/>
  <c r="AD4" i="83" s="1"/>
  <c r="J10" i="78"/>
  <c r="I10" i="78"/>
  <c r="H10" i="78"/>
  <c r="G10" i="78"/>
  <c r="Y12" i="86" a="1"/>
  <c r="Y12" i="86" s="1"/>
  <c r="AD12" i="86" a="1"/>
  <c r="AD12" i="86" s="1"/>
  <c r="AF12" i="77" a="1"/>
  <c r="AF12" i="77" s="1"/>
  <c r="AB12" i="77" a="1"/>
  <c r="AB12" i="77" s="1"/>
  <c r="D10" i="74"/>
  <c r="C10" i="74"/>
  <c r="E10" i="74"/>
  <c r="R12" i="82" a="1"/>
  <c r="R12" i="82" s="1"/>
  <c r="S12" i="73" a="1"/>
  <c r="S12" i="73" s="1"/>
  <c r="H2" i="80"/>
  <c r="G2" i="80"/>
  <c r="I2" i="80"/>
  <c r="J2" i="80"/>
  <c r="G5" i="86"/>
  <c r="H5" i="86"/>
  <c r="J5" i="86"/>
  <c r="I5" i="86"/>
  <c r="M8" i="77"/>
  <c r="L8" i="77"/>
  <c r="O8" i="77"/>
  <c r="N8" i="77"/>
  <c r="S8" i="77" a="1"/>
  <c r="S8" i="77" s="1"/>
  <c r="C3" i="79"/>
  <c r="E3" i="79"/>
  <c r="D3" i="79"/>
  <c r="L4" i="74"/>
  <c r="O4" i="74"/>
  <c r="N4" i="74"/>
  <c r="M4" i="74"/>
  <c r="Z4" i="74" a="1"/>
  <c r="Z4" i="74" s="1"/>
  <c r="M3" i="74"/>
  <c r="L3" i="74"/>
  <c r="O3" i="74"/>
  <c r="N3" i="74"/>
  <c r="L7" i="78"/>
  <c r="O7" i="78"/>
  <c r="N7" i="78"/>
  <c r="M7" i="78"/>
  <c r="G3" i="71"/>
  <c r="J3" i="71"/>
  <c r="I3" i="71"/>
  <c r="H3" i="71"/>
  <c r="D5" i="82"/>
  <c r="C5" i="82"/>
  <c r="E5" i="82"/>
  <c r="O8" i="82"/>
  <c r="N8" i="82"/>
  <c r="M8" i="82"/>
  <c r="L8" i="82"/>
  <c r="U8" i="82" s="1" a="1"/>
  <c r="U8" i="82" s="1"/>
  <c r="AF12" i="75" a="1"/>
  <c r="AF12" i="75" s="1"/>
  <c r="V12" i="75" a="1"/>
  <c r="V12" i="75" s="1"/>
  <c r="AA12" i="75" a="1"/>
  <c r="AA12" i="75" s="1"/>
  <c r="T12" i="75" a="1"/>
  <c r="T12" i="75" s="1"/>
  <c r="R12" i="75" a="1"/>
  <c r="R12" i="75" s="1"/>
  <c r="J9" i="73"/>
  <c r="H9" i="73"/>
  <c r="G9" i="73"/>
  <c r="I9" i="73"/>
  <c r="Z12" i="76" a="1"/>
  <c r="Z12" i="76" s="1"/>
  <c r="AE12" i="76" a="1"/>
  <c r="AE12" i="76" s="1"/>
  <c r="AH12" i="76" a="1"/>
  <c r="AH12" i="76" s="1"/>
  <c r="AI12" i="76" a="1"/>
  <c r="AI12" i="76" s="1"/>
  <c r="AB12" i="76" a="1"/>
  <c r="AB12" i="76" s="1"/>
  <c r="E7" i="86"/>
  <c r="D7" i="86"/>
  <c r="C7" i="86"/>
  <c r="G4" i="81"/>
  <c r="J4" i="81"/>
  <c r="H4" i="81"/>
  <c r="I4" i="81"/>
  <c r="D2" i="78"/>
  <c r="E2" i="78"/>
  <c r="C2" i="78"/>
  <c r="O10" i="79"/>
  <c r="N10" i="79"/>
  <c r="M10" i="79"/>
  <c r="AC10" i="79" s="1" a="1"/>
  <c r="AC10" i="79" s="1"/>
  <c r="L10" i="79"/>
  <c r="L4" i="71"/>
  <c r="N4" i="71"/>
  <c r="O4" i="71"/>
  <c r="M4" i="71"/>
  <c r="M2" i="81"/>
  <c r="L2" i="81"/>
  <c r="AA2" i="81" s="1" a="1"/>
  <c r="AA2" i="81" s="1"/>
  <c r="O2" i="81"/>
  <c r="N2" i="81"/>
  <c r="H9" i="82"/>
  <c r="G9" i="82"/>
  <c r="J9" i="82"/>
  <c r="I9" i="82"/>
  <c r="C2" i="71"/>
  <c r="E2" i="71"/>
  <c r="D2" i="71"/>
  <c r="G11" i="77"/>
  <c r="J11" i="77"/>
  <c r="I11" i="77"/>
  <c r="H11" i="77"/>
  <c r="D6" i="78"/>
  <c r="C6" i="78"/>
  <c r="E6" i="78"/>
  <c r="G7" i="80"/>
  <c r="H7" i="80"/>
  <c r="I7" i="80"/>
  <c r="J7" i="80"/>
  <c r="H4" i="83"/>
  <c r="J4" i="83"/>
  <c r="G4" i="83"/>
  <c r="I4" i="83"/>
  <c r="O3" i="78"/>
  <c r="N3" i="78"/>
  <c r="M3" i="78"/>
  <c r="Y3" i="78" s="1" a="1"/>
  <c r="Y3" i="78" s="1"/>
  <c r="L3" i="78"/>
  <c r="C11" i="71"/>
  <c r="E11" i="71"/>
  <c r="D11" i="71"/>
  <c r="M6" i="74"/>
  <c r="O6" i="74"/>
  <c r="N6" i="74"/>
  <c r="AI6" i="74" s="1" a="1"/>
  <c r="AI6" i="74" s="1"/>
  <c r="L6" i="74"/>
  <c r="N5" i="73"/>
  <c r="M5" i="73"/>
  <c r="AA5" i="73" s="1" a="1"/>
  <c r="AA5" i="73" s="1"/>
  <c r="O5" i="73"/>
  <c r="L5" i="73"/>
  <c r="D8" i="75"/>
  <c r="E8" i="75"/>
  <c r="C8" i="75"/>
  <c r="D4" i="73"/>
  <c r="C4" i="73"/>
  <c r="E4" i="73"/>
  <c r="C10" i="71"/>
  <c r="E10" i="71"/>
  <c r="D10" i="71"/>
  <c r="J3" i="73"/>
  <c r="G3" i="73"/>
  <c r="C3" i="73"/>
  <c r="I3" i="73"/>
  <c r="D3" i="73"/>
  <c r="H3" i="73"/>
  <c r="E3" i="73"/>
  <c r="O9" i="86"/>
  <c r="N9" i="86"/>
  <c r="M9" i="86"/>
  <c r="L9" i="86"/>
  <c r="AG12" i="86" a="1"/>
  <c r="AG12" i="86" s="1"/>
  <c r="AA12" i="86" a="1"/>
  <c r="AA12" i="86" s="1"/>
  <c r="S12" i="86" a="1"/>
  <c r="S12" i="86" s="1"/>
  <c r="T12" i="86" a="1"/>
  <c r="T12" i="86" s="1"/>
  <c r="AI12" i="86" a="1"/>
  <c r="AI12" i="86" s="1"/>
  <c r="C7" i="78"/>
  <c r="E7" i="78"/>
  <c r="D7" i="78"/>
  <c r="AD12" i="77" a="1"/>
  <c r="AD12" i="77" s="1"/>
  <c r="AI12" i="77" a="1"/>
  <c r="AI12" i="77" s="1"/>
  <c r="AC12" i="77" a="1"/>
  <c r="AC12" i="77" s="1"/>
  <c r="Y12" i="77" a="1"/>
  <c r="Y12" i="77" s="1"/>
  <c r="AH12" i="77" a="1"/>
  <c r="AH12" i="77" s="1"/>
  <c r="C7" i="85"/>
  <c r="E7" i="85"/>
  <c r="D7" i="85"/>
  <c r="AG12" i="82" a="1"/>
  <c r="AG12" i="82" s="1"/>
  <c r="AH12" i="82" a="1"/>
  <c r="AH12" i="82" s="1"/>
  <c r="U12" i="82" a="1"/>
  <c r="U12" i="82" s="1"/>
  <c r="V12" i="82" a="1"/>
  <c r="V12" i="82" s="1"/>
  <c r="AI12" i="82" a="1"/>
  <c r="AI12" i="82" s="1"/>
  <c r="O7" i="79"/>
  <c r="N7" i="79"/>
  <c r="L7" i="79"/>
  <c r="T7" i="79" s="1" a="1"/>
  <c r="T7" i="79" s="1"/>
  <c r="M7" i="79"/>
  <c r="M4" i="76"/>
  <c r="O4" i="76"/>
  <c r="L4" i="76"/>
  <c r="AA4" i="76" s="1" a="1"/>
  <c r="AA4" i="76" s="1"/>
  <c r="N4" i="76"/>
  <c r="D3" i="74"/>
  <c r="C3" i="74"/>
  <c r="E3" i="74"/>
  <c r="AH12" i="73" a="1"/>
  <c r="AH12" i="73" s="1"/>
  <c r="V12" i="73" a="1"/>
  <c r="V12" i="73" s="1"/>
  <c r="AA12" i="73" a="1"/>
  <c r="AA12" i="73" s="1"/>
  <c r="AE12" i="73" a="1"/>
  <c r="AE12" i="73" s="1"/>
  <c r="W12" i="73" a="1"/>
  <c r="W12" i="73" s="1"/>
  <c r="J11" i="74"/>
  <c r="I11" i="74"/>
  <c r="H11" i="74"/>
  <c r="G11" i="74"/>
  <c r="H3" i="84"/>
  <c r="J3" i="84"/>
  <c r="G3" i="84"/>
  <c r="I3" i="84"/>
  <c r="C4" i="75"/>
  <c r="D4" i="75"/>
  <c r="E4" i="75"/>
  <c r="M8" i="78"/>
  <c r="O8" i="78"/>
  <c r="L8" i="78"/>
  <c r="AJ8" i="78" s="1" a="1"/>
  <c r="AJ8" i="78" s="1"/>
  <c r="N8" i="78"/>
  <c r="O5" i="71"/>
  <c r="N5" i="71"/>
  <c r="M5" i="71"/>
  <c r="L5" i="71"/>
  <c r="Q12" i="71" a="1"/>
  <c r="Q12" i="71" s="1"/>
  <c r="AB12" i="71" a="1"/>
  <c r="AB12" i="71" s="1"/>
  <c r="S12" i="71" a="1"/>
  <c r="S12" i="71" s="1"/>
  <c r="AA12" i="71" a="1"/>
  <c r="AA12" i="71" s="1"/>
  <c r="R12" i="71" a="1"/>
  <c r="R12" i="71" s="1"/>
  <c r="Z12" i="71" a="1"/>
  <c r="Z12" i="71" s="1"/>
  <c r="AJ12" i="71" a="1"/>
  <c r="AJ12" i="71" s="1"/>
  <c r="X12" i="71" a="1"/>
  <c r="X12" i="71" s="1"/>
  <c r="AF12" i="71" a="1"/>
  <c r="AF12" i="71" s="1"/>
  <c r="W12" i="71" a="1"/>
  <c r="W12" i="71" s="1"/>
  <c r="U12" i="71" a="1"/>
  <c r="U12" i="71" s="1"/>
  <c r="AG12" i="71" a="1"/>
  <c r="AG12" i="71" s="1"/>
  <c r="AI12" i="71" a="1"/>
  <c r="AI12" i="71" s="1"/>
  <c r="AE12" i="71" a="1"/>
  <c r="AE12" i="71" s="1"/>
  <c r="AD12" i="71" a="1"/>
  <c r="AD12" i="71" s="1"/>
  <c r="AC12" i="71" a="1"/>
  <c r="AC12" i="71" s="1"/>
  <c r="AH12" i="71" a="1"/>
  <c r="AH12" i="71" s="1"/>
  <c r="Y12" i="71" a="1"/>
  <c r="Y12" i="71" s="1"/>
  <c r="V12" i="71" a="1"/>
  <c r="V12" i="71" s="1"/>
  <c r="T12" i="71" a="1"/>
  <c r="T12" i="71" s="1"/>
  <c r="E5" i="77"/>
  <c r="C5" i="77"/>
  <c r="D5" i="77"/>
  <c r="L2" i="71"/>
  <c r="M2" i="71"/>
  <c r="O2" i="71"/>
  <c r="AG2" i="71" s="1" a="1"/>
  <c r="AG2" i="71" s="1"/>
  <c r="N2" i="71"/>
  <c r="N10" i="71"/>
  <c r="M10" i="71"/>
  <c r="X10" i="71" s="1" a="1"/>
  <c r="X10" i="71" s="1"/>
  <c r="L10" i="71"/>
  <c r="O10" i="71"/>
  <c r="C6" i="75"/>
  <c r="E6" i="75"/>
  <c r="D6" i="75"/>
  <c r="H3" i="77"/>
  <c r="G3" i="77"/>
  <c r="J3" i="77"/>
  <c r="I3" i="77"/>
  <c r="AE12" i="80" a="1"/>
  <c r="AE12" i="80" s="1"/>
  <c r="AJ12" i="80" a="1"/>
  <c r="AJ12" i="80" s="1"/>
  <c r="Z12" i="80" a="1"/>
  <c r="Z12" i="80" s="1"/>
  <c r="Y12" i="80" a="1"/>
  <c r="Y12" i="80" s="1"/>
  <c r="X12" i="80" a="1"/>
  <c r="X12" i="80" s="1"/>
  <c r="D8" i="81"/>
  <c r="C8" i="81"/>
  <c r="E8" i="81"/>
  <c r="G4" i="79"/>
  <c r="I4" i="79"/>
  <c r="H4" i="79"/>
  <c r="J4" i="79"/>
  <c r="D10" i="81"/>
  <c r="C10" i="81"/>
  <c r="E10" i="81"/>
  <c r="J10" i="82"/>
  <c r="I10" i="82"/>
  <c r="H10" i="82"/>
  <c r="G10" i="82"/>
  <c r="I10" i="80"/>
  <c r="J10" i="80"/>
  <c r="H10" i="80"/>
  <c r="G10" i="80"/>
  <c r="E10" i="75"/>
  <c r="D10" i="75"/>
  <c r="C10" i="75"/>
  <c r="C2" i="79"/>
  <c r="E2" i="79"/>
  <c r="D2" i="79"/>
  <c r="G6" i="76"/>
  <c r="J6" i="76"/>
  <c r="I6" i="76"/>
  <c r="H6" i="76"/>
  <c r="M4" i="79"/>
  <c r="N4" i="79"/>
  <c r="L4" i="79"/>
  <c r="O4" i="79"/>
  <c r="N11" i="74"/>
  <c r="M11" i="74"/>
  <c r="L11" i="74"/>
  <c r="O11" i="74"/>
  <c r="Q11" i="74" a="1"/>
  <c r="Q11" i="74" s="1"/>
  <c r="E5" i="78"/>
  <c r="D5" i="78"/>
  <c r="C5" i="78"/>
  <c r="J10" i="71"/>
  <c r="G10" i="71"/>
  <c r="H10" i="71"/>
  <c r="I10" i="71"/>
  <c r="D7" i="84"/>
  <c r="C7" i="84"/>
  <c r="E7" i="84"/>
  <c r="H10" i="77"/>
  <c r="I10" i="77"/>
  <c r="G10" i="77"/>
  <c r="J10" i="77"/>
  <c r="C7" i="76"/>
  <c r="D7" i="76"/>
  <c r="E7" i="76"/>
  <c r="I4" i="71"/>
  <c r="H4" i="71"/>
  <c r="J4" i="71"/>
  <c r="G4" i="71"/>
  <c r="J11" i="75"/>
  <c r="I11" i="75"/>
  <c r="H11" i="75"/>
  <c r="G11" i="75"/>
  <c r="J7" i="71"/>
  <c r="G7" i="71"/>
  <c r="I7" i="71"/>
  <c r="H7" i="71"/>
  <c r="J9" i="76"/>
  <c r="I9" i="76"/>
  <c r="H9" i="76"/>
  <c r="G9" i="76"/>
  <c r="AC12" i="74" a="1"/>
  <c r="AC12" i="74" s="1"/>
  <c r="Z12" i="74" a="1"/>
  <c r="Z12" i="74" s="1"/>
  <c r="AJ12" i="74" a="1"/>
  <c r="AJ12" i="74" s="1"/>
  <c r="AG12" i="74" a="1"/>
  <c r="AG12" i="74" s="1"/>
  <c r="W12" i="74" a="1"/>
  <c r="W12" i="74" s="1"/>
  <c r="M5" i="81"/>
  <c r="L5" i="81"/>
  <c r="AG5" i="81" s="1" a="1"/>
  <c r="AG5" i="81" s="1"/>
  <c r="O5" i="81"/>
  <c r="N5" i="81"/>
  <c r="R12" i="81" a="1"/>
  <c r="R12" i="81" s="1"/>
  <c r="AF12" i="81" a="1"/>
  <c r="AF12" i="81" s="1"/>
  <c r="AB12" i="81" a="1"/>
  <c r="AB12" i="81" s="1"/>
  <c r="T12" i="81" a="1"/>
  <c r="T12" i="81" s="1"/>
  <c r="AC12" i="81" a="1"/>
  <c r="AC12" i="81" s="1"/>
  <c r="I6" i="86"/>
  <c r="H6" i="86"/>
  <c r="G6" i="86"/>
  <c r="J6" i="86"/>
  <c r="M5" i="76"/>
  <c r="L5" i="76"/>
  <c r="S5" i="76" s="1" a="1"/>
  <c r="S5" i="76" s="1"/>
  <c r="O5" i="76"/>
  <c r="N5" i="76"/>
  <c r="V5" i="76" s="1" a="1"/>
  <c r="V5" i="76" s="1"/>
  <c r="I3" i="85"/>
  <c r="H3" i="85"/>
  <c r="G3" i="85"/>
  <c r="J3" i="85"/>
  <c r="O4" i="75"/>
  <c r="M4" i="75"/>
  <c r="L4" i="75"/>
  <c r="N4" i="75"/>
  <c r="J2" i="78"/>
  <c r="I2" i="78"/>
  <c r="H2" i="78"/>
  <c r="G2" i="78"/>
  <c r="O2" i="78"/>
  <c r="N2" i="78"/>
  <c r="L2" i="78"/>
  <c r="M2" i="78"/>
  <c r="AJ2" i="78" s="1" a="1"/>
  <c r="AJ2" i="78" s="1"/>
  <c r="H3" i="74"/>
  <c r="G3" i="74"/>
  <c r="I3" i="74"/>
  <c r="J3" i="74"/>
  <c r="E9" i="75"/>
  <c r="D9" i="75"/>
  <c r="C9" i="75"/>
  <c r="H8" i="73"/>
  <c r="G8" i="73"/>
  <c r="I8" i="73"/>
  <c r="J8" i="73"/>
  <c r="E11" i="77"/>
  <c r="D11" i="77"/>
  <c r="C11" i="77"/>
  <c r="L10" i="81"/>
  <c r="O10" i="81"/>
  <c r="N10" i="81"/>
  <c r="M10" i="81"/>
  <c r="W10" i="81" s="1" a="1"/>
  <c r="W10" i="81" s="1"/>
  <c r="M9" i="71"/>
  <c r="O9" i="71"/>
  <c r="AE9" i="71" s="1" a="1"/>
  <c r="AE9" i="71" s="1"/>
  <c r="L9" i="71"/>
  <c r="AJ9" i="71" s="1" a="1"/>
  <c r="AJ9" i="71" s="1"/>
  <c r="N9" i="71"/>
  <c r="N6" i="81"/>
  <c r="R6" i="81" s="1" a="1"/>
  <c r="R6" i="81" s="1"/>
  <c r="M6" i="81"/>
  <c r="L6" i="81"/>
  <c r="O6" i="81"/>
  <c r="Y6" i="81" a="1"/>
  <c r="Y6" i="81" s="1"/>
  <c r="N7" i="80"/>
  <c r="M7" i="80"/>
  <c r="L7" i="80"/>
  <c r="O7" i="80"/>
  <c r="N9" i="81"/>
  <c r="M9" i="81"/>
  <c r="L9" i="81"/>
  <c r="O9" i="81"/>
  <c r="Y9" i="81" s="1" a="1"/>
  <c r="Y9" i="81" s="1"/>
  <c r="O5" i="74"/>
  <c r="N5" i="74"/>
  <c r="M5" i="74"/>
  <c r="L5" i="74"/>
  <c r="Z5" i="74" s="1" a="1"/>
  <c r="Z5" i="74" s="1"/>
  <c r="N10" i="83"/>
  <c r="M10" i="83"/>
  <c r="L10" i="83"/>
  <c r="V10" i="83" s="1" a="1"/>
  <c r="V10" i="83" s="1"/>
  <c r="O10" i="83"/>
  <c r="C7" i="80"/>
  <c r="D7" i="80"/>
  <c r="E7" i="80"/>
  <c r="D11" i="75"/>
  <c r="C11" i="75"/>
  <c r="E11" i="75"/>
  <c r="L7" i="84"/>
  <c r="O7" i="84"/>
  <c r="M7" i="84"/>
  <c r="U7" i="84" s="1" a="1"/>
  <c r="U7" i="84" s="1"/>
  <c r="N7" i="84"/>
  <c r="I9" i="77"/>
  <c r="G9" i="77"/>
  <c r="J9" i="77"/>
  <c r="H9" i="77"/>
  <c r="O3" i="84"/>
  <c r="N3" i="84"/>
  <c r="M3" i="84"/>
  <c r="L3" i="84"/>
  <c r="D4" i="80"/>
  <c r="E4" i="80"/>
  <c r="C4" i="80"/>
  <c r="D10" i="83"/>
  <c r="C10" i="83"/>
  <c r="E10" i="83"/>
  <c r="D2" i="83"/>
  <c r="C2" i="83"/>
  <c r="E2" i="83"/>
  <c r="E7" i="71"/>
  <c r="D7" i="71"/>
  <c r="C7" i="71"/>
  <c r="O2" i="86"/>
  <c r="N2" i="86"/>
  <c r="L2" i="86"/>
  <c r="T2" i="86" s="1" a="1"/>
  <c r="T2" i="86" s="1"/>
  <c r="M2" i="86"/>
  <c r="C3" i="82"/>
  <c r="E3" i="82"/>
  <c r="D3" i="82"/>
  <c r="D2" i="84"/>
  <c r="C2" i="84"/>
  <c r="E2" i="84"/>
  <c r="E9" i="85"/>
  <c r="D9" i="85"/>
  <c r="C9" i="85"/>
  <c r="E9" i="86"/>
  <c r="D9" i="86"/>
  <c r="C9" i="86"/>
  <c r="I5" i="85"/>
  <c r="G5" i="85"/>
  <c r="J5" i="85"/>
  <c r="H5" i="85"/>
  <c r="I8" i="74"/>
  <c r="H8" i="74"/>
  <c r="G8" i="74"/>
  <c r="J8" i="74"/>
  <c r="L8" i="71"/>
  <c r="O8" i="71"/>
  <c r="N8" i="71"/>
  <c r="M8" i="71"/>
  <c r="G2" i="77"/>
  <c r="J2" i="77"/>
  <c r="I2" i="77"/>
  <c r="H2" i="77"/>
  <c r="E8" i="86"/>
  <c r="C8" i="86"/>
  <c r="D8" i="86"/>
  <c r="H4" i="78"/>
  <c r="G4" i="78"/>
  <c r="I4" i="78"/>
  <c r="J4" i="78"/>
  <c r="C11" i="73"/>
  <c r="E11" i="73"/>
  <c r="D11" i="73"/>
  <c r="L7" i="74"/>
  <c r="M7" i="74"/>
  <c r="O7" i="74"/>
  <c r="N7" i="74"/>
  <c r="D11" i="78"/>
  <c r="C11" i="78"/>
  <c r="E11" i="78"/>
  <c r="J9" i="86"/>
  <c r="I9" i="86"/>
  <c r="H9" i="86"/>
  <c r="G9" i="86"/>
  <c r="G11" i="81"/>
  <c r="J11" i="81"/>
  <c r="I11" i="81"/>
  <c r="H11" i="81"/>
  <c r="AD12" i="82" a="1"/>
  <c r="AD12" i="82" s="1"/>
  <c r="H9" i="74"/>
  <c r="G9" i="74"/>
  <c r="J9" i="74"/>
  <c r="I9" i="74"/>
  <c r="C6" i="86"/>
  <c r="E6" i="86"/>
  <c r="D6" i="86"/>
  <c r="G10" i="86"/>
  <c r="J10" i="86"/>
  <c r="I10" i="86"/>
  <c r="H10" i="86"/>
  <c r="N5" i="84"/>
  <c r="M5" i="84"/>
  <c r="O5" i="84"/>
  <c r="L5" i="84"/>
  <c r="W5" i="84" s="1" a="1"/>
  <c r="W5" i="84" s="1"/>
  <c r="AI12" i="75" a="1"/>
  <c r="AI12" i="75" s="1"/>
  <c r="L10" i="82"/>
  <c r="O10" i="82"/>
  <c r="N10" i="82"/>
  <c r="M10" i="82"/>
  <c r="T12" i="76" a="1"/>
  <c r="T12" i="76" s="1"/>
  <c r="L3" i="86"/>
  <c r="O3" i="86"/>
  <c r="N3" i="86"/>
  <c r="M3" i="86"/>
  <c r="E6" i="80"/>
  <c r="D6" i="80"/>
  <c r="C6" i="80"/>
  <c r="D8" i="83"/>
  <c r="C8" i="83"/>
  <c r="E8" i="83"/>
  <c r="D6" i="81"/>
  <c r="E6" i="81"/>
  <c r="C6" i="81"/>
  <c r="N4" i="73"/>
  <c r="O4" i="73"/>
  <c r="M4" i="73"/>
  <c r="L4" i="73"/>
  <c r="E5" i="85"/>
  <c r="C5" i="85"/>
  <c r="D5" i="85"/>
  <c r="L11" i="85"/>
  <c r="O11" i="85"/>
  <c r="N11" i="85"/>
  <c r="M11" i="85"/>
  <c r="AI11" i="85" a="1"/>
  <c r="AI11" i="85" s="1"/>
  <c r="H5" i="77"/>
  <c r="G5" i="77"/>
  <c r="J5" i="77"/>
  <c r="I5" i="77"/>
  <c r="E2" i="82"/>
  <c r="D2" i="82"/>
  <c r="C2" i="82"/>
  <c r="O8" i="81"/>
  <c r="V8" i="81" s="1" a="1"/>
  <c r="V8" i="81" s="1"/>
  <c r="N8" i="81"/>
  <c r="M8" i="81"/>
  <c r="L8" i="81"/>
  <c r="AE8" i="81" a="1"/>
  <c r="AE8" i="81" s="1"/>
  <c r="N7" i="81"/>
  <c r="M7" i="81"/>
  <c r="L7" i="81"/>
  <c r="O7" i="81"/>
  <c r="AC12" i="86" a="1"/>
  <c r="AC12" i="86" s="1"/>
  <c r="AE12" i="86" a="1"/>
  <c r="AE12" i="86" s="1"/>
  <c r="AA12" i="77" a="1"/>
  <c r="AA12" i="77" s="1"/>
  <c r="AJ12" i="82" a="1"/>
  <c r="AJ12" i="82" s="1"/>
  <c r="Q12" i="82" a="1"/>
  <c r="Q12" i="82" s="1"/>
  <c r="L9" i="77"/>
  <c r="N9" i="77"/>
  <c r="M9" i="77"/>
  <c r="AB9" i="77" s="1" a="1"/>
  <c r="AB9" i="77" s="1"/>
  <c r="O9" i="77"/>
  <c r="AB12" i="73" a="1"/>
  <c r="AB12" i="73" s="1"/>
  <c r="E4" i="78"/>
  <c r="D4" i="78"/>
  <c r="C4" i="78"/>
  <c r="G9" i="80"/>
  <c r="J9" i="80"/>
  <c r="H9" i="80"/>
  <c r="I9" i="80"/>
  <c r="E9" i="78"/>
  <c r="D9" i="78"/>
  <c r="C9" i="78"/>
  <c r="L6" i="77"/>
  <c r="M6" i="77"/>
  <c r="O6" i="77"/>
  <c r="N6" i="77"/>
  <c r="G2" i="84"/>
  <c r="J2" i="84"/>
  <c r="H2" i="84"/>
  <c r="I2" i="84"/>
  <c r="N7" i="86"/>
  <c r="L7" i="86"/>
  <c r="AF7" i="86" s="1" a="1"/>
  <c r="AF7" i="86" s="1"/>
  <c r="M7" i="86"/>
  <c r="R7" i="86" s="1" a="1"/>
  <c r="R7" i="86" s="1"/>
  <c r="O7" i="86"/>
  <c r="J4" i="84"/>
  <c r="I4" i="84"/>
  <c r="H4" i="84"/>
  <c r="G4" i="84"/>
  <c r="D10" i="77"/>
  <c r="E10" i="77"/>
  <c r="C10" i="77"/>
  <c r="M9" i="75"/>
  <c r="L9" i="75"/>
  <c r="AI9" i="75" s="1" a="1"/>
  <c r="AI9" i="75" s="1"/>
  <c r="O9" i="75"/>
  <c r="N9" i="75"/>
  <c r="Q12" i="75" a="1"/>
  <c r="Q12" i="75" s="1"/>
  <c r="AB12" i="75" a="1"/>
  <c r="AB12" i="75" s="1"/>
  <c r="Y12" i="75" a="1"/>
  <c r="Y12" i="75" s="1"/>
  <c r="AC12" i="75" a="1"/>
  <c r="AC12" i="75" s="1"/>
  <c r="G11" i="80"/>
  <c r="I11" i="80"/>
  <c r="H11" i="80"/>
  <c r="J11" i="80"/>
  <c r="C10" i="82"/>
  <c r="E10" i="82"/>
  <c r="D10" i="82"/>
  <c r="X12" i="76" a="1"/>
  <c r="X12" i="76" s="1"/>
  <c r="AG12" i="76" a="1"/>
  <c r="AG12" i="76" s="1"/>
  <c r="W12" i="76" a="1"/>
  <c r="W12" i="76" s="1"/>
  <c r="AF12" i="76" a="1"/>
  <c r="AF12" i="76" s="1"/>
  <c r="O9" i="79"/>
  <c r="N9" i="79"/>
  <c r="AB9" i="79" s="1" a="1"/>
  <c r="AB9" i="79" s="1"/>
  <c r="M9" i="79"/>
  <c r="L9" i="79"/>
  <c r="N11" i="73"/>
  <c r="O11" i="73"/>
  <c r="M11" i="73"/>
  <c r="AI11" i="73" s="1" a="1"/>
  <c r="AI11" i="73" s="1"/>
  <c r="L11" i="73"/>
  <c r="O9" i="82"/>
  <c r="M9" i="82"/>
  <c r="L9" i="82"/>
  <c r="N9" i="82"/>
  <c r="E11" i="76"/>
  <c r="D11" i="76"/>
  <c r="C11" i="76"/>
  <c r="D4" i="77"/>
  <c r="E4" i="77"/>
  <c r="C4" i="77"/>
  <c r="I6" i="73"/>
  <c r="G6" i="73"/>
  <c r="J6" i="73"/>
  <c r="H6" i="73"/>
  <c r="E4" i="82"/>
  <c r="D4" i="82"/>
  <c r="C4" i="82"/>
  <c r="E11" i="82"/>
  <c r="D11" i="82"/>
  <c r="C11" i="82"/>
  <c r="I7" i="79"/>
  <c r="H7" i="79"/>
  <c r="G7" i="79"/>
  <c r="J7" i="79"/>
  <c r="O2" i="85"/>
  <c r="N2" i="85"/>
  <c r="M2" i="85"/>
  <c r="L2" i="85"/>
  <c r="H8" i="85"/>
  <c r="G8" i="85"/>
  <c r="J8" i="85"/>
  <c r="I8" i="85"/>
  <c r="I10" i="84"/>
  <c r="J10" i="84"/>
  <c r="H10" i="84"/>
  <c r="G10" i="84"/>
  <c r="H9" i="84"/>
  <c r="I9" i="84"/>
  <c r="G9" i="84"/>
  <c r="J9" i="84"/>
  <c r="H5" i="84"/>
  <c r="J5" i="84"/>
  <c r="I5" i="84"/>
  <c r="G5" i="84"/>
  <c r="M8" i="86"/>
  <c r="N8" i="86"/>
  <c r="L8" i="86"/>
  <c r="O8" i="86"/>
  <c r="L5" i="77"/>
  <c r="O5" i="77"/>
  <c r="N5" i="77"/>
  <c r="M5" i="77"/>
  <c r="M3" i="82"/>
  <c r="L3" i="82"/>
  <c r="O3" i="82"/>
  <c r="N3" i="82"/>
  <c r="Z3" i="82" a="1"/>
  <c r="Z3" i="82" s="1"/>
  <c r="H6" i="81"/>
  <c r="G6" i="81"/>
  <c r="J6" i="81"/>
  <c r="I6" i="81"/>
  <c r="L5" i="82"/>
  <c r="O5" i="82"/>
  <c r="N5" i="82"/>
  <c r="M5" i="82"/>
  <c r="M2" i="75"/>
  <c r="L2" i="75"/>
  <c r="O2" i="75"/>
  <c r="N2" i="75"/>
  <c r="L8" i="76"/>
  <c r="O8" i="76"/>
  <c r="N8" i="76"/>
  <c r="M8" i="76"/>
  <c r="V8" i="76" s="1" a="1"/>
  <c r="V8" i="76" s="1"/>
  <c r="O10" i="78"/>
  <c r="N10" i="78"/>
  <c r="M10" i="78"/>
  <c r="L10" i="78"/>
  <c r="Y10" i="78" s="1" a="1"/>
  <c r="Y10" i="78" s="1"/>
  <c r="E7" i="81"/>
  <c r="D7" i="81"/>
  <c r="C7" i="81"/>
  <c r="I7" i="77"/>
  <c r="H7" i="77"/>
  <c r="G7" i="77"/>
  <c r="J7" i="77"/>
  <c r="M10" i="80"/>
  <c r="O10" i="80"/>
  <c r="N10" i="80"/>
  <c r="L10" i="80"/>
  <c r="X12" i="86" a="1"/>
  <c r="X12" i="86" s="1"/>
  <c r="V12" i="86" a="1"/>
  <c r="V12" i="86" s="1"/>
  <c r="Z12" i="86" a="1"/>
  <c r="Z12" i="86" s="1"/>
  <c r="AF12" i="86" a="1"/>
  <c r="AF12" i="86" s="1"/>
  <c r="D3" i="71"/>
  <c r="C3" i="71"/>
  <c r="E3" i="71"/>
  <c r="W12" i="77" a="1"/>
  <c r="W12" i="77" s="1"/>
  <c r="U12" i="77" a="1"/>
  <c r="U12" i="77" s="1"/>
  <c r="S12" i="77" a="1"/>
  <c r="S12" i="77" s="1"/>
  <c r="AE12" i="77" a="1"/>
  <c r="AE12" i="77" s="1"/>
  <c r="T12" i="82" a="1"/>
  <c r="T12" i="82" s="1"/>
  <c r="AE12" i="82" a="1"/>
  <c r="AE12" i="82" s="1"/>
  <c r="W12" i="82" a="1"/>
  <c r="W12" i="82" s="1"/>
  <c r="Z12" i="82" a="1"/>
  <c r="Z12" i="82" s="1"/>
  <c r="O8" i="74"/>
  <c r="M8" i="74"/>
  <c r="L8" i="74"/>
  <c r="AD8" i="74" s="1" a="1"/>
  <c r="AD8" i="74" s="1"/>
  <c r="N8" i="74"/>
  <c r="Z12" i="85" a="1"/>
  <c r="Z12" i="85" s="1"/>
  <c r="AG12" i="85" a="1"/>
  <c r="AG12" i="85" s="1"/>
  <c r="T12" i="85" a="1"/>
  <c r="T12" i="85" s="1"/>
  <c r="AD12" i="85" a="1"/>
  <c r="AD12" i="85" s="1"/>
  <c r="AI12" i="85" a="1"/>
  <c r="AI12" i="85" s="1"/>
  <c r="V12" i="85" a="1"/>
  <c r="V12" i="85" s="1"/>
  <c r="R12" i="85" a="1"/>
  <c r="R12" i="85" s="1"/>
  <c r="Q12" i="85" a="1"/>
  <c r="Q12" i="85" s="1"/>
  <c r="AE12" i="85" a="1"/>
  <c r="AE12" i="85" s="1"/>
  <c r="Y12" i="85" a="1"/>
  <c r="Y12" i="85" s="1"/>
  <c r="AJ12" i="85" a="1"/>
  <c r="AJ12" i="85" s="1"/>
  <c r="AF12" i="85" a="1"/>
  <c r="AF12" i="85" s="1"/>
  <c r="AH12" i="85" a="1"/>
  <c r="AH12" i="85" s="1"/>
  <c r="W12" i="85" a="1"/>
  <c r="W12" i="85" s="1"/>
  <c r="S12" i="85" a="1"/>
  <c r="S12" i="85" s="1"/>
  <c r="U12" i="85" a="1"/>
  <c r="U12" i="85" s="1"/>
  <c r="AA12" i="85" a="1"/>
  <c r="AA12" i="85" s="1"/>
  <c r="AC12" i="85" a="1"/>
  <c r="AC12" i="85" s="1"/>
  <c r="AB12" i="85" a="1"/>
  <c r="AB12" i="85" s="1"/>
  <c r="X12" i="85" a="1"/>
  <c r="X12" i="85" s="1"/>
  <c r="I8" i="84"/>
  <c r="G8" i="84"/>
  <c r="H8" i="84"/>
  <c r="J8" i="84"/>
  <c r="J7" i="83"/>
  <c r="I7" i="83"/>
  <c r="H7" i="83"/>
  <c r="G7" i="83"/>
  <c r="R12" i="73" a="1"/>
  <c r="R12" i="73" s="1"/>
  <c r="T12" i="73" a="1"/>
  <c r="T12" i="73" s="1"/>
  <c r="U12" i="73" a="1"/>
  <c r="U12" i="73" s="1"/>
  <c r="AD12" i="73" a="1"/>
  <c r="AD12" i="73" s="1"/>
  <c r="H4" i="80"/>
  <c r="G4" i="80"/>
  <c r="I4" i="80"/>
  <c r="J4" i="80"/>
  <c r="H10" i="83"/>
  <c r="G10" i="83"/>
  <c r="J10" i="83"/>
  <c r="I10" i="83"/>
  <c r="E9" i="83"/>
  <c r="D9" i="83"/>
  <c r="C9" i="83"/>
  <c r="I2" i="81"/>
  <c r="H2" i="81"/>
  <c r="G2" i="81"/>
  <c r="J2" i="81"/>
  <c r="C6" i="82"/>
  <c r="E6" i="82"/>
  <c r="D6" i="82"/>
  <c r="E9" i="81"/>
  <c r="D9" i="81"/>
  <c r="C9" i="81"/>
  <c r="W12" i="80" a="1"/>
  <c r="W12" i="80" s="1"/>
  <c r="AA12" i="80" a="1"/>
  <c r="AA12" i="80" s="1"/>
  <c r="U12" i="80" a="1"/>
  <c r="U12" i="80" s="1"/>
  <c r="AG12" i="80" a="1"/>
  <c r="AG12" i="80" s="1"/>
  <c r="G6" i="74"/>
  <c r="J6" i="74"/>
  <c r="I6" i="74"/>
  <c r="H6" i="74"/>
  <c r="C4" i="76"/>
  <c r="E4" i="76"/>
  <c r="D4" i="76"/>
  <c r="H6" i="71"/>
  <c r="G6" i="71"/>
  <c r="I6" i="71"/>
  <c r="J6" i="71"/>
  <c r="H10" i="81"/>
  <c r="G10" i="81"/>
  <c r="J10" i="81"/>
  <c r="I10" i="81"/>
  <c r="D11" i="86"/>
  <c r="C11" i="86"/>
  <c r="E11" i="86"/>
  <c r="I4" i="75"/>
  <c r="G4" i="75"/>
  <c r="H4" i="75"/>
  <c r="J4" i="75"/>
  <c r="C3" i="85"/>
  <c r="E3" i="85"/>
  <c r="D3" i="85"/>
  <c r="H8" i="71"/>
  <c r="J8" i="71"/>
  <c r="G8" i="71"/>
  <c r="I8" i="71"/>
  <c r="O8" i="85"/>
  <c r="M8" i="85"/>
  <c r="L8" i="85"/>
  <c r="N8" i="85"/>
  <c r="M8" i="75"/>
  <c r="L8" i="75"/>
  <c r="S8" i="75" s="1" a="1"/>
  <c r="S8" i="75" s="1"/>
  <c r="O8" i="75"/>
  <c r="N8" i="75"/>
  <c r="E3" i="83"/>
  <c r="C3" i="83"/>
  <c r="D3" i="83"/>
  <c r="H2" i="74"/>
  <c r="I2" i="74"/>
  <c r="G2" i="74"/>
  <c r="J2" i="74"/>
  <c r="G2" i="73"/>
  <c r="I2" i="73"/>
  <c r="J2" i="73"/>
  <c r="E2" i="73"/>
  <c r="C2" i="73"/>
  <c r="D2" i="73"/>
  <c r="H2" i="73"/>
  <c r="L9" i="80"/>
  <c r="N9" i="80"/>
  <c r="M9" i="80"/>
  <c r="O9" i="80"/>
  <c r="AI9" i="80" s="1" a="1"/>
  <c r="AI9" i="80" s="1"/>
  <c r="C4" i="81"/>
  <c r="E4" i="81"/>
  <c r="D4" i="81"/>
  <c r="N3" i="81"/>
  <c r="M3" i="81"/>
  <c r="L3" i="81"/>
  <c r="O3" i="81"/>
  <c r="Y3" i="81" s="1" a="1"/>
  <c r="Y3" i="81" s="1"/>
  <c r="AI12" i="74" a="1"/>
  <c r="AI12" i="74" s="1"/>
  <c r="Y12" i="74" a="1"/>
  <c r="Y12" i="74" s="1"/>
  <c r="AH12" i="74" a="1"/>
  <c r="AH12" i="74" s="1"/>
  <c r="U12" i="74" a="1"/>
  <c r="U12" i="74" s="1"/>
  <c r="I10" i="76"/>
  <c r="H10" i="76"/>
  <c r="G10" i="76"/>
  <c r="J10" i="76"/>
  <c r="Z12" i="81" a="1"/>
  <c r="Z12" i="81" s="1"/>
  <c r="AJ12" i="81" a="1"/>
  <c r="AJ12" i="81" s="1"/>
  <c r="AA12" i="81" a="1"/>
  <c r="AA12" i="81" s="1"/>
  <c r="AI12" i="81" a="1"/>
  <c r="AI12" i="81" s="1"/>
  <c r="AJ12" i="79" a="1"/>
  <c r="AJ12" i="79" s="1"/>
  <c r="S12" i="79" a="1"/>
  <c r="S12" i="79" s="1"/>
  <c r="V12" i="79" a="1"/>
  <c r="V12" i="79" s="1"/>
  <c r="AF12" i="79" a="1"/>
  <c r="AF12" i="79" s="1"/>
  <c r="AE12" i="79" a="1"/>
  <c r="AE12" i="79" s="1"/>
  <c r="X12" i="79" a="1"/>
  <c r="X12" i="79" s="1"/>
  <c r="W12" i="79" a="1"/>
  <c r="W12" i="79" s="1"/>
  <c r="AB12" i="79" a="1"/>
  <c r="AB12" i="79" s="1"/>
  <c r="Z12" i="79" a="1"/>
  <c r="Z12" i="79" s="1"/>
  <c r="Q12" i="79" a="1"/>
  <c r="Q12" i="79" s="1"/>
  <c r="U12" i="79" a="1"/>
  <c r="U12" i="79" s="1"/>
  <c r="AI12" i="79" a="1"/>
  <c r="AI12" i="79" s="1"/>
  <c r="AH12" i="79" a="1"/>
  <c r="AH12" i="79" s="1"/>
  <c r="T12" i="79" a="1"/>
  <c r="T12" i="79" s="1"/>
  <c r="AG12" i="79" a="1"/>
  <c r="AG12" i="79" s="1"/>
  <c r="Y12" i="79" a="1"/>
  <c r="Y12" i="79" s="1"/>
  <c r="AD12" i="79" a="1"/>
  <c r="AD12" i="79" s="1"/>
  <c r="AA12" i="79" a="1"/>
  <c r="AA12" i="79" s="1"/>
  <c r="R12" i="79" a="1"/>
  <c r="R12" i="79" s="1"/>
  <c r="AC12" i="79" a="1"/>
  <c r="AC12" i="79" s="1"/>
  <c r="N2" i="80"/>
  <c r="L2" i="80"/>
  <c r="S2" i="80" s="1" a="1"/>
  <c r="S2" i="80" s="1"/>
  <c r="M2" i="80"/>
  <c r="O2" i="80"/>
  <c r="M11" i="75"/>
  <c r="L11" i="75"/>
  <c r="X11" i="75" s="1" a="1"/>
  <c r="X11" i="75" s="1"/>
  <c r="O11" i="75"/>
  <c r="N11" i="75"/>
  <c r="D5" i="79"/>
  <c r="E5" i="79"/>
  <c r="C5" i="79"/>
  <c r="M3" i="76"/>
  <c r="L3" i="76"/>
  <c r="AJ3" i="76" s="1" a="1"/>
  <c r="AJ3" i="76" s="1"/>
  <c r="O3" i="76"/>
  <c r="N3" i="76"/>
  <c r="M3" i="79"/>
  <c r="O3" i="79"/>
  <c r="L3" i="79"/>
  <c r="N3" i="79"/>
  <c r="AD3" i="79" a="1"/>
  <c r="AD3" i="79" s="1"/>
  <c r="E7" i="73"/>
  <c r="C7" i="73"/>
  <c r="D7" i="73"/>
  <c r="O6" i="84"/>
  <c r="AH6" i="84" s="1" a="1"/>
  <c r="AH6" i="84" s="1"/>
  <c r="N6" i="84"/>
  <c r="M6" i="84"/>
  <c r="L6" i="84"/>
  <c r="U6" i="84" a="1"/>
  <c r="U6" i="84" s="1"/>
  <c r="C9" i="84"/>
  <c r="E9" i="84"/>
  <c r="D9" i="84"/>
  <c r="O4" i="84"/>
  <c r="N4" i="84"/>
  <c r="M4" i="84"/>
  <c r="L4" i="84"/>
  <c r="V4" i="84" s="1" a="1"/>
  <c r="V4" i="84" s="1"/>
  <c r="G6" i="83"/>
  <c r="J6" i="83"/>
  <c r="I6" i="83"/>
  <c r="H6" i="83"/>
  <c r="E5" i="83"/>
  <c r="D5" i="83"/>
  <c r="C5" i="83"/>
  <c r="D2" i="80"/>
  <c r="C2" i="80"/>
  <c r="E2" i="80"/>
  <c r="C11" i="84"/>
  <c r="D11" i="84"/>
  <c r="E11" i="84"/>
  <c r="N9" i="73"/>
  <c r="O9" i="73"/>
  <c r="M9" i="73"/>
  <c r="L9" i="73"/>
  <c r="V9" i="73" s="1" a="1"/>
  <c r="V9" i="73" s="1"/>
  <c r="M10" i="77"/>
  <c r="O10" i="77"/>
  <c r="AH10" i="77" s="1" a="1"/>
  <c r="AH10" i="77" s="1"/>
  <c r="N10" i="77"/>
  <c r="L10" i="77"/>
  <c r="Y10" i="77" s="1" a="1"/>
  <c r="Y10" i="77" s="1"/>
  <c r="J3" i="79"/>
  <c r="I3" i="79"/>
  <c r="H3" i="79"/>
  <c r="G3" i="79"/>
  <c r="D9" i="74"/>
  <c r="C9" i="74"/>
  <c r="E9" i="74"/>
  <c r="J11" i="79"/>
  <c r="I11" i="79"/>
  <c r="H11" i="79"/>
  <c r="G11" i="79"/>
  <c r="N7" i="73"/>
  <c r="O7" i="73"/>
  <c r="M7" i="73"/>
  <c r="AI7" i="73" s="1" a="1"/>
  <c r="AI7" i="73" s="1"/>
  <c r="L7" i="73"/>
  <c r="AJ7" i="73" a="1"/>
  <c r="AJ7" i="73" s="1"/>
  <c r="L11" i="83"/>
  <c r="O11" i="83"/>
  <c r="N11" i="83"/>
  <c r="M11" i="83"/>
  <c r="T11" i="83" s="1" a="1"/>
  <c r="T11" i="83" s="1"/>
  <c r="J11" i="86"/>
  <c r="I11" i="86"/>
  <c r="H11" i="86"/>
  <c r="G11" i="86"/>
  <c r="J6" i="75"/>
  <c r="H6" i="75"/>
  <c r="G6" i="75"/>
  <c r="I6" i="75"/>
  <c r="G4" i="76"/>
  <c r="J4" i="76"/>
  <c r="H4" i="76"/>
  <c r="I4" i="76"/>
  <c r="H11" i="71"/>
  <c r="G11" i="71"/>
  <c r="J11" i="71"/>
  <c r="I11" i="71"/>
  <c r="N5" i="80"/>
  <c r="O5" i="80"/>
  <c r="M5" i="80"/>
  <c r="AI5" i="80" s="1" a="1"/>
  <c r="AI5" i="80" s="1"/>
  <c r="L5" i="80"/>
  <c r="AH5" i="80" s="1" a="1"/>
  <c r="AH5" i="80" s="1"/>
  <c r="E7" i="83"/>
  <c r="D7" i="83"/>
  <c r="C7" i="83"/>
  <c r="N6" i="76"/>
  <c r="M6" i="76"/>
  <c r="L6" i="76"/>
  <c r="AJ6" i="76" s="1" a="1"/>
  <c r="AJ6" i="76" s="1"/>
  <c r="O6" i="76"/>
  <c r="J3" i="81"/>
  <c r="I3" i="81"/>
  <c r="H3" i="81"/>
  <c r="G3" i="81"/>
  <c r="J3" i="76"/>
  <c r="I3" i="76"/>
  <c r="G3" i="76"/>
  <c r="H3" i="76"/>
  <c r="E7" i="82"/>
  <c r="D7" i="82"/>
  <c r="C7" i="82"/>
  <c r="D8" i="78"/>
  <c r="C8" i="78"/>
  <c r="E8" i="78"/>
  <c r="J5" i="71"/>
  <c r="H5" i="71"/>
  <c r="I5" i="71"/>
  <c r="G5" i="71"/>
  <c r="M11" i="86"/>
  <c r="O11" i="86"/>
  <c r="L11" i="86"/>
  <c r="N11" i="86"/>
  <c r="AG11" i="86" s="1" a="1"/>
  <c r="AG11" i="86" s="1"/>
  <c r="I5" i="80"/>
  <c r="H5" i="80"/>
  <c r="G5" i="80"/>
  <c r="J5" i="80"/>
  <c r="L11" i="80"/>
  <c r="O11" i="80"/>
  <c r="N11" i="80"/>
  <c r="AA11" i="80" s="1" a="1"/>
  <c r="AA11" i="80" s="1"/>
  <c r="M11" i="80"/>
  <c r="S11" i="80" s="1" a="1"/>
  <c r="S11" i="80" s="1"/>
  <c r="L5" i="78"/>
  <c r="O5" i="78"/>
  <c r="Y5" i="78" s="1" a="1"/>
  <c r="Y5" i="78" s="1"/>
  <c r="N5" i="78"/>
  <c r="M5" i="78"/>
  <c r="D8" i="85"/>
  <c r="E8" i="85"/>
  <c r="C8" i="85"/>
  <c r="I2" i="85"/>
  <c r="G2" i="85"/>
  <c r="J2" i="85"/>
  <c r="H2" i="85"/>
  <c r="L3" i="77"/>
  <c r="M3" i="77"/>
  <c r="AD3" i="77" s="1" a="1"/>
  <c r="AD3" i="77" s="1"/>
  <c r="O3" i="77"/>
  <c r="N3" i="77"/>
  <c r="H6" i="82"/>
  <c r="G6" i="82"/>
  <c r="J6" i="82"/>
  <c r="I6" i="82"/>
  <c r="C5" i="81"/>
  <c r="D5" i="81"/>
  <c r="E5" i="81"/>
  <c r="H8" i="82"/>
  <c r="G8" i="82"/>
  <c r="J8" i="82"/>
  <c r="I8" i="82"/>
  <c r="G8" i="81"/>
  <c r="J8" i="81"/>
  <c r="I8" i="81"/>
  <c r="H8" i="81"/>
  <c r="L3" i="75"/>
  <c r="O3" i="75"/>
  <c r="AH3" i="75" s="1" a="1"/>
  <c r="AH3" i="75" s="1"/>
  <c r="M3" i="75"/>
  <c r="N3" i="75"/>
  <c r="W6" i="76" l="1" a="1"/>
  <c r="W6" i="76" s="1"/>
  <c r="AE3" i="79" a="1"/>
  <c r="AE3" i="79" s="1"/>
  <c r="Z11" i="75" a="1"/>
  <c r="Z11" i="75" s="1"/>
  <c r="T9" i="80" a="1"/>
  <c r="T9" i="80" s="1"/>
  <c r="AF8" i="74" a="1"/>
  <c r="AF8" i="74" s="1"/>
  <c r="Q10" i="78" a="1"/>
  <c r="Q10" i="78" s="1"/>
  <c r="AF8" i="86" a="1"/>
  <c r="AF8" i="86" s="1"/>
  <c r="AF2" i="86" a="1"/>
  <c r="AF2" i="86" s="1"/>
  <c r="R9" i="81" a="1"/>
  <c r="R9" i="81" s="1"/>
  <c r="AG4" i="75" a="1"/>
  <c r="AG4" i="75" s="1"/>
  <c r="T4" i="79" a="1"/>
  <c r="T4" i="79" s="1"/>
  <c r="AI10" i="71" a="1"/>
  <c r="AI10" i="71" s="1"/>
  <c r="Q2" i="71" a="1"/>
  <c r="Q2" i="71" s="1"/>
  <c r="Q5" i="71" a="1"/>
  <c r="Q5" i="71" s="1"/>
  <c r="AE4" i="76" a="1"/>
  <c r="AE4" i="76" s="1"/>
  <c r="Y4" i="76" a="1"/>
  <c r="Y4" i="76" s="1"/>
  <c r="Z7" i="79" a="1"/>
  <c r="Z7" i="79" s="1"/>
  <c r="U6" i="74" a="1"/>
  <c r="U6" i="74" s="1"/>
  <c r="AG3" i="78" a="1"/>
  <c r="AG3" i="78" s="1"/>
  <c r="AH4" i="71" a="1"/>
  <c r="AH4" i="71" s="1"/>
  <c r="S3" i="74" a="1"/>
  <c r="S3" i="74" s="1"/>
  <c r="AB4" i="74" a="1"/>
  <c r="AB4" i="74" s="1"/>
  <c r="Y4" i="83" a="1"/>
  <c r="Y4" i="83" s="1"/>
  <c r="R4" i="83" a="1"/>
  <c r="R4" i="83" s="1"/>
  <c r="Y5" i="83" a="1"/>
  <c r="Y5" i="83" s="1"/>
  <c r="X7" i="83" a="1"/>
  <c r="X7" i="83" s="1"/>
  <c r="U7" i="83" a="1"/>
  <c r="U7" i="83" s="1"/>
  <c r="AD9" i="84" a="1"/>
  <c r="AD9" i="84" s="1"/>
  <c r="Z9" i="84" a="1"/>
  <c r="Z9" i="84" s="1"/>
  <c r="R6" i="85" a="1"/>
  <c r="R6" i="85" s="1"/>
  <c r="AD9" i="83" a="1"/>
  <c r="AD9" i="83" s="1"/>
  <c r="AB6" i="86" a="1"/>
  <c r="AB6" i="86" s="1"/>
  <c r="S11" i="79" a="1"/>
  <c r="S11" i="79" s="1"/>
  <c r="AJ3" i="83" a="1"/>
  <c r="AJ3" i="83" s="1"/>
  <c r="AB11" i="77" a="1"/>
  <c r="AB11" i="77" s="1"/>
  <c r="R8" i="73" a="1"/>
  <c r="R8" i="73" s="1"/>
  <c r="AD4" i="77" a="1"/>
  <c r="AD4" i="77" s="1"/>
  <c r="V9" i="85" a="1"/>
  <c r="V9" i="85" s="1"/>
  <c r="AC11" i="76" a="1"/>
  <c r="AC11" i="76" s="1"/>
  <c r="V8" i="84" a="1"/>
  <c r="V8" i="84" s="1"/>
  <c r="Z11" i="82" a="1"/>
  <c r="Z11" i="82" s="1"/>
  <c r="Q5" i="79" a="1"/>
  <c r="Q5" i="79" s="1"/>
  <c r="AI7" i="75" a="1"/>
  <c r="AI7" i="75" s="1"/>
  <c r="S2" i="76" a="1"/>
  <c r="S2" i="76" s="1"/>
  <c r="Z2" i="76" a="1"/>
  <c r="Z2" i="76" s="1"/>
  <c r="W6" i="75" a="1"/>
  <c r="W6" i="75" s="1"/>
  <c r="AF11" i="84" a="1"/>
  <c r="AF11" i="84" s="1"/>
  <c r="X11" i="78" a="1"/>
  <c r="X11" i="78" s="1"/>
  <c r="AG11" i="78" a="1"/>
  <c r="AG11" i="78" s="1"/>
  <c r="AF7" i="76" a="1"/>
  <c r="AF7" i="76" s="1"/>
  <c r="S11" i="81" a="1"/>
  <c r="S11" i="81" s="1"/>
  <c r="U4" i="82" a="1"/>
  <c r="U4" i="82" s="1"/>
  <c r="W9" i="78" a="1"/>
  <c r="W9" i="78" s="1"/>
  <c r="S8" i="83" a="1"/>
  <c r="S8" i="83" s="1"/>
  <c r="AJ3" i="75" a="1"/>
  <c r="AJ3" i="75" s="1"/>
  <c r="X5" i="78" a="1"/>
  <c r="X5" i="78" s="1"/>
  <c r="U11" i="80" a="1"/>
  <c r="U11" i="80" s="1"/>
  <c r="AB11" i="86" a="1"/>
  <c r="AB11" i="86" s="1"/>
  <c r="S11" i="86" a="1"/>
  <c r="S11" i="86" s="1"/>
  <c r="R5" i="80" a="1"/>
  <c r="R5" i="80" s="1"/>
  <c r="AI11" i="83" a="1"/>
  <c r="AI11" i="83" s="1"/>
  <c r="Z11" i="83" a="1"/>
  <c r="Z11" i="83" s="1"/>
  <c r="R9" i="80" a="1"/>
  <c r="R9" i="80" s="1"/>
  <c r="Z8" i="76" a="1"/>
  <c r="Z8" i="76" s="1"/>
  <c r="Q5" i="77" a="1"/>
  <c r="Q5" i="77" s="1"/>
  <c r="AC2" i="85" a="1"/>
  <c r="AC2" i="85" s="1"/>
  <c r="AD4" i="75" a="1"/>
  <c r="AD4" i="75" s="1"/>
  <c r="AJ5" i="76" a="1"/>
  <c r="AJ5" i="76" s="1"/>
  <c r="AE10" i="71" a="1"/>
  <c r="AE10" i="71" s="1"/>
  <c r="AJ2" i="71" a="1"/>
  <c r="AJ2" i="71" s="1"/>
  <c r="V6" i="74" a="1"/>
  <c r="V6" i="74" s="1"/>
  <c r="AD4" i="71" a="1"/>
  <c r="AD4" i="71" s="1"/>
  <c r="AH10" i="79" a="1"/>
  <c r="AH10" i="79" s="1"/>
  <c r="AA8" i="82" a="1"/>
  <c r="AA8" i="82" s="1"/>
  <c r="X7" i="78" a="1"/>
  <c r="X7" i="78" s="1"/>
  <c r="Z3" i="74" a="1"/>
  <c r="Z3" i="74" s="1"/>
  <c r="AD8" i="77" a="1"/>
  <c r="AD8" i="77" s="1"/>
  <c r="AF4" i="83" a="1"/>
  <c r="AF4" i="83" s="1"/>
  <c r="AI4" i="83" a="1"/>
  <c r="AI4" i="83" s="1"/>
  <c r="AA9" i="84" a="1"/>
  <c r="AA9" i="84" s="1"/>
  <c r="T6" i="85" a="1"/>
  <c r="T6" i="85" s="1"/>
  <c r="X2" i="79" a="1"/>
  <c r="X2" i="79" s="1"/>
  <c r="R7" i="85" a="1"/>
  <c r="R7" i="85" s="1"/>
  <c r="AA10" i="73" a="1"/>
  <c r="AA10" i="73" s="1"/>
  <c r="AD4" i="81" a="1"/>
  <c r="AD4" i="81" s="1"/>
  <c r="AG11" i="71" a="1"/>
  <c r="AG11" i="71" s="1"/>
  <c r="AA6" i="71" a="1"/>
  <c r="AA6" i="71" s="1"/>
  <c r="V2" i="76" a="1"/>
  <c r="V2" i="76" s="1"/>
  <c r="AF6" i="75" a="1"/>
  <c r="AF6" i="75" s="1"/>
  <c r="S10" i="75" a="1"/>
  <c r="S10" i="75" s="1"/>
  <c r="AG11" i="84" a="1"/>
  <c r="AG11" i="84" s="1"/>
  <c r="AI5" i="75" a="1"/>
  <c r="AI5" i="75" s="1"/>
  <c r="Y11" i="78" a="1"/>
  <c r="Y11" i="78" s="1"/>
  <c r="W7" i="76" a="1"/>
  <c r="W7" i="76" s="1"/>
  <c r="S11" i="84" a="1"/>
  <c r="S11" i="84" s="1"/>
  <c r="Y3" i="75" a="1"/>
  <c r="Y3" i="75" s="1"/>
  <c r="Q3" i="77" a="1"/>
  <c r="Q3" i="77" s="1"/>
  <c r="U3" i="77" a="1"/>
  <c r="U3" i="77" s="1"/>
  <c r="Z5" i="78" a="1"/>
  <c r="Z5" i="78" s="1"/>
  <c r="Q7" i="73" a="1"/>
  <c r="Q7" i="73" s="1"/>
  <c r="AA8" i="85" a="1"/>
  <c r="AA8" i="85" s="1"/>
  <c r="S2" i="75" a="1"/>
  <c r="S2" i="75" s="1"/>
  <c r="X7" i="81" a="1"/>
  <c r="X7" i="81" s="1"/>
  <c r="AH2" i="86" a="1"/>
  <c r="AH2" i="86" s="1"/>
  <c r="AG10" i="83" a="1"/>
  <c r="AG10" i="83" s="1"/>
  <c r="AG7" i="80" a="1"/>
  <c r="AG7" i="80" s="1"/>
  <c r="AC10" i="81" a="1"/>
  <c r="AC10" i="81" s="1"/>
  <c r="AB5" i="81" a="1"/>
  <c r="AB5" i="81" s="1"/>
  <c r="AH8" i="78" a="1"/>
  <c r="AH8" i="78" s="1"/>
  <c r="AG4" i="76" a="1"/>
  <c r="AG4" i="76" s="1"/>
  <c r="AC7" i="79" a="1"/>
  <c r="AC7" i="79" s="1"/>
  <c r="W9" i="86" a="1"/>
  <c r="W9" i="86" s="1"/>
  <c r="Z5" i="73" a="1"/>
  <c r="Z5" i="73" s="1"/>
  <c r="AF3" i="78" a="1"/>
  <c r="AF3" i="78" s="1"/>
  <c r="AH4" i="74" a="1"/>
  <c r="AH4" i="74" s="1"/>
  <c r="W7" i="83" a="1"/>
  <c r="W7" i="83" s="1"/>
  <c r="AF7" i="77" a="1"/>
  <c r="AF7" i="77" s="1"/>
  <c r="W4" i="86" a="1"/>
  <c r="W4" i="86" s="1"/>
  <c r="T8" i="73" a="1"/>
  <c r="T8" i="73" s="1"/>
  <c r="AI8" i="79" a="1"/>
  <c r="AI8" i="79" s="1"/>
  <c r="W4" i="77" a="1"/>
  <c r="W4" i="77" s="1"/>
  <c r="R11" i="76" a="1"/>
  <c r="R11" i="76" s="1"/>
  <c r="AB10" i="84" a="1"/>
  <c r="AB10" i="84" s="1"/>
  <c r="Y6" i="79" a="1"/>
  <c r="Y6" i="79" s="1"/>
  <c r="AG3" i="73" a="1"/>
  <c r="AG3" i="73" s="1"/>
  <c r="Q7" i="71" a="1"/>
  <c r="Q7" i="71" s="1"/>
  <c r="AC5" i="75" a="1"/>
  <c r="AC5" i="75" s="1"/>
  <c r="T4" i="78" a="1"/>
  <c r="T4" i="78" s="1"/>
  <c r="W3" i="76" a="1"/>
  <c r="W3" i="76" s="1"/>
  <c r="V3" i="76" a="1"/>
  <c r="V3" i="76" s="1"/>
  <c r="Q3" i="76" a="1"/>
  <c r="Q3" i="76" s="1"/>
  <c r="V3" i="75" a="1"/>
  <c r="V3" i="75" s="1"/>
  <c r="X3" i="77" a="1"/>
  <c r="X3" i="77" s="1"/>
  <c r="AC5" i="78" a="1"/>
  <c r="AC5" i="78" s="1"/>
  <c r="T11" i="80" a="1"/>
  <c r="T11" i="80" s="1"/>
  <c r="T6" i="76" a="1"/>
  <c r="T6" i="76" s="1"/>
  <c r="W11" i="83" a="1"/>
  <c r="W11" i="83" s="1"/>
  <c r="T7" i="73" a="1"/>
  <c r="T7" i="73" s="1"/>
  <c r="X10" i="77" a="1"/>
  <c r="X10" i="77" s="1"/>
  <c r="AC10" i="77" a="1"/>
  <c r="AC10" i="77" s="1"/>
  <c r="U3" i="81" a="1"/>
  <c r="U3" i="81" s="1"/>
  <c r="S3" i="81" a="1"/>
  <c r="S3" i="81" s="1"/>
  <c r="X10" i="80" a="1"/>
  <c r="X10" i="80" s="1"/>
  <c r="AJ10" i="80" a="1"/>
  <c r="AJ10" i="80" s="1"/>
  <c r="AG9" i="82" a="1"/>
  <c r="AG9" i="82" s="1"/>
  <c r="W9" i="82" a="1"/>
  <c r="W9" i="82" s="1"/>
  <c r="AB9" i="82" a="1"/>
  <c r="AB9" i="82" s="1"/>
  <c r="AD9" i="82" a="1"/>
  <c r="AD9" i="82" s="1"/>
  <c r="T9" i="82" a="1"/>
  <c r="T9" i="82" s="1"/>
  <c r="U7" i="86" a="1"/>
  <c r="U7" i="86" s="1"/>
  <c r="AG7" i="86" a="1"/>
  <c r="AG7" i="86" s="1"/>
  <c r="Z9" i="77" a="1"/>
  <c r="Z9" i="77" s="1"/>
  <c r="Y9" i="77" a="1"/>
  <c r="Y9" i="77" s="1"/>
  <c r="AJ11" i="85" a="1"/>
  <c r="AJ11" i="85" s="1"/>
  <c r="AD11" i="85" a="1"/>
  <c r="AD11" i="85" s="1"/>
  <c r="V11" i="85" a="1"/>
  <c r="V11" i="85" s="1"/>
  <c r="AG3" i="86" a="1"/>
  <c r="AG3" i="86" s="1"/>
  <c r="X3" i="86" a="1"/>
  <c r="X3" i="86" s="1"/>
  <c r="T3" i="86" a="1"/>
  <c r="T3" i="86" s="1"/>
  <c r="S10" i="82" a="1"/>
  <c r="S10" i="82" s="1"/>
  <c r="Z10" i="82" a="1"/>
  <c r="Z10" i="82" s="1"/>
  <c r="W3" i="75" a="1"/>
  <c r="W3" i="75" s="1"/>
  <c r="S3" i="77" a="1"/>
  <c r="S3" i="77" s="1"/>
  <c r="AJ5" i="78" a="1"/>
  <c r="AJ5" i="78" s="1"/>
  <c r="AH11" i="80" a="1"/>
  <c r="AH11" i="80" s="1"/>
  <c r="T11" i="86" a="1"/>
  <c r="T11" i="86" s="1"/>
  <c r="AA5" i="80" a="1"/>
  <c r="AA5" i="80" s="1"/>
  <c r="AE11" i="83" a="1"/>
  <c r="AE11" i="83" s="1"/>
  <c r="Z10" i="77" a="1"/>
  <c r="Z10" i="77" s="1"/>
  <c r="AE9" i="73" a="1"/>
  <c r="AE9" i="73" s="1"/>
  <c r="AB9" i="73" a="1"/>
  <c r="AB9" i="73" s="1"/>
  <c r="Y9" i="73" a="1"/>
  <c r="Y9" i="73" s="1"/>
  <c r="R9" i="73" a="1"/>
  <c r="R9" i="73" s="1"/>
  <c r="AJ4" i="84" a="1"/>
  <c r="AJ4" i="84" s="1"/>
  <c r="Z6" i="84" a="1"/>
  <c r="Z6" i="84" s="1"/>
  <c r="V6" i="84" a="1"/>
  <c r="V6" i="84" s="1"/>
  <c r="V11" i="75" a="1"/>
  <c r="V11" i="75" s="1"/>
  <c r="AH2" i="80" a="1"/>
  <c r="AH2" i="80" s="1"/>
  <c r="U8" i="75" a="1"/>
  <c r="U8" i="75" s="1"/>
  <c r="AB8" i="75" a="1"/>
  <c r="AB8" i="75" s="1"/>
  <c r="AE8" i="75" a="1"/>
  <c r="AE8" i="75" s="1"/>
  <c r="AI8" i="75" a="1"/>
  <c r="AI8" i="75" s="1"/>
  <c r="AH8" i="85" a="1"/>
  <c r="AH8" i="85" s="1"/>
  <c r="AD2" i="75" a="1"/>
  <c r="AD2" i="75" s="1"/>
  <c r="X5" i="82" a="1"/>
  <c r="X5" i="82" s="1"/>
  <c r="T5" i="82" a="1"/>
  <c r="T5" i="82" s="1"/>
  <c r="AC3" i="82" a="1"/>
  <c r="AC3" i="82" s="1"/>
  <c r="V3" i="82" a="1"/>
  <c r="V3" i="82" s="1"/>
  <c r="AI5" i="77" a="1"/>
  <c r="AI5" i="77" s="1"/>
  <c r="U3" i="75" a="1"/>
  <c r="U3" i="75" s="1"/>
  <c r="X3" i="75" a="1"/>
  <c r="X3" i="75" s="1"/>
  <c r="Y3" i="77" a="1"/>
  <c r="Y3" i="77" s="1"/>
  <c r="R5" i="78" a="1"/>
  <c r="R5" i="78" s="1"/>
  <c r="V11" i="80" a="1"/>
  <c r="V11" i="80" s="1"/>
  <c r="AB11" i="80" a="1"/>
  <c r="AB11" i="80" s="1"/>
  <c r="AF11" i="86" a="1"/>
  <c r="AF11" i="86" s="1"/>
  <c r="W11" i="86" a="1"/>
  <c r="W11" i="86" s="1"/>
  <c r="Z6" i="76" a="1"/>
  <c r="Z6" i="76" s="1"/>
  <c r="AI6" i="76" a="1"/>
  <c r="AI6" i="76" s="1"/>
  <c r="AC6" i="76" a="1"/>
  <c r="AC6" i="76" s="1"/>
  <c r="AE5" i="80" a="1"/>
  <c r="AE5" i="80" s="1"/>
  <c r="R10" i="77" a="1"/>
  <c r="R10" i="77" s="1"/>
  <c r="AC9" i="73" a="1"/>
  <c r="AC9" i="73" s="1"/>
  <c r="AJ9" i="73" a="1"/>
  <c r="AJ9" i="73" s="1"/>
  <c r="R4" i="84" a="1"/>
  <c r="R4" i="84" s="1"/>
  <c r="Q6" i="84" a="1"/>
  <c r="Q6" i="84" s="1"/>
  <c r="U3" i="76" a="1"/>
  <c r="U3" i="76" s="1"/>
  <c r="AA11" i="75" a="1"/>
  <c r="AA11" i="75" s="1"/>
  <c r="T11" i="75" a="1"/>
  <c r="T11" i="75" s="1"/>
  <c r="U11" i="75" a="1"/>
  <c r="U11" i="75" s="1"/>
  <c r="AE11" i="75" a="1"/>
  <c r="AE11" i="75" s="1"/>
  <c r="AE3" i="81" a="1"/>
  <c r="AE3" i="81" s="1"/>
  <c r="AB2" i="85" a="1"/>
  <c r="AB2" i="85" s="1"/>
  <c r="AC6" i="77" a="1"/>
  <c r="AC6" i="77" s="1"/>
  <c r="AE6" i="77" a="1"/>
  <c r="AE6" i="77" s="1"/>
  <c r="AH10" i="82" a="1"/>
  <c r="AH10" i="82" s="1"/>
  <c r="U5" i="84" a="1"/>
  <c r="U5" i="84" s="1"/>
  <c r="AA5" i="84" a="1"/>
  <c r="AA5" i="84" s="1"/>
  <c r="X8" i="71" a="1"/>
  <c r="X8" i="71" s="1"/>
  <c r="AC8" i="71" a="1"/>
  <c r="AC8" i="71" s="1"/>
  <c r="AB8" i="71" a="1"/>
  <c r="AB8" i="71" s="1"/>
  <c r="AD2" i="86" a="1"/>
  <c r="AD2" i="86" s="1"/>
  <c r="AI3" i="77" a="1"/>
  <c r="AI3" i="77" s="1"/>
  <c r="AB3" i="77" a="1"/>
  <c r="AB3" i="77" s="1"/>
  <c r="AG5" i="78" a="1"/>
  <c r="AG5" i="78" s="1"/>
  <c r="T5" i="78" a="1"/>
  <c r="T5" i="78" s="1"/>
  <c r="AF11" i="80" a="1"/>
  <c r="AF11" i="80" s="1"/>
  <c r="Q11" i="86" a="1"/>
  <c r="Q11" i="86" s="1"/>
  <c r="U6" i="76" a="1"/>
  <c r="U6" i="76" s="1"/>
  <c r="AB6" i="76" a="1"/>
  <c r="AB6" i="76" s="1"/>
  <c r="AJ5" i="80" a="1"/>
  <c r="AJ5" i="80" s="1"/>
  <c r="AD5" i="80" a="1"/>
  <c r="AD5" i="80" s="1"/>
  <c r="R11" i="83" a="1"/>
  <c r="R11" i="83" s="1"/>
  <c r="AD11" i="83" a="1"/>
  <c r="AD11" i="83" s="1"/>
  <c r="Q10" i="77" a="1"/>
  <c r="Q10" i="77" s="1"/>
  <c r="AG3" i="79" a="1"/>
  <c r="AG3" i="79" s="1"/>
  <c r="W3" i="79" a="1"/>
  <c r="W3" i="79" s="1"/>
  <c r="AA3" i="79" a="1"/>
  <c r="AA3" i="79" s="1"/>
  <c r="AD3" i="76" a="1"/>
  <c r="AD3" i="76" s="1"/>
  <c r="T2" i="80" a="1"/>
  <c r="T2" i="80" s="1"/>
  <c r="AI2" i="80" a="1"/>
  <c r="AI2" i="80" s="1"/>
  <c r="Z8" i="75" a="1"/>
  <c r="Z8" i="75" s="1"/>
  <c r="AJ8" i="75" a="1"/>
  <c r="AJ8" i="75" s="1"/>
  <c r="T8" i="74" a="1"/>
  <c r="T8" i="74" s="1"/>
  <c r="AH8" i="74" a="1"/>
  <c r="AH8" i="74" s="1"/>
  <c r="Z8" i="74" a="1"/>
  <c r="Z8" i="74" s="1"/>
  <c r="W8" i="74" a="1"/>
  <c r="W8" i="74" s="1"/>
  <c r="AB8" i="74" a="1"/>
  <c r="AB8" i="74" s="1"/>
  <c r="R10" i="78" a="1"/>
  <c r="R10" i="78" s="1"/>
  <c r="V10" i="78" a="1"/>
  <c r="V10" i="78" s="1"/>
  <c r="AD10" i="78" a="1"/>
  <c r="AD10" i="78" s="1"/>
  <c r="AH10" i="78" a="1"/>
  <c r="AH10" i="78" s="1"/>
  <c r="AA10" i="78" a="1"/>
  <c r="AA10" i="78" s="1"/>
  <c r="AE10" i="78" a="1"/>
  <c r="AE10" i="78" s="1"/>
  <c r="Y5" i="82" a="1"/>
  <c r="Y5" i="82" s="1"/>
  <c r="W5" i="82" a="1"/>
  <c r="W5" i="82" s="1"/>
  <c r="AE3" i="82" a="1"/>
  <c r="AE3" i="82" s="1"/>
  <c r="T2" i="85" a="1"/>
  <c r="T2" i="85" s="1"/>
  <c r="Z9" i="82" a="1"/>
  <c r="Z9" i="82" s="1"/>
  <c r="S7" i="86" a="1"/>
  <c r="S7" i="86" s="1"/>
  <c r="AG8" i="81" a="1"/>
  <c r="AG8" i="81" s="1"/>
  <c r="W5" i="74" a="1"/>
  <c r="W5" i="74" s="1"/>
  <c r="AE5" i="74" a="1"/>
  <c r="AE5" i="74" s="1"/>
  <c r="AF5" i="74" a="1"/>
  <c r="AF5" i="74" s="1"/>
  <c r="R5" i="74" a="1"/>
  <c r="R5" i="74" s="1"/>
  <c r="S4" i="84" a="1"/>
  <c r="S4" i="84" s="1"/>
  <c r="T4" i="84" a="1"/>
  <c r="T4" i="84" s="1"/>
  <c r="AE4" i="84" a="1"/>
  <c r="AE4" i="84" s="1"/>
  <c r="AD9" i="75" a="1"/>
  <c r="AD9" i="75" s="1"/>
  <c r="S9" i="75" a="1"/>
  <c r="S9" i="75" s="1"/>
  <c r="V9" i="75" a="1"/>
  <c r="V9" i="75" s="1"/>
  <c r="Q4" i="73" a="1"/>
  <c r="Q4" i="73" s="1"/>
  <c r="Y4" i="73" a="1"/>
  <c r="Y4" i="73" s="1"/>
  <c r="S3" i="84" a="1"/>
  <c r="S3" i="84" s="1"/>
  <c r="AI3" i="84" a="1"/>
  <c r="AI3" i="84" s="1"/>
  <c r="W3" i="84" a="1"/>
  <c r="W3" i="84" s="1"/>
  <c r="Z3" i="84" a="1"/>
  <c r="Z3" i="84" s="1"/>
  <c r="Q8" i="76" a="1"/>
  <c r="Q8" i="76" s="1"/>
  <c r="AA11" i="73" a="1"/>
  <c r="AA11" i="73" s="1"/>
  <c r="AJ8" i="81" a="1"/>
  <c r="AJ8" i="81" s="1"/>
  <c r="W10" i="82" a="1"/>
  <c r="W10" i="82" s="1"/>
  <c r="AD5" i="84" a="1"/>
  <c r="AD5" i="84" s="1"/>
  <c r="Y7" i="74" a="1"/>
  <c r="Y7" i="74" s="1"/>
  <c r="Q7" i="84" a="1"/>
  <c r="Q7" i="84" s="1"/>
  <c r="AB9" i="81" a="1"/>
  <c r="AB9" i="81" s="1"/>
  <c r="S7" i="80" a="1"/>
  <c r="S7" i="80" s="1"/>
  <c r="T9" i="71" a="1"/>
  <c r="T9" i="71" s="1"/>
  <c r="Z9" i="71" a="1"/>
  <c r="Z9" i="71" s="1"/>
  <c r="Q10" i="81" a="1"/>
  <c r="Q10" i="81" s="1"/>
  <c r="AB10" i="81" a="1"/>
  <c r="AB10" i="81" s="1"/>
  <c r="AB2" i="78" a="1"/>
  <c r="AB2" i="78" s="1"/>
  <c r="AH5" i="76" a="1"/>
  <c r="AH5" i="76" s="1"/>
  <c r="AH5" i="81" a="1"/>
  <c r="AH5" i="81" s="1"/>
  <c r="AI5" i="81" a="1"/>
  <c r="AI5" i="81" s="1"/>
  <c r="X4" i="79" a="1"/>
  <c r="X4" i="79" s="1"/>
  <c r="Z2" i="71" a="1"/>
  <c r="Z2" i="71" s="1"/>
  <c r="U2" i="71" a="1"/>
  <c r="U2" i="71" s="1"/>
  <c r="AI4" i="76" a="1"/>
  <c r="AI4" i="76" s="1"/>
  <c r="R7" i="79" a="1"/>
  <c r="R7" i="79" s="1"/>
  <c r="AJ7" i="79" a="1"/>
  <c r="AJ7" i="79" s="1"/>
  <c r="Q6" i="74" a="1"/>
  <c r="Q6" i="74" s="1"/>
  <c r="AC3" i="78" a="1"/>
  <c r="AC3" i="78" s="1"/>
  <c r="S3" i="78" a="1"/>
  <c r="S3" i="78" s="1"/>
  <c r="U10" i="79" a="1"/>
  <c r="U10" i="79" s="1"/>
  <c r="AF8" i="82" a="1"/>
  <c r="AF8" i="82" s="1"/>
  <c r="W8" i="82" a="1"/>
  <c r="W8" i="82" s="1"/>
  <c r="AD4" i="74" a="1"/>
  <c r="AD4" i="74" s="1"/>
  <c r="AG8" i="77" a="1"/>
  <c r="AG8" i="77" s="1"/>
  <c r="AI8" i="77" a="1"/>
  <c r="AI8" i="77" s="1"/>
  <c r="S5" i="83" a="1"/>
  <c r="S5" i="83" s="1"/>
  <c r="AE7" i="83" a="1"/>
  <c r="AE7" i="83" s="1"/>
  <c r="AC7" i="83" a="1"/>
  <c r="AC7" i="83" s="1"/>
  <c r="AJ9" i="83" a="1"/>
  <c r="AJ9" i="83" s="1"/>
  <c r="V9" i="83" a="1"/>
  <c r="V9" i="83" s="1"/>
  <c r="AG9" i="83" a="1"/>
  <c r="AG9" i="83" s="1"/>
  <c r="AC9" i="83" a="1"/>
  <c r="AC9" i="83" s="1"/>
  <c r="AJ10" i="85" a="1"/>
  <c r="AJ10" i="85" s="1"/>
  <c r="AH10" i="85" a="1"/>
  <c r="AH10" i="85" s="1"/>
  <c r="AD7" i="73" a="1"/>
  <c r="AD7" i="73" s="1"/>
  <c r="AF4" i="84" a="1"/>
  <c r="AF4" i="84" s="1"/>
  <c r="T6" i="84" a="1"/>
  <c r="T6" i="84" s="1"/>
  <c r="Z3" i="81" a="1"/>
  <c r="Z3" i="81" s="1"/>
  <c r="AA3" i="81" a="1"/>
  <c r="AA3" i="81" s="1"/>
  <c r="S8" i="76" a="1"/>
  <c r="S8" i="76" s="1"/>
  <c r="AJ5" i="77" a="1"/>
  <c r="AJ5" i="77" s="1"/>
  <c r="U6" i="77" a="1"/>
  <c r="U6" i="77" s="1"/>
  <c r="AB7" i="81" a="1"/>
  <c r="AB7" i="81" s="1"/>
  <c r="Y8" i="81" a="1"/>
  <c r="Y8" i="81" s="1"/>
  <c r="AC10" i="82" a="1"/>
  <c r="AC10" i="82" s="1"/>
  <c r="AH5" i="84" a="1"/>
  <c r="AH5" i="84" s="1"/>
  <c r="S7" i="74" a="1"/>
  <c r="S7" i="74" s="1"/>
  <c r="AC2" i="86" a="1"/>
  <c r="AC2" i="86" s="1"/>
  <c r="AJ2" i="86" a="1"/>
  <c r="AJ2" i="86" s="1"/>
  <c r="T9" i="81" a="1"/>
  <c r="T9" i="81" s="1"/>
  <c r="X9" i="71" a="1"/>
  <c r="X9" i="71" s="1"/>
  <c r="AF10" i="81" a="1"/>
  <c r="AF10" i="81" s="1"/>
  <c r="R4" i="75" a="1"/>
  <c r="R4" i="75" s="1"/>
  <c r="W5" i="76" a="1"/>
  <c r="W5" i="76" s="1"/>
  <c r="AD5" i="81" a="1"/>
  <c r="AD5" i="81" s="1"/>
  <c r="AJ11" i="74" a="1"/>
  <c r="AJ11" i="74" s="1"/>
  <c r="S10" i="71" a="1"/>
  <c r="S10" i="71" s="1"/>
  <c r="AI2" i="71" a="1"/>
  <c r="AI2" i="71" s="1"/>
  <c r="AG5" i="71" a="1"/>
  <c r="AG5" i="71" s="1"/>
  <c r="AA7" i="79" a="1"/>
  <c r="AA7" i="79" s="1"/>
  <c r="AB9" i="86" a="1"/>
  <c r="AB9" i="86" s="1"/>
  <c r="Y6" i="74" a="1"/>
  <c r="Y6" i="74" s="1"/>
  <c r="X6" i="74" a="1"/>
  <c r="X6" i="74" s="1"/>
  <c r="AD3" i="78" a="1"/>
  <c r="AD3" i="78" s="1"/>
  <c r="Q2" i="81" a="1"/>
  <c r="Q2" i="81" s="1"/>
  <c r="AA10" i="79" a="1"/>
  <c r="AA10" i="79" s="1"/>
  <c r="S8" i="82" a="1"/>
  <c r="S8" i="82" s="1"/>
  <c r="AA7" i="78" a="1"/>
  <c r="AA7" i="78" s="1"/>
  <c r="U4" i="74" a="1"/>
  <c r="U4" i="74" s="1"/>
  <c r="X4" i="74" a="1"/>
  <c r="X4" i="74" s="1"/>
  <c r="U8" i="77" a="1"/>
  <c r="U8" i="77" s="1"/>
  <c r="AE4" i="83" a="1"/>
  <c r="AE4" i="83" s="1"/>
  <c r="U10" i="74" a="1"/>
  <c r="U10" i="74" s="1"/>
  <c r="V6" i="83" a="1"/>
  <c r="V6" i="83" s="1"/>
  <c r="AI6" i="83" a="1"/>
  <c r="AI6" i="83" s="1"/>
  <c r="W6" i="83" a="1"/>
  <c r="W6" i="83" s="1"/>
  <c r="R6" i="83" a="1"/>
  <c r="R6" i="83" s="1"/>
  <c r="AD10" i="73" a="1"/>
  <c r="AD10" i="73" s="1"/>
  <c r="AH7" i="82" a="1"/>
  <c r="AH7" i="82" s="1"/>
  <c r="W7" i="82" a="1"/>
  <c r="W7" i="82" s="1"/>
  <c r="AC7" i="82" a="1"/>
  <c r="AC7" i="82" s="1"/>
  <c r="AB8" i="84" a="1"/>
  <c r="AB8" i="84" s="1"/>
  <c r="X8" i="84" a="1"/>
  <c r="X8" i="84" s="1"/>
  <c r="R8" i="84" a="1"/>
  <c r="R8" i="84" s="1"/>
  <c r="Z10" i="84" a="1"/>
  <c r="Z10" i="84" s="1"/>
  <c r="Y2" i="82" a="1"/>
  <c r="Y2" i="82" s="1"/>
  <c r="W2" i="82" a="1"/>
  <c r="W2" i="82" s="1"/>
  <c r="T2" i="82" a="1"/>
  <c r="T2" i="82" s="1"/>
  <c r="AJ2" i="82" a="1"/>
  <c r="AJ2" i="82" s="1"/>
  <c r="V11" i="71" a="1"/>
  <c r="V11" i="71" s="1"/>
  <c r="AC4" i="85" a="1"/>
  <c r="AC4" i="85" s="1"/>
  <c r="AF4" i="85" a="1"/>
  <c r="AF4" i="85" s="1"/>
  <c r="AG7" i="73" a="1"/>
  <c r="AG7" i="73" s="1"/>
  <c r="AE7" i="73" a="1"/>
  <c r="AE7" i="73" s="1"/>
  <c r="S10" i="77" a="1"/>
  <c r="S10" i="77" s="1"/>
  <c r="AI3" i="79" a="1"/>
  <c r="AI3" i="79" s="1"/>
  <c r="R3" i="76" a="1"/>
  <c r="R3" i="76" s="1"/>
  <c r="AC3" i="81" a="1"/>
  <c r="AC3" i="81" s="1"/>
  <c r="AD8" i="75" a="1"/>
  <c r="AD8" i="75" s="1"/>
  <c r="AD8" i="85" a="1"/>
  <c r="AD8" i="85" s="1"/>
  <c r="AH2" i="75" a="1"/>
  <c r="AH2" i="75" s="1"/>
  <c r="R3" i="82" a="1"/>
  <c r="R3" i="82" s="1"/>
  <c r="AG11" i="73" a="1"/>
  <c r="AG11" i="73" s="1"/>
  <c r="AJ6" i="77" a="1"/>
  <c r="AJ6" i="77" s="1"/>
  <c r="Q6" i="77" a="1"/>
  <c r="Q6" i="77" s="1"/>
  <c r="Q8" i="81" a="1"/>
  <c r="Q8" i="81" s="1"/>
  <c r="Y11" i="85" a="1"/>
  <c r="Y11" i="85" s="1"/>
  <c r="AJ10" i="82" a="1"/>
  <c r="AJ10" i="82" s="1"/>
  <c r="AG5" i="84" a="1"/>
  <c r="AG5" i="84" s="1"/>
  <c r="AI9" i="81" a="1"/>
  <c r="AI9" i="81" s="1"/>
  <c r="AB9" i="71" a="1"/>
  <c r="AB9" i="71" s="1"/>
  <c r="Z10" i="81" a="1"/>
  <c r="Z10" i="81" s="1"/>
  <c r="AH10" i="71" a="1"/>
  <c r="AH10" i="71" s="1"/>
  <c r="V10" i="79" a="1"/>
  <c r="V10" i="79" s="1"/>
  <c r="Z4" i="83" a="1"/>
  <c r="Z4" i="83" s="1"/>
  <c r="S7" i="83" a="1"/>
  <c r="S7" i="83" s="1"/>
  <c r="AJ11" i="79" a="1"/>
  <c r="AJ11" i="79" s="1"/>
  <c r="W11" i="79" a="1"/>
  <c r="W11" i="79" s="1"/>
  <c r="AA11" i="79" a="1"/>
  <c r="AA11" i="79" s="1"/>
  <c r="Y11" i="79" a="1"/>
  <c r="Y11" i="79" s="1"/>
  <c r="AF11" i="77" a="1"/>
  <c r="AF11" i="77" s="1"/>
  <c r="T11" i="77" a="1"/>
  <c r="T11" i="77" s="1"/>
  <c r="S11" i="77" a="1"/>
  <c r="S11" i="77" s="1"/>
  <c r="AA11" i="77" a="1"/>
  <c r="AA11" i="77" s="1"/>
  <c r="S3" i="80" a="1"/>
  <c r="S3" i="80" s="1"/>
  <c r="X3" i="80" a="1"/>
  <c r="X3" i="80" s="1"/>
  <c r="AE3" i="80" a="1"/>
  <c r="AE3" i="80" s="1"/>
  <c r="AB3" i="80" a="1"/>
  <c r="AB3" i="80" s="1"/>
  <c r="R10" i="85" a="1"/>
  <c r="R10" i="85" s="1"/>
  <c r="AA10" i="76" a="1"/>
  <c r="AA10" i="76" s="1"/>
  <c r="Y10" i="76" a="1"/>
  <c r="Y10" i="76" s="1"/>
  <c r="AE6" i="73" a="1"/>
  <c r="AE6" i="73" s="1"/>
  <c r="W6" i="73" a="1"/>
  <c r="W6" i="73" s="1"/>
  <c r="T6" i="73" a="1"/>
  <c r="T6" i="73" s="1"/>
  <c r="AI6" i="73" a="1"/>
  <c r="AI6" i="73" s="1"/>
  <c r="AE9" i="74" a="1"/>
  <c r="AE9" i="74" s="1"/>
  <c r="S9" i="74" a="1"/>
  <c r="S9" i="74" s="1"/>
  <c r="Q2" i="74" a="1"/>
  <c r="Q2" i="74" s="1"/>
  <c r="Y2" i="74" a="1"/>
  <c r="Y2" i="74" s="1"/>
  <c r="X2" i="74" a="1"/>
  <c r="X2" i="74" s="1"/>
  <c r="AG2" i="74" a="1"/>
  <c r="AG2" i="74" s="1"/>
  <c r="AJ2" i="74" a="1"/>
  <c r="AJ2" i="74" s="1"/>
  <c r="AB3" i="71" a="1"/>
  <c r="AB3" i="71" s="1"/>
  <c r="AI3" i="71" a="1"/>
  <c r="AI3" i="71" s="1"/>
  <c r="AF3" i="71" a="1"/>
  <c r="AF3" i="71" s="1"/>
  <c r="T3" i="71" a="1"/>
  <c r="T3" i="71" s="1"/>
  <c r="S11" i="71" a="1"/>
  <c r="S11" i="71" s="1"/>
  <c r="V7" i="77" a="1"/>
  <c r="V7" i="77" s="1"/>
  <c r="Q7" i="77" a="1"/>
  <c r="Q7" i="77" s="1"/>
  <c r="AA7" i="77" a="1"/>
  <c r="AA7" i="77" s="1"/>
  <c r="Z7" i="77" a="1"/>
  <c r="Z7" i="77" s="1"/>
  <c r="T8" i="80" a="1"/>
  <c r="T8" i="80" s="1"/>
  <c r="AG8" i="80" a="1"/>
  <c r="AG8" i="80" s="1"/>
  <c r="Q8" i="80" a="1"/>
  <c r="Q8" i="80" s="1"/>
  <c r="X8" i="80" a="1"/>
  <c r="X8" i="80" s="1"/>
  <c r="W8" i="80" a="1"/>
  <c r="W8" i="80" s="1"/>
  <c r="AF9" i="85" a="1"/>
  <c r="AF9" i="85" s="1"/>
  <c r="AI9" i="85" a="1"/>
  <c r="AI9" i="85" s="1"/>
  <c r="W9" i="85" a="1"/>
  <c r="W9" i="85" s="1"/>
  <c r="AG9" i="85" a="1"/>
  <c r="AG9" i="85" s="1"/>
  <c r="V2" i="84" a="1"/>
  <c r="V2" i="84" s="1"/>
  <c r="U2" i="84" a="1"/>
  <c r="U2" i="84" s="1"/>
  <c r="Y2" i="84" a="1"/>
  <c r="Y2" i="84" s="1"/>
  <c r="AH10" i="84" a="1"/>
  <c r="AH10" i="84" s="1"/>
  <c r="T10" i="84" a="1"/>
  <c r="T10" i="84" s="1"/>
  <c r="AC2" i="73" a="1"/>
  <c r="AC2" i="73" s="1"/>
  <c r="AA2" i="73" a="1"/>
  <c r="AA2" i="73" s="1"/>
  <c r="T2" i="73" a="1"/>
  <c r="T2" i="73" s="1"/>
  <c r="AF2" i="73" a="1"/>
  <c r="AF2" i="73" s="1"/>
  <c r="AB2" i="83" a="1"/>
  <c r="AB2" i="83" s="1"/>
  <c r="Y2" i="83" a="1"/>
  <c r="Y2" i="83" s="1"/>
  <c r="AE2" i="83" a="1"/>
  <c r="AE2" i="83" s="1"/>
  <c r="AH2" i="83" a="1"/>
  <c r="AH2" i="83" s="1"/>
  <c r="W2" i="77" a="1"/>
  <c r="W2" i="77" s="1"/>
  <c r="Q2" i="77" a="1"/>
  <c r="Q2" i="77" s="1"/>
  <c r="AA2" i="77" a="1"/>
  <c r="AA2" i="77" s="1"/>
  <c r="AC2" i="77" a="1"/>
  <c r="AC2" i="77" s="1"/>
  <c r="AF5" i="79" a="1"/>
  <c r="AF5" i="79" s="1"/>
  <c r="AB5" i="79" a="1"/>
  <c r="AB5" i="79" s="1"/>
  <c r="R5" i="79" a="1"/>
  <c r="R5" i="79" s="1"/>
  <c r="AA5" i="79" a="1"/>
  <c r="AA5" i="79" s="1"/>
  <c r="Z7" i="85" a="1"/>
  <c r="Z7" i="85" s="1"/>
  <c r="U9" i="85" a="1"/>
  <c r="U9" i="85" s="1"/>
  <c r="AI8" i="84" a="1"/>
  <c r="AI8" i="84" s="1"/>
  <c r="Z10" i="85" a="1"/>
  <c r="Z10" i="85" s="1"/>
  <c r="U10" i="76" a="1"/>
  <c r="U10" i="76" s="1"/>
  <c r="V6" i="79" a="1"/>
  <c r="V6" i="79" s="1"/>
  <c r="S2" i="77" a="1"/>
  <c r="S2" i="77" s="1"/>
  <c r="U3" i="73" a="1"/>
  <c r="U3" i="73" s="1"/>
  <c r="AB3" i="73" a="1"/>
  <c r="AB3" i="73" s="1"/>
  <c r="Z7" i="75" a="1"/>
  <c r="Z7" i="75" s="1"/>
  <c r="R7" i="75" a="1"/>
  <c r="R7" i="75" s="1"/>
  <c r="AC6" i="71" a="1"/>
  <c r="AC6" i="71" s="1"/>
  <c r="AI7" i="71" a="1"/>
  <c r="AI7" i="71" s="1"/>
  <c r="X7" i="71" a="1"/>
  <c r="X7" i="71" s="1"/>
  <c r="AH2" i="76" a="1"/>
  <c r="AH2" i="76" s="1"/>
  <c r="AD2" i="76" a="1"/>
  <c r="AD2" i="76" s="1"/>
  <c r="R2" i="76" a="1"/>
  <c r="R2" i="76" s="1"/>
  <c r="AA6" i="75" a="1"/>
  <c r="AA6" i="75" s="1"/>
  <c r="AD6" i="75" a="1"/>
  <c r="AD6" i="75" s="1"/>
  <c r="AG6" i="75" a="1"/>
  <c r="AG6" i="75" s="1"/>
  <c r="AF10" i="75" a="1"/>
  <c r="AF10" i="75" s="1"/>
  <c r="AB10" i="75" a="1"/>
  <c r="AB10" i="75" s="1"/>
  <c r="X10" i="75" a="1"/>
  <c r="X10" i="75" s="1"/>
  <c r="R11" i="84" a="1"/>
  <c r="R11" i="84" s="1"/>
  <c r="AC11" i="84" a="1"/>
  <c r="AC11" i="84" s="1"/>
  <c r="AA5" i="75" a="1"/>
  <c r="AA5" i="75" s="1"/>
  <c r="S5" i="75" a="1"/>
  <c r="S5" i="75" s="1"/>
  <c r="Q5" i="75" a="1"/>
  <c r="Q5" i="75" s="1"/>
  <c r="W4" i="78" a="1"/>
  <c r="W4" i="78" s="1"/>
  <c r="AD4" i="78" a="1"/>
  <c r="AD4" i="78" s="1"/>
  <c r="AI11" i="78" a="1"/>
  <c r="AI11" i="78" s="1"/>
  <c r="S11" i="78" a="1"/>
  <c r="S11" i="78" s="1"/>
  <c r="T11" i="78" a="1"/>
  <c r="T11" i="78" s="1"/>
  <c r="U11" i="78" a="1"/>
  <c r="U11" i="78" s="1"/>
  <c r="AB7" i="76" a="1"/>
  <c r="AB7" i="76" s="1"/>
  <c r="AH7" i="76" a="1"/>
  <c r="AH7" i="76" s="1"/>
  <c r="AD7" i="76" a="1"/>
  <c r="AD7" i="76" s="1"/>
  <c r="AB11" i="81" a="1"/>
  <c r="AB11" i="81" s="1"/>
  <c r="AF11" i="81" a="1"/>
  <c r="AF11" i="81" s="1"/>
  <c r="X11" i="81" a="1"/>
  <c r="X11" i="81" s="1"/>
  <c r="AJ4" i="82" a="1"/>
  <c r="AJ4" i="82" s="1"/>
  <c r="S4" i="82" a="1"/>
  <c r="S4" i="82" s="1"/>
  <c r="AD9" i="78" a="1"/>
  <c r="AD9" i="78" s="1"/>
  <c r="AA9" i="78" a="1"/>
  <c r="AA9" i="78" s="1"/>
  <c r="AF9" i="78" a="1"/>
  <c r="AF9" i="78" s="1"/>
  <c r="R8" i="83" a="1"/>
  <c r="R8" i="83" s="1"/>
  <c r="AI8" i="83" a="1"/>
  <c r="AI8" i="83" s="1"/>
  <c r="AF8" i="83" a="1"/>
  <c r="AF8" i="83" s="1"/>
  <c r="R6" i="86" a="1"/>
  <c r="R6" i="86" s="1"/>
  <c r="AH2" i="79" a="1"/>
  <c r="AH2" i="79" s="1"/>
  <c r="U3" i="85" a="1"/>
  <c r="U3" i="85" s="1"/>
  <c r="X8" i="73" a="1"/>
  <c r="X8" i="73" s="1"/>
  <c r="W8" i="73" a="1"/>
  <c r="W8" i="73" s="1"/>
  <c r="R4" i="77" a="1"/>
  <c r="R4" i="77" s="1"/>
  <c r="AJ4" i="77" a="1"/>
  <c r="AJ4" i="77" s="1"/>
  <c r="AJ7" i="85" a="1"/>
  <c r="AJ7" i="85" s="1"/>
  <c r="AF6" i="73" a="1"/>
  <c r="AF6" i="73" s="1"/>
  <c r="AI6" i="82" a="1"/>
  <c r="AI6" i="82" s="1"/>
  <c r="R2" i="84" a="1"/>
  <c r="R2" i="84" s="1"/>
  <c r="Q4" i="80" a="1"/>
  <c r="Q4" i="80" s="1"/>
  <c r="S9" i="76" a="1"/>
  <c r="S9" i="76" s="1"/>
  <c r="AD11" i="71" a="1"/>
  <c r="AD11" i="71" s="1"/>
  <c r="W3" i="73" a="1"/>
  <c r="W3" i="73" s="1"/>
  <c r="AJ7" i="75" a="1"/>
  <c r="AJ7" i="75" s="1"/>
  <c r="AF7" i="75" a="1"/>
  <c r="AF7" i="75" s="1"/>
  <c r="AG6" i="71" a="1"/>
  <c r="AG6" i="71" s="1"/>
  <c r="R7" i="71" a="1"/>
  <c r="R7" i="71" s="1"/>
  <c r="AH7" i="71" a="1"/>
  <c r="AH7" i="71" s="1"/>
  <c r="AG2" i="76" a="1"/>
  <c r="AG2" i="76" s="1"/>
  <c r="AF2" i="76" a="1"/>
  <c r="AF2" i="76" s="1"/>
  <c r="AA2" i="76" a="1"/>
  <c r="AA2" i="76" s="1"/>
  <c r="Q6" i="75" a="1"/>
  <c r="Q6" i="75" s="1"/>
  <c r="V6" i="75" a="1"/>
  <c r="V6" i="75" s="1"/>
  <c r="T10" i="75" a="1"/>
  <c r="T10" i="75" s="1"/>
  <c r="AH10" i="75" a="1"/>
  <c r="AH10" i="75" s="1"/>
  <c r="AE10" i="75" a="1"/>
  <c r="AE10" i="75" s="1"/>
  <c r="R10" i="75" a="1"/>
  <c r="R10" i="75" s="1"/>
  <c r="Y11" i="84" a="1"/>
  <c r="Y11" i="84" s="1"/>
  <c r="X11" i="84" a="1"/>
  <c r="X11" i="84" s="1"/>
  <c r="R5" i="75" a="1"/>
  <c r="R5" i="75" s="1"/>
  <c r="AE5" i="75" a="1"/>
  <c r="AE5" i="75" s="1"/>
  <c r="AE4" i="78" a="1"/>
  <c r="AE4" i="78" s="1"/>
  <c r="Z4" i="78" a="1"/>
  <c r="Z4" i="78" s="1"/>
  <c r="AC4" i="78" a="1"/>
  <c r="AC4" i="78" s="1"/>
  <c r="AB11" i="78" a="1"/>
  <c r="AB11" i="78" s="1"/>
  <c r="AF11" i="78" a="1"/>
  <c r="AF11" i="78" s="1"/>
  <c r="V7" i="76" a="1"/>
  <c r="V7" i="76" s="1"/>
  <c r="S7" i="76" a="1"/>
  <c r="S7" i="76" s="1"/>
  <c r="AE11" i="81" a="1"/>
  <c r="AE11" i="81" s="1"/>
  <c r="AI11" i="81" a="1"/>
  <c r="AI11" i="81" s="1"/>
  <c r="AH11" i="81" a="1"/>
  <c r="AH11" i="81" s="1"/>
  <c r="AD11" i="81" a="1"/>
  <c r="AD11" i="81" s="1"/>
  <c r="Y4" i="82" a="1"/>
  <c r="Y4" i="82" s="1"/>
  <c r="AI4" i="82" a="1"/>
  <c r="AI4" i="82" s="1"/>
  <c r="R4" i="82" a="1"/>
  <c r="R4" i="82" s="1"/>
  <c r="X9" i="78" a="1"/>
  <c r="X9" i="78" s="1"/>
  <c r="U9" i="78" a="1"/>
  <c r="U9" i="78" s="1"/>
  <c r="AE9" i="78" a="1"/>
  <c r="AE9" i="78" s="1"/>
  <c r="U8" i="83" a="1"/>
  <c r="U8" i="83" s="1"/>
  <c r="AC8" i="83" a="1"/>
  <c r="AC8" i="83" s="1"/>
  <c r="AB8" i="83" a="1"/>
  <c r="AB8" i="83" s="1"/>
  <c r="AC8" i="73" a="1"/>
  <c r="AC8" i="73" s="1"/>
  <c r="AA6" i="78" a="1"/>
  <c r="AA6" i="78" s="1"/>
  <c r="Y10" i="85" a="1"/>
  <c r="Y10" i="85" s="1"/>
  <c r="Z2" i="74" a="1"/>
  <c r="Z2" i="74" s="1"/>
  <c r="AJ11" i="82" a="1"/>
  <c r="AJ11" i="82" s="1"/>
  <c r="U5" i="79" a="1"/>
  <c r="U5" i="79" s="1"/>
  <c r="U4" i="85" a="1"/>
  <c r="U4" i="85" s="1"/>
  <c r="AD3" i="73" a="1"/>
  <c r="AD3" i="73" s="1"/>
  <c r="X3" i="73" a="1"/>
  <c r="X3" i="73" s="1"/>
  <c r="AG7" i="75" a="1"/>
  <c r="AG7" i="75" s="1"/>
  <c r="Y6" i="71" a="1"/>
  <c r="Y6" i="71" s="1"/>
  <c r="AJ6" i="71" a="1"/>
  <c r="AJ6" i="71" s="1"/>
  <c r="AC7" i="71" a="1"/>
  <c r="AC7" i="71" s="1"/>
  <c r="AJ7" i="71" a="1"/>
  <c r="AJ7" i="71" s="1"/>
  <c r="S7" i="71" a="1"/>
  <c r="S7" i="71" s="1"/>
  <c r="X2" i="76" a="1"/>
  <c r="X2" i="76" s="1"/>
  <c r="Y6" i="75" a="1"/>
  <c r="Y6" i="75" s="1"/>
  <c r="U6" i="75" a="1"/>
  <c r="U6" i="75" s="1"/>
  <c r="AJ10" i="75" a="1"/>
  <c r="AJ10" i="75" s="1"/>
  <c r="Q11" i="84" a="1"/>
  <c r="Q11" i="84" s="1"/>
  <c r="T11" i="84" a="1"/>
  <c r="T11" i="84" s="1"/>
  <c r="U11" i="84" a="1"/>
  <c r="U11" i="84" s="1"/>
  <c r="AB5" i="75" a="1"/>
  <c r="AB5" i="75" s="1"/>
  <c r="AD5" i="75" a="1"/>
  <c r="AD5" i="75" s="1"/>
  <c r="AA4" i="78" a="1"/>
  <c r="AA4" i="78" s="1"/>
  <c r="AI4" i="78" a="1"/>
  <c r="AI4" i="78" s="1"/>
  <c r="AF4" i="78" a="1"/>
  <c r="AF4" i="78" s="1"/>
  <c r="AC11" i="78" a="1"/>
  <c r="AC11" i="78" s="1"/>
  <c r="Z7" i="76" a="1"/>
  <c r="Z7" i="76" s="1"/>
  <c r="AA7" i="76" a="1"/>
  <c r="AA7" i="76" s="1"/>
  <c r="Y11" i="81" a="1"/>
  <c r="Y11" i="81" s="1"/>
  <c r="X4" i="82" a="1"/>
  <c r="X4" i="82" s="1"/>
  <c r="Q4" i="82" a="1"/>
  <c r="Q4" i="82" s="1"/>
  <c r="Z4" i="82" a="1"/>
  <c r="Z4" i="82" s="1"/>
  <c r="Y9" i="78" a="1"/>
  <c r="Y9" i="78" s="1"/>
  <c r="AJ9" i="78" a="1"/>
  <c r="AJ9" i="78" s="1"/>
  <c r="AJ8" i="83" a="1"/>
  <c r="AJ8" i="83" s="1"/>
  <c r="AH8" i="83" a="1"/>
  <c r="AH8" i="83" s="1"/>
  <c r="AF6" i="84" a="1"/>
  <c r="AF6" i="84" s="1"/>
  <c r="U2" i="80" a="1"/>
  <c r="U2" i="80" s="1"/>
  <c r="AJ2" i="80" a="1"/>
  <c r="AJ2" i="80" s="1"/>
  <c r="AF2" i="80" a="1"/>
  <c r="AF2" i="80" s="1"/>
  <c r="AE2" i="80" a="1"/>
  <c r="AE2" i="80" s="1"/>
  <c r="AA2" i="80" a="1"/>
  <c r="AA2" i="80" s="1"/>
  <c r="Q2" i="80" a="1"/>
  <c r="Q2" i="80" s="1"/>
  <c r="AJ9" i="80" a="1"/>
  <c r="AJ9" i="80" s="1"/>
  <c r="U9" i="80" a="1"/>
  <c r="U9" i="80" s="1"/>
  <c r="X9" i="80" a="1"/>
  <c r="X9" i="80" s="1"/>
  <c r="Q9" i="80" a="1"/>
  <c r="Q9" i="80" s="1"/>
  <c r="AB9" i="80" a="1"/>
  <c r="AB9" i="80" s="1"/>
  <c r="Z9" i="80" a="1"/>
  <c r="Z9" i="80" s="1"/>
  <c r="Y9" i="80" a="1"/>
  <c r="Y9" i="80" s="1"/>
  <c r="AE9" i="80" a="1"/>
  <c r="AE9" i="80" s="1"/>
  <c r="AF9" i="80" a="1"/>
  <c r="AF9" i="80" s="1"/>
  <c r="W9" i="80" a="1"/>
  <c r="W9" i="80" s="1"/>
  <c r="S10" i="80" a="1"/>
  <c r="S10" i="80" s="1"/>
  <c r="W10" i="80" a="1"/>
  <c r="W10" i="80" s="1"/>
  <c r="R10" i="80" a="1"/>
  <c r="R10" i="80" s="1"/>
  <c r="Z10" i="80" a="1"/>
  <c r="Z10" i="80" s="1"/>
  <c r="AF10" i="80" a="1"/>
  <c r="AF10" i="80" s="1"/>
  <c r="AB10" i="80" a="1"/>
  <c r="AB10" i="80" s="1"/>
  <c r="T10" i="80" a="1"/>
  <c r="T10" i="80" s="1"/>
  <c r="AC10" i="80" a="1"/>
  <c r="AC10" i="80" s="1"/>
  <c r="AA10" i="80" a="1"/>
  <c r="AA10" i="80" s="1"/>
  <c r="V10" i="80" a="1"/>
  <c r="V10" i="80" s="1"/>
  <c r="AC8" i="86" a="1"/>
  <c r="AC8" i="86" s="1"/>
  <c r="X8" i="86" a="1"/>
  <c r="X8" i="86" s="1"/>
  <c r="AH8" i="86" a="1"/>
  <c r="AH8" i="86" s="1"/>
  <c r="T8" i="86" a="1"/>
  <c r="T8" i="86" s="1"/>
  <c r="AD8" i="86" a="1"/>
  <c r="AD8" i="86" s="1"/>
  <c r="AG3" i="75" a="1"/>
  <c r="AG3" i="75" s="1"/>
  <c r="T3" i="75" a="1"/>
  <c r="T3" i="75" s="1"/>
  <c r="R3" i="77" a="1"/>
  <c r="R3" i="77" s="1"/>
  <c r="W3" i="77" a="1"/>
  <c r="W3" i="77" s="1"/>
  <c r="AF5" i="78" a="1"/>
  <c r="AF5" i="78" s="1"/>
  <c r="AB5" i="78" a="1"/>
  <c r="AB5" i="78" s="1"/>
  <c r="AE11" i="80" a="1"/>
  <c r="AE11" i="80" s="1"/>
  <c r="AD11" i="80" a="1"/>
  <c r="AD11" i="80" s="1"/>
  <c r="V11" i="86" a="1"/>
  <c r="V11" i="86" s="1"/>
  <c r="AI11" i="86" a="1"/>
  <c r="AI11" i="86" s="1"/>
  <c r="Q6" i="76" a="1"/>
  <c r="Q6" i="76" s="1"/>
  <c r="AE6" i="76" a="1"/>
  <c r="AE6" i="76" s="1"/>
  <c r="W5" i="80" a="1"/>
  <c r="W5" i="80" s="1"/>
  <c r="Q5" i="80" a="1"/>
  <c r="Q5" i="80" s="1"/>
  <c r="AF11" i="83" a="1"/>
  <c r="AF11" i="83" s="1"/>
  <c r="X11" i="83" a="1"/>
  <c r="X11" i="83" s="1"/>
  <c r="AH7" i="73" a="1"/>
  <c r="AH7" i="73" s="1"/>
  <c r="R7" i="73" a="1"/>
  <c r="R7" i="73" s="1"/>
  <c r="W10" i="77" a="1"/>
  <c r="W10" i="77" s="1"/>
  <c r="AF10" i="77" a="1"/>
  <c r="AF10" i="77" s="1"/>
  <c r="AG10" i="77" a="1"/>
  <c r="AG10" i="77" s="1"/>
  <c r="AA9" i="73" a="1"/>
  <c r="AA9" i="73" s="1"/>
  <c r="X9" i="73" a="1"/>
  <c r="X9" i="73" s="1"/>
  <c r="Y4" i="84" a="1"/>
  <c r="Y4" i="84" s="1"/>
  <c r="AH4" i="84" a="1"/>
  <c r="AH4" i="84" s="1"/>
  <c r="W4" i="84" a="1"/>
  <c r="W4" i="84" s="1"/>
  <c r="Y6" i="84" a="1"/>
  <c r="Y6" i="84" s="1"/>
  <c r="X6" i="84" a="1"/>
  <c r="X6" i="84" s="1"/>
  <c r="V3" i="79" a="1"/>
  <c r="V3" i="79" s="1"/>
  <c r="Y3" i="79" a="1"/>
  <c r="Y3" i="79" s="1"/>
  <c r="X3" i="79" a="1"/>
  <c r="X3" i="79" s="1"/>
  <c r="AC3" i="76" a="1"/>
  <c r="AC3" i="76" s="1"/>
  <c r="S3" i="76" a="1"/>
  <c r="S3" i="76" s="1"/>
  <c r="AG3" i="76" a="1"/>
  <c r="AG3" i="76" s="1"/>
  <c r="Y11" i="75" a="1"/>
  <c r="Y11" i="75" s="1"/>
  <c r="AD11" i="75" a="1"/>
  <c r="AD11" i="75" s="1"/>
  <c r="Y2" i="80" a="1"/>
  <c r="Y2" i="80" s="1"/>
  <c r="V2" i="80" a="1"/>
  <c r="V2" i="80" s="1"/>
  <c r="AA9" i="80" a="1"/>
  <c r="AA9" i="80" s="1"/>
  <c r="AF8" i="85" a="1"/>
  <c r="AF8" i="85" s="1"/>
  <c r="Q8" i="74" a="1"/>
  <c r="Q8" i="74" s="1"/>
  <c r="AA8" i="74" a="1"/>
  <c r="AA8" i="74" s="1"/>
  <c r="S8" i="74" a="1"/>
  <c r="S8" i="74" s="1"/>
  <c r="X8" i="74" a="1"/>
  <c r="X8" i="74" s="1"/>
  <c r="R8" i="74" a="1"/>
  <c r="R8" i="74" s="1"/>
  <c r="V8" i="74" a="1"/>
  <c r="V8" i="74" s="1"/>
  <c r="AJ8" i="74" a="1"/>
  <c r="AJ8" i="74" s="1"/>
  <c r="AC8" i="74" a="1"/>
  <c r="AC8" i="74" s="1"/>
  <c r="AI8" i="74" a="1"/>
  <c r="AI8" i="74" s="1"/>
  <c r="Y8" i="74" a="1"/>
  <c r="Y8" i="74" s="1"/>
  <c r="U10" i="80" a="1"/>
  <c r="U10" i="80" s="1"/>
  <c r="U10" i="78" a="1"/>
  <c r="U10" i="78" s="1"/>
  <c r="AG10" i="78" a="1"/>
  <c r="AG10" i="78" s="1"/>
  <c r="AJ10" i="78" a="1"/>
  <c r="AJ10" i="78" s="1"/>
  <c r="Z10" i="78" a="1"/>
  <c r="Z10" i="78" s="1"/>
  <c r="T10" i="78" a="1"/>
  <c r="T10" i="78" s="1"/>
  <c r="X10" i="78" a="1"/>
  <c r="X10" i="78" s="1"/>
  <c r="AI10" i="78" a="1"/>
  <c r="AI10" i="78" s="1"/>
  <c r="S10" i="78" a="1"/>
  <c r="S10" i="78" s="1"/>
  <c r="AF10" i="78" a="1"/>
  <c r="AF10" i="78" s="1"/>
  <c r="AB10" i="78" a="1"/>
  <c r="AB10" i="78" s="1"/>
  <c r="T8" i="76" a="1"/>
  <c r="T8" i="76" s="1"/>
  <c r="AF8" i="76" a="1"/>
  <c r="AF8" i="76" s="1"/>
  <c r="W8" i="76" a="1"/>
  <c r="W8" i="76" s="1"/>
  <c r="Y2" i="75" a="1"/>
  <c r="Y2" i="75" s="1"/>
  <c r="Q8" i="86" a="1"/>
  <c r="Q8" i="86" s="1"/>
  <c r="AI2" i="85" a="1"/>
  <c r="AI2" i="85" s="1"/>
  <c r="AG2" i="85" a="1"/>
  <c r="AG2" i="85" s="1"/>
  <c r="Y2" i="85" a="1"/>
  <c r="Y2" i="85" s="1"/>
  <c r="U2" i="85" a="1"/>
  <c r="U2" i="85" s="1"/>
  <c r="R2" i="85" a="1"/>
  <c r="R2" i="85" s="1"/>
  <c r="W2" i="85" a="1"/>
  <c r="W2" i="85" s="1"/>
  <c r="V2" i="85" a="1"/>
  <c r="V2" i="85" s="1"/>
  <c r="AJ2" i="85" a="1"/>
  <c r="AJ2" i="85" s="1"/>
  <c r="AF2" i="85" a="1"/>
  <c r="AF2" i="85" s="1"/>
  <c r="AH2" i="85" a="1"/>
  <c r="AH2" i="85" s="1"/>
  <c r="Q2" i="85" a="1"/>
  <c r="Q2" i="85" s="1"/>
  <c r="Z2" i="85" a="1"/>
  <c r="Z2" i="85" s="1"/>
  <c r="X2" i="85" a="1"/>
  <c r="X2" i="85" s="1"/>
  <c r="S2" i="85" a="1"/>
  <c r="S2" i="85" s="1"/>
  <c r="AA2" i="85" a="1"/>
  <c r="AA2" i="85" s="1"/>
  <c r="AF9" i="75" a="1"/>
  <c r="AF9" i="75" s="1"/>
  <c r="Q9" i="75" a="1"/>
  <c r="Q9" i="75" s="1"/>
  <c r="AH9" i="75" a="1"/>
  <c r="AH9" i="75" s="1"/>
  <c r="AG9" i="75" a="1"/>
  <c r="AG9" i="75" s="1"/>
  <c r="AA9" i="75" a="1"/>
  <c r="AA9" i="75" s="1"/>
  <c r="AD7" i="81" a="1"/>
  <c r="AD7" i="81" s="1"/>
  <c r="AI7" i="81" a="1"/>
  <c r="AI7" i="81" s="1"/>
  <c r="V7" i="81" a="1"/>
  <c r="V7" i="81" s="1"/>
  <c r="AH7" i="81" a="1"/>
  <c r="AH7" i="81" s="1"/>
  <c r="AC7" i="81" a="1"/>
  <c r="AC7" i="81" s="1"/>
  <c r="Q7" i="81" a="1"/>
  <c r="Q7" i="81" s="1"/>
  <c r="W7" i="81" a="1"/>
  <c r="W7" i="81" s="1"/>
  <c r="AG7" i="81" a="1"/>
  <c r="AG7" i="81" s="1"/>
  <c r="AA7" i="81" a="1"/>
  <c r="AA7" i="81" s="1"/>
  <c r="Y7" i="81" a="1"/>
  <c r="Y7" i="81" s="1"/>
  <c r="AE7" i="81" a="1"/>
  <c r="AE7" i="81" s="1"/>
  <c r="S7" i="81" a="1"/>
  <c r="S7" i="81" s="1"/>
  <c r="T7" i="81" a="1"/>
  <c r="T7" i="81" s="1"/>
  <c r="AJ7" i="81" a="1"/>
  <c r="AJ7" i="81" s="1"/>
  <c r="AF7" i="81" a="1"/>
  <c r="AF7" i="81" s="1"/>
  <c r="AF4" i="73" a="1"/>
  <c r="AF4" i="73" s="1"/>
  <c r="AD3" i="86" a="1"/>
  <c r="AD3" i="86" s="1"/>
  <c r="AH3" i="86" a="1"/>
  <c r="AH3" i="86" s="1"/>
  <c r="Y3" i="86" a="1"/>
  <c r="Y3" i="86" s="1"/>
  <c r="AJ3" i="86" a="1"/>
  <c r="AJ3" i="86" s="1"/>
  <c r="S3" i="86" a="1"/>
  <c r="S3" i="86" s="1"/>
  <c r="U3" i="86" a="1"/>
  <c r="U3" i="86" s="1"/>
  <c r="AB3" i="86" a="1"/>
  <c r="AB3" i="86" s="1"/>
  <c r="AE3" i="86" a="1"/>
  <c r="AE3" i="86" s="1"/>
  <c r="V3" i="86" a="1"/>
  <c r="V3" i="86" s="1"/>
  <c r="R3" i="86" a="1"/>
  <c r="R3" i="86" s="1"/>
  <c r="AF3" i="86" a="1"/>
  <c r="AF3" i="86" s="1"/>
  <c r="AI3" i="86" a="1"/>
  <c r="AI3" i="86" s="1"/>
  <c r="Q3" i="86" a="1"/>
  <c r="Q3" i="86" s="1"/>
  <c r="AC3" i="86" a="1"/>
  <c r="AC3" i="86" s="1"/>
  <c r="Z3" i="86" a="1"/>
  <c r="Z3" i="86" s="1"/>
  <c r="AE7" i="74" a="1"/>
  <c r="AE7" i="74" s="1"/>
  <c r="S8" i="71" a="1"/>
  <c r="S8" i="71" s="1"/>
  <c r="AH8" i="71" a="1"/>
  <c r="AH8" i="71" s="1"/>
  <c r="AG8" i="71" a="1"/>
  <c r="AG8" i="71" s="1"/>
  <c r="V8" i="71" a="1"/>
  <c r="V8" i="71" s="1"/>
  <c r="Z8" i="71" a="1"/>
  <c r="Z8" i="71" s="1"/>
  <c r="AI8" i="71" a="1"/>
  <c r="AI8" i="71" s="1"/>
  <c r="Y8" i="71" a="1"/>
  <c r="Y8" i="71" s="1"/>
  <c r="W8" i="71" a="1"/>
  <c r="W8" i="71" s="1"/>
  <c r="AJ8" i="71" a="1"/>
  <c r="AJ8" i="71" s="1"/>
  <c r="T8" i="71" a="1"/>
  <c r="T8" i="71" s="1"/>
  <c r="AA8" i="71" a="1"/>
  <c r="AA8" i="71" s="1"/>
  <c r="AE8" i="71" a="1"/>
  <c r="AE8" i="71" s="1"/>
  <c r="Q8" i="71" a="1"/>
  <c r="Q8" i="71" s="1"/>
  <c r="U8" i="71" a="1"/>
  <c r="U8" i="71" s="1"/>
  <c r="AD8" i="71" a="1"/>
  <c r="AD8" i="71" s="1"/>
  <c r="V7" i="84" a="1"/>
  <c r="V7" i="84" s="1"/>
  <c r="AJ7" i="84" a="1"/>
  <c r="AJ7" i="84" s="1"/>
  <c r="S10" i="83" a="1"/>
  <c r="S10" i="83" s="1"/>
  <c r="AH10" i="83" a="1"/>
  <c r="AH10" i="83" s="1"/>
  <c r="AC10" i="83" a="1"/>
  <c r="AC10" i="83" s="1"/>
  <c r="X10" i="83" a="1"/>
  <c r="X10" i="83" s="1"/>
  <c r="AJ10" i="83" a="1"/>
  <c r="AJ10" i="83" s="1"/>
  <c r="AI10" i="83" a="1"/>
  <c r="AI10" i="83" s="1"/>
  <c r="AA10" i="83" a="1"/>
  <c r="AA10" i="83" s="1"/>
  <c r="Z10" i="83" a="1"/>
  <c r="Z10" i="83" s="1"/>
  <c r="W10" i="83" a="1"/>
  <c r="W10" i="83" s="1"/>
  <c r="Q10" i="83" a="1"/>
  <c r="Q10" i="83" s="1"/>
  <c r="R10" i="83" a="1"/>
  <c r="R10" i="83" s="1"/>
  <c r="U10" i="83" a="1"/>
  <c r="U10" i="83" s="1"/>
  <c r="AD10" i="83" a="1"/>
  <c r="AD10" i="83" s="1"/>
  <c r="T10" i="83" a="1"/>
  <c r="T10" i="83" s="1"/>
  <c r="Y10" i="83" a="1"/>
  <c r="Y10" i="83" s="1"/>
  <c r="U7" i="80" a="1"/>
  <c r="U7" i="80" s="1"/>
  <c r="AI7" i="80" a="1"/>
  <c r="AI7" i="80" s="1"/>
  <c r="AH6" i="81" a="1"/>
  <c r="AH6" i="81" s="1"/>
  <c r="AF6" i="81" a="1"/>
  <c r="AF6" i="81" s="1"/>
  <c r="AC6" i="81" a="1"/>
  <c r="AC6" i="81" s="1"/>
  <c r="Z6" i="81" a="1"/>
  <c r="Z6" i="81" s="1"/>
  <c r="W6" i="81" a="1"/>
  <c r="W6" i="81" s="1"/>
  <c r="AJ6" i="81" a="1"/>
  <c r="AJ6" i="81" s="1"/>
  <c r="AA6" i="81" a="1"/>
  <c r="AA6" i="81" s="1"/>
  <c r="AG6" i="81" a="1"/>
  <c r="AG6" i="81" s="1"/>
  <c r="AE6" i="81" a="1"/>
  <c r="AE6" i="81" s="1"/>
  <c r="Q6" i="81" a="1"/>
  <c r="Q6" i="81" s="1"/>
  <c r="AB6" i="81" a="1"/>
  <c r="AB6" i="81" s="1"/>
  <c r="V6" i="81" a="1"/>
  <c r="V6" i="81" s="1"/>
  <c r="AI6" i="81" a="1"/>
  <c r="AI6" i="81" s="1"/>
  <c r="AD6" i="81" a="1"/>
  <c r="AD6" i="81" s="1"/>
  <c r="T6" i="81" a="1"/>
  <c r="T6" i="81" s="1"/>
  <c r="U2" i="78" a="1"/>
  <c r="U2" i="78" s="1"/>
  <c r="W2" i="78" a="1"/>
  <c r="W2" i="78" s="1"/>
  <c r="S4" i="75" a="1"/>
  <c r="S4" i="75" s="1"/>
  <c r="U4" i="75" a="1"/>
  <c r="U4" i="75" s="1"/>
  <c r="Y4" i="75" a="1"/>
  <c r="Y4" i="75" s="1"/>
  <c r="AI4" i="75" a="1"/>
  <c r="AI4" i="75" s="1"/>
  <c r="AB4" i="75" a="1"/>
  <c r="AB4" i="75" s="1"/>
  <c r="W11" i="74" a="1"/>
  <c r="W11" i="74" s="1"/>
  <c r="Y4" i="79" a="1"/>
  <c r="Y4" i="79" s="1"/>
  <c r="AB4" i="79" a="1"/>
  <c r="AB4" i="79" s="1"/>
  <c r="AE4" i="79" a="1"/>
  <c r="AE4" i="79" s="1"/>
  <c r="U4" i="79" a="1"/>
  <c r="U4" i="79" s="1"/>
  <c r="AH4" i="79" a="1"/>
  <c r="AH4" i="79" s="1"/>
  <c r="S4" i="79" a="1"/>
  <c r="S4" i="79" s="1"/>
  <c r="AI4" i="79" a="1"/>
  <c r="AI4" i="79" s="1"/>
  <c r="AC4" i="79" a="1"/>
  <c r="AC4" i="79" s="1"/>
  <c r="AJ4" i="79" a="1"/>
  <c r="AJ4" i="79" s="1"/>
  <c r="V4" i="79" a="1"/>
  <c r="V4" i="79" s="1"/>
  <c r="Q4" i="79" a="1"/>
  <c r="Q4" i="79" s="1"/>
  <c r="AD4" i="79" a="1"/>
  <c r="AD4" i="79" s="1"/>
  <c r="W4" i="79" a="1"/>
  <c r="W4" i="79" s="1"/>
  <c r="AF4" i="79" a="1"/>
  <c r="AF4" i="79" s="1"/>
  <c r="AG4" i="79" a="1"/>
  <c r="AG4" i="79" s="1"/>
  <c r="AD5" i="71" a="1"/>
  <c r="AD5" i="71" s="1"/>
  <c r="V5" i="71" a="1"/>
  <c r="V5" i="71" s="1"/>
  <c r="AB8" i="78" a="1"/>
  <c r="AB8" i="78" s="1"/>
  <c r="Y8" i="78" a="1"/>
  <c r="Y8" i="78" s="1"/>
  <c r="T8" i="78" a="1"/>
  <c r="T8" i="78" s="1"/>
  <c r="V8" i="78" a="1"/>
  <c r="V8" i="78" s="1"/>
  <c r="AC8" i="78" a="1"/>
  <c r="AC8" i="78" s="1"/>
  <c r="Q9" i="86" a="1"/>
  <c r="Q9" i="86" s="1"/>
  <c r="AD9" i="86" a="1"/>
  <c r="AD9" i="86" s="1"/>
  <c r="U5" i="73" a="1"/>
  <c r="U5" i="73" s="1"/>
  <c r="AC5" i="73" a="1"/>
  <c r="AC5" i="73" s="1"/>
  <c r="R5" i="73" a="1"/>
  <c r="R5" i="73" s="1"/>
  <c r="AB5" i="73" a="1"/>
  <c r="AB5" i="73" s="1"/>
  <c r="AG5" i="73" a="1"/>
  <c r="AG5" i="73" s="1"/>
  <c r="W5" i="73" a="1"/>
  <c r="W5" i="73" s="1"/>
  <c r="Q5" i="73" a="1"/>
  <c r="Q5" i="73" s="1"/>
  <c r="AJ5" i="73" a="1"/>
  <c r="AJ5" i="73" s="1"/>
  <c r="AF5" i="73" a="1"/>
  <c r="AF5" i="73" s="1"/>
  <c r="X5" i="73" a="1"/>
  <c r="X5" i="73" s="1"/>
  <c r="V5" i="73" a="1"/>
  <c r="V5" i="73" s="1"/>
  <c r="AE5" i="73" a="1"/>
  <c r="AE5" i="73" s="1"/>
  <c r="Y5" i="73" a="1"/>
  <c r="Y5" i="73" s="1"/>
  <c r="AD5" i="73" a="1"/>
  <c r="AD5" i="73" s="1"/>
  <c r="AH5" i="73" a="1"/>
  <c r="AH5" i="73" s="1"/>
  <c r="AC2" i="81" a="1"/>
  <c r="AC2" i="81" s="1"/>
  <c r="AG2" i="81" a="1"/>
  <c r="AG2" i="81" s="1"/>
  <c r="AG4" i="71" a="1"/>
  <c r="AG4" i="71" s="1"/>
  <c r="V4" i="71" a="1"/>
  <c r="V4" i="71" s="1"/>
  <c r="T4" i="71" a="1"/>
  <c r="T4" i="71" s="1"/>
  <c r="AA4" i="71" a="1"/>
  <c r="AA4" i="71" s="1"/>
  <c r="AJ4" i="71" a="1"/>
  <c r="AJ4" i="71" s="1"/>
  <c r="AF7" i="78" a="1"/>
  <c r="AF7" i="78" s="1"/>
  <c r="S7" i="78" a="1"/>
  <c r="S7" i="78" s="1"/>
  <c r="Q7" i="78" a="1"/>
  <c r="Q7" i="78" s="1"/>
  <c r="AD3" i="74" a="1"/>
  <c r="AD3" i="74" s="1"/>
  <c r="AB3" i="74" a="1"/>
  <c r="AB3" i="74" s="1"/>
  <c r="AG3" i="74" a="1"/>
  <c r="AG3" i="74" s="1"/>
  <c r="R3" i="74" a="1"/>
  <c r="R3" i="74" s="1"/>
  <c r="Y3" i="74" a="1"/>
  <c r="Y3" i="74" s="1"/>
  <c r="X3" i="74" a="1"/>
  <c r="X3" i="74" s="1"/>
  <c r="AI3" i="74" a="1"/>
  <c r="AI3" i="74" s="1"/>
  <c r="AH3" i="74" a="1"/>
  <c r="AH3" i="74" s="1"/>
  <c r="T3" i="74" a="1"/>
  <c r="T3" i="74" s="1"/>
  <c r="AJ3" i="74" a="1"/>
  <c r="AJ3" i="74" s="1"/>
  <c r="U3" i="74" a="1"/>
  <c r="U3" i="74" s="1"/>
  <c r="AF3" i="74" a="1"/>
  <c r="AF3" i="74" s="1"/>
  <c r="Q3" i="74" a="1"/>
  <c r="Q3" i="74" s="1"/>
  <c r="AA3" i="74" a="1"/>
  <c r="AA3" i="74" s="1"/>
  <c r="AC3" i="74" a="1"/>
  <c r="AC3" i="74" s="1"/>
  <c r="U5" i="83" a="1"/>
  <c r="U5" i="83" s="1"/>
  <c r="AB5" i="86" a="1"/>
  <c r="AB5" i="86" s="1"/>
  <c r="AI5" i="86" a="1"/>
  <c r="AI5" i="86" s="1"/>
  <c r="R5" i="86" a="1"/>
  <c r="R5" i="86" s="1"/>
  <c r="AD5" i="86" a="1"/>
  <c r="AD5" i="86" s="1"/>
  <c r="AG5" i="86" a="1"/>
  <c r="AG5" i="86" s="1"/>
  <c r="W5" i="85" a="1"/>
  <c r="W5" i="85" s="1"/>
  <c r="AD5" i="85" a="1"/>
  <c r="AD5" i="85" s="1"/>
  <c r="AI5" i="85" a="1"/>
  <c r="AI5" i="85" s="1"/>
  <c r="T5" i="85" a="1"/>
  <c r="T5" i="85" s="1"/>
  <c r="X5" i="85" a="1"/>
  <c r="X5" i="85" s="1"/>
  <c r="AJ6" i="82" a="1"/>
  <c r="AJ6" i="82" s="1"/>
  <c r="V6" i="82" a="1"/>
  <c r="V6" i="82" s="1"/>
  <c r="R6" i="82" a="1"/>
  <c r="R6" i="82" s="1"/>
  <c r="AF6" i="82" a="1"/>
  <c r="AF6" i="82" s="1"/>
  <c r="AB6" i="82" a="1"/>
  <c r="AB6" i="82" s="1"/>
  <c r="Y9" i="74" a="1"/>
  <c r="Y9" i="74" s="1"/>
  <c r="S4" i="80" a="1"/>
  <c r="S4" i="80" s="1"/>
  <c r="Z10" i="86" a="1"/>
  <c r="Z10" i="86" s="1"/>
  <c r="V10" i="86" a="1"/>
  <c r="V10" i="86" s="1"/>
  <c r="AD10" i="86" a="1"/>
  <c r="AD10" i="86" s="1"/>
  <c r="AE10" i="86" a="1"/>
  <c r="AE10" i="86" s="1"/>
  <c r="AG10" i="86" a="1"/>
  <c r="AG10" i="86" s="1"/>
  <c r="AI10" i="86" a="1"/>
  <c r="AI10" i="86" s="1"/>
  <c r="AC10" i="86" a="1"/>
  <c r="AC10" i="86" s="1"/>
  <c r="R10" i="86" a="1"/>
  <c r="R10" i="86" s="1"/>
  <c r="AH10" i="86" a="1"/>
  <c r="AH10" i="86" s="1"/>
  <c r="AG2" i="75" a="1"/>
  <c r="AG2" i="75" s="1"/>
  <c r="T2" i="75" a="1"/>
  <c r="T2" i="75" s="1"/>
  <c r="AC2" i="75" a="1"/>
  <c r="AC2" i="75" s="1"/>
  <c r="Q2" i="75" a="1"/>
  <c r="Q2" i="75" s="1"/>
  <c r="V2" i="75" a="1"/>
  <c r="V2" i="75" s="1"/>
  <c r="AE2" i="75" a="1"/>
  <c r="AE2" i="75" s="1"/>
  <c r="Z2" i="75" a="1"/>
  <c r="Z2" i="75" s="1"/>
  <c r="R2" i="75" a="1"/>
  <c r="R2" i="75" s="1"/>
  <c r="AI2" i="75" a="1"/>
  <c r="AI2" i="75" s="1"/>
  <c r="U2" i="75" a="1"/>
  <c r="U2" i="75" s="1"/>
  <c r="W2" i="75" a="1"/>
  <c r="W2" i="75" s="1"/>
  <c r="AI9" i="79" a="1"/>
  <c r="AI9" i="79" s="1"/>
  <c r="U9" i="79" a="1"/>
  <c r="U9" i="79" s="1"/>
  <c r="AC9" i="79" a="1"/>
  <c r="AC9" i="79" s="1"/>
  <c r="AF9" i="79" a="1"/>
  <c r="AF9" i="79" s="1"/>
  <c r="AD9" i="79" a="1"/>
  <c r="AD9" i="79" s="1"/>
  <c r="Q9" i="79" a="1"/>
  <c r="Q9" i="79" s="1"/>
  <c r="Z9" i="79" a="1"/>
  <c r="Z9" i="79" s="1"/>
  <c r="AH9" i="79" a="1"/>
  <c r="AH9" i="79" s="1"/>
  <c r="AE9" i="79" a="1"/>
  <c r="AE9" i="79" s="1"/>
  <c r="Y9" i="79" a="1"/>
  <c r="Y9" i="79" s="1"/>
  <c r="R9" i="79" a="1"/>
  <c r="R9" i="79" s="1"/>
  <c r="T9" i="79" a="1"/>
  <c r="T9" i="79" s="1"/>
  <c r="W9" i="79" a="1"/>
  <c r="W9" i="79" s="1"/>
  <c r="V9" i="79" a="1"/>
  <c r="V9" i="79" s="1"/>
  <c r="S9" i="79" a="1"/>
  <c r="S9" i="79" s="1"/>
  <c r="AB3" i="75" a="1"/>
  <c r="AB3" i="75" s="1"/>
  <c r="Z3" i="75" a="1"/>
  <c r="Z3" i="75" s="1"/>
  <c r="AA3" i="75" a="1"/>
  <c r="AA3" i="75" s="1"/>
  <c r="AG3" i="77" a="1"/>
  <c r="AG3" i="77" s="1"/>
  <c r="AC3" i="77" a="1"/>
  <c r="AC3" i="77" s="1"/>
  <c r="V5" i="78" a="1"/>
  <c r="V5" i="78" s="1"/>
  <c r="AH5" i="78" a="1"/>
  <c r="AH5" i="78" s="1"/>
  <c r="AI11" i="80" a="1"/>
  <c r="AI11" i="80" s="1"/>
  <c r="Y11" i="80" a="1"/>
  <c r="Y11" i="80" s="1"/>
  <c r="AD11" i="86" a="1"/>
  <c r="AD11" i="86" s="1"/>
  <c r="U11" i="86" a="1"/>
  <c r="U11" i="86" s="1"/>
  <c r="Z11" i="86" a="1"/>
  <c r="Z11" i="86" s="1"/>
  <c r="R6" i="76" a="1"/>
  <c r="R6" i="76" s="1"/>
  <c r="Y6" i="76" a="1"/>
  <c r="Y6" i="76" s="1"/>
  <c r="V5" i="80" a="1"/>
  <c r="V5" i="80" s="1"/>
  <c r="AG5" i="80" a="1"/>
  <c r="AG5" i="80" s="1"/>
  <c r="S5" i="80" a="1"/>
  <c r="S5" i="80" s="1"/>
  <c r="Q11" i="83" a="1"/>
  <c r="Q11" i="83" s="1"/>
  <c r="AG11" i="83" a="1"/>
  <c r="AG11" i="83" s="1"/>
  <c r="AJ11" i="83" a="1"/>
  <c r="AJ11" i="83" s="1"/>
  <c r="AA7" i="73" a="1"/>
  <c r="AA7" i="73" s="1"/>
  <c r="W7" i="73" a="1"/>
  <c r="W7" i="73" s="1"/>
  <c r="AB7" i="73" a="1"/>
  <c r="AB7" i="73" s="1"/>
  <c r="V10" i="77" a="1"/>
  <c r="V10" i="77" s="1"/>
  <c r="AF9" i="73" a="1"/>
  <c r="AF9" i="73" s="1"/>
  <c r="Q9" i="73" a="1"/>
  <c r="Q9" i="73" s="1"/>
  <c r="Z9" i="73" a="1"/>
  <c r="Z9" i="73" s="1"/>
  <c r="U4" i="84" a="1"/>
  <c r="U4" i="84" s="1"/>
  <c r="Q4" i="84" a="1"/>
  <c r="Q4" i="84" s="1"/>
  <c r="AE6" i="84" a="1"/>
  <c r="AE6" i="84" s="1"/>
  <c r="AD6" i="84" a="1"/>
  <c r="AD6" i="84" s="1"/>
  <c r="AJ6" i="84" a="1"/>
  <c r="AJ6" i="84" s="1"/>
  <c r="U3" i="79" a="1"/>
  <c r="U3" i="79" s="1"/>
  <c r="Z3" i="79" a="1"/>
  <c r="Z3" i="79" s="1"/>
  <c r="AA3" i="76" a="1"/>
  <c r="AA3" i="76" s="1"/>
  <c r="AH3" i="76" a="1"/>
  <c r="AH3" i="76" s="1"/>
  <c r="AC11" i="75" a="1"/>
  <c r="AC11" i="75" s="1"/>
  <c r="R11" i="75" a="1"/>
  <c r="R11" i="75" s="1"/>
  <c r="AJ11" i="75" a="1"/>
  <c r="AJ11" i="75" s="1"/>
  <c r="AC2" i="80" a="1"/>
  <c r="AC2" i="80" s="1"/>
  <c r="AD2" i="80" a="1"/>
  <c r="AD2" i="80" s="1"/>
  <c r="AF3" i="81" a="1"/>
  <c r="AF3" i="81" s="1"/>
  <c r="V3" i="81" a="1"/>
  <c r="V3" i="81" s="1"/>
  <c r="AD3" i="81" a="1"/>
  <c r="AD3" i="81" s="1"/>
  <c r="AI3" i="81" a="1"/>
  <c r="AI3" i="81" s="1"/>
  <c r="AG3" i="81" a="1"/>
  <c r="AG3" i="81" s="1"/>
  <c r="T3" i="81" a="1"/>
  <c r="T3" i="81" s="1"/>
  <c r="Q3" i="81" a="1"/>
  <c r="Q3" i="81" s="1"/>
  <c r="AH3" i="81" a="1"/>
  <c r="AH3" i="81" s="1"/>
  <c r="AJ3" i="81" a="1"/>
  <c r="AJ3" i="81" s="1"/>
  <c r="W3" i="81" a="1"/>
  <c r="W3" i="81" s="1"/>
  <c r="S9" i="80" a="1"/>
  <c r="S9" i="80" s="1"/>
  <c r="AG8" i="75" a="1"/>
  <c r="AG8" i="75" s="1"/>
  <c r="AA8" i="75" a="1"/>
  <c r="AA8" i="75" s="1"/>
  <c r="AC8" i="75" a="1"/>
  <c r="AC8" i="75" s="1"/>
  <c r="W8" i="75" a="1"/>
  <c r="W8" i="75" s="1"/>
  <c r="Q8" i="75" a="1"/>
  <c r="Q8" i="75" s="1"/>
  <c r="V8" i="75" a="1"/>
  <c r="V8" i="75" s="1"/>
  <c r="R8" i="75" a="1"/>
  <c r="R8" i="75" s="1"/>
  <c r="AF8" i="75" a="1"/>
  <c r="AF8" i="75" s="1"/>
  <c r="T8" i="75" a="1"/>
  <c r="T8" i="75" s="1"/>
  <c r="AH8" i="75" a="1"/>
  <c r="AH8" i="75" s="1"/>
  <c r="R8" i="85" a="1"/>
  <c r="R8" i="85" s="1"/>
  <c r="Q8" i="85" a="1"/>
  <c r="Q8" i="85" s="1"/>
  <c r="Y10" i="80" a="1"/>
  <c r="Y10" i="80" s="1"/>
  <c r="AH5" i="82" a="1"/>
  <c r="AH5" i="82" s="1"/>
  <c r="S5" i="82" a="1"/>
  <c r="S5" i="82" s="1"/>
  <c r="Z5" i="82" a="1"/>
  <c r="Z5" i="82" s="1"/>
  <c r="U5" i="82" a="1"/>
  <c r="U5" i="82" s="1"/>
  <c r="Q5" i="82" a="1"/>
  <c r="Q5" i="82" s="1"/>
  <c r="AF5" i="82" a="1"/>
  <c r="AF5" i="82" s="1"/>
  <c r="R5" i="82" a="1"/>
  <c r="R5" i="82" s="1"/>
  <c r="AI5" i="82" a="1"/>
  <c r="AI5" i="82" s="1"/>
  <c r="AJ5" i="82" a="1"/>
  <c r="AJ5" i="82" s="1"/>
  <c r="AB5" i="82" a="1"/>
  <c r="AB5" i="82" s="1"/>
  <c r="AD5" i="82" a="1"/>
  <c r="AD5" i="82" s="1"/>
  <c r="AA5" i="82" a="1"/>
  <c r="AA5" i="82" s="1"/>
  <c r="AG5" i="82" a="1"/>
  <c r="AG5" i="82" s="1"/>
  <c r="AC5" i="82" a="1"/>
  <c r="AC5" i="82" s="1"/>
  <c r="V5" i="82" a="1"/>
  <c r="V5" i="82" s="1"/>
  <c r="T5" i="77" a="1"/>
  <c r="T5" i="77" s="1"/>
  <c r="AA8" i="86" a="1"/>
  <c r="AA8" i="86" s="1"/>
  <c r="AD2" i="85" a="1"/>
  <c r="AD2" i="85" s="1"/>
  <c r="Y11" i="73" a="1"/>
  <c r="Y11" i="73" s="1"/>
  <c r="AJ9" i="79" a="1"/>
  <c r="AJ9" i="79" s="1"/>
  <c r="Z6" i="77" a="1"/>
  <c r="Z6" i="77" s="1"/>
  <c r="W9" i="77" a="1"/>
  <c r="W9" i="77" s="1"/>
  <c r="AJ7" i="74" a="1"/>
  <c r="AJ7" i="74" s="1"/>
  <c r="AB7" i="74" a="1"/>
  <c r="AB7" i="74" s="1"/>
  <c r="R3" i="75" a="1"/>
  <c r="R3" i="75" s="1"/>
  <c r="S3" i="75" a="1"/>
  <c r="S3" i="75" s="1"/>
  <c r="AC3" i="75" a="1"/>
  <c r="AC3" i="75" s="1"/>
  <c r="AF3" i="75" a="1"/>
  <c r="AF3" i="75" s="1"/>
  <c r="AF3" i="77" a="1"/>
  <c r="AF3" i="77" s="1"/>
  <c r="AA3" i="77" a="1"/>
  <c r="AA3" i="77" s="1"/>
  <c r="AH3" i="77" a="1"/>
  <c r="AH3" i="77" s="1"/>
  <c r="T3" i="77" a="1"/>
  <c r="T3" i="77" s="1"/>
  <c r="AA5" i="78" a="1"/>
  <c r="AA5" i="78" s="1"/>
  <c r="AD5" i="78" a="1"/>
  <c r="AD5" i="78" s="1"/>
  <c r="AE5" i="78" a="1"/>
  <c r="AE5" i="78" s="1"/>
  <c r="W5" i="78" a="1"/>
  <c r="W5" i="78" s="1"/>
  <c r="Z11" i="80" a="1"/>
  <c r="Z11" i="80" s="1"/>
  <c r="W11" i="80" a="1"/>
  <c r="W11" i="80" s="1"/>
  <c r="AC11" i="80" a="1"/>
  <c r="AC11" i="80" s="1"/>
  <c r="X11" i="80" a="1"/>
  <c r="X11" i="80" s="1"/>
  <c r="AA11" i="86" a="1"/>
  <c r="AA11" i="86" s="1"/>
  <c r="R11" i="86" a="1"/>
  <c r="R11" i="86" s="1"/>
  <c r="AJ11" i="86" a="1"/>
  <c r="AJ11" i="86" s="1"/>
  <c r="Y11" i="86" a="1"/>
  <c r="Y11" i="86" s="1"/>
  <c r="AF6" i="76" a="1"/>
  <c r="AF6" i="76" s="1"/>
  <c r="AD6" i="76" a="1"/>
  <c r="AD6" i="76" s="1"/>
  <c r="V6" i="76" a="1"/>
  <c r="V6" i="76" s="1"/>
  <c r="X6" i="76" a="1"/>
  <c r="X6" i="76" s="1"/>
  <c r="X5" i="80" a="1"/>
  <c r="X5" i="80" s="1"/>
  <c r="AC5" i="80" a="1"/>
  <c r="AC5" i="80" s="1"/>
  <c r="U5" i="80" a="1"/>
  <c r="U5" i="80" s="1"/>
  <c r="T5" i="80" a="1"/>
  <c r="T5" i="80" s="1"/>
  <c r="U11" i="83" a="1"/>
  <c r="U11" i="83" s="1"/>
  <c r="S11" i="83" a="1"/>
  <c r="S11" i="83" s="1"/>
  <c r="Y11" i="83" a="1"/>
  <c r="Y11" i="83" s="1"/>
  <c r="V11" i="83" a="1"/>
  <c r="V11" i="83" s="1"/>
  <c r="AC7" i="73" a="1"/>
  <c r="AC7" i="73" s="1"/>
  <c r="S7" i="73" a="1"/>
  <c r="S7" i="73" s="1"/>
  <c r="Z7" i="73" a="1"/>
  <c r="Z7" i="73" s="1"/>
  <c r="X7" i="73" a="1"/>
  <c r="X7" i="73" s="1"/>
  <c r="AD10" i="77" a="1"/>
  <c r="AD10" i="77" s="1"/>
  <c r="U10" i="77" a="1"/>
  <c r="U10" i="77" s="1"/>
  <c r="T10" i="77" a="1"/>
  <c r="T10" i="77" s="1"/>
  <c r="AA10" i="77" a="1"/>
  <c r="AA10" i="77" s="1"/>
  <c r="AI9" i="73" a="1"/>
  <c r="AI9" i="73" s="1"/>
  <c r="AG9" i="73" a="1"/>
  <c r="AG9" i="73" s="1"/>
  <c r="S9" i="73" a="1"/>
  <c r="S9" i="73" s="1"/>
  <c r="AD9" i="73" a="1"/>
  <c r="AD9" i="73" s="1"/>
  <c r="Z4" i="84" a="1"/>
  <c r="Z4" i="84" s="1"/>
  <c r="AA4" i="84" a="1"/>
  <c r="AA4" i="84" s="1"/>
  <c r="AC4" i="84" a="1"/>
  <c r="AC4" i="84" s="1"/>
  <c r="AB4" i="84" a="1"/>
  <c r="AB4" i="84" s="1"/>
  <c r="S6" i="84" a="1"/>
  <c r="S6" i="84" s="1"/>
  <c r="AG6" i="84" a="1"/>
  <c r="AG6" i="84" s="1"/>
  <c r="AI6" i="84" a="1"/>
  <c r="AI6" i="84" s="1"/>
  <c r="AB6" i="84" a="1"/>
  <c r="AB6" i="84" s="1"/>
  <c r="AB3" i="79" a="1"/>
  <c r="AB3" i="79" s="1"/>
  <c r="S3" i="79" a="1"/>
  <c r="S3" i="79" s="1"/>
  <c r="AF3" i="79" a="1"/>
  <c r="AF3" i="79" s="1"/>
  <c r="R3" i="79" a="1"/>
  <c r="R3" i="79" s="1"/>
  <c r="AC3" i="79" a="1"/>
  <c r="AC3" i="79" s="1"/>
  <c r="Z3" i="76" a="1"/>
  <c r="Z3" i="76" s="1"/>
  <c r="X3" i="76" a="1"/>
  <c r="X3" i="76" s="1"/>
  <c r="AF3" i="76" a="1"/>
  <c r="AF3" i="76" s="1"/>
  <c r="AI3" i="76" a="1"/>
  <c r="AI3" i="76" s="1"/>
  <c r="AF11" i="75" a="1"/>
  <c r="AF11" i="75" s="1"/>
  <c r="AH11" i="75" a="1"/>
  <c r="AH11" i="75" s="1"/>
  <c r="AB11" i="75" a="1"/>
  <c r="AB11" i="75" s="1"/>
  <c r="AG11" i="75" a="1"/>
  <c r="AG11" i="75" s="1"/>
  <c r="Z2" i="80" a="1"/>
  <c r="Z2" i="80" s="1"/>
  <c r="AB2" i="80" a="1"/>
  <c r="AB2" i="80" s="1"/>
  <c r="AG2" i="80" a="1"/>
  <c r="AG2" i="80" s="1"/>
  <c r="X3" i="81" a="1"/>
  <c r="X3" i="81" s="1"/>
  <c r="R3" i="81" a="1"/>
  <c r="R3" i="81" s="1"/>
  <c r="AB3" i="81" a="1"/>
  <c r="AB3" i="81" s="1"/>
  <c r="AH9" i="80" a="1"/>
  <c r="AH9" i="80" s="1"/>
  <c r="AD9" i="80" a="1"/>
  <c r="AD9" i="80" s="1"/>
  <c r="X8" i="75" a="1"/>
  <c r="X8" i="75" s="1"/>
  <c r="Y8" i="75" a="1"/>
  <c r="Y8" i="75" s="1"/>
  <c r="Y8" i="85" a="1"/>
  <c r="Y8" i="85" s="1"/>
  <c r="V8" i="85" a="1"/>
  <c r="V8" i="85" s="1"/>
  <c r="AG8" i="85" a="1"/>
  <c r="AG8" i="85" s="1"/>
  <c r="AG8" i="74" a="1"/>
  <c r="AG8" i="74" s="1"/>
  <c r="U8" i="74" a="1"/>
  <c r="U8" i="74" s="1"/>
  <c r="AE8" i="74" a="1"/>
  <c r="AE8" i="74" s="1"/>
  <c r="AI10" i="80" a="1"/>
  <c r="AI10" i="80" s="1"/>
  <c r="AD10" i="80" a="1"/>
  <c r="AD10" i="80" s="1"/>
  <c r="AE10" i="80" a="1"/>
  <c r="AE10" i="80" s="1"/>
  <c r="W10" i="78" a="1"/>
  <c r="W10" i="78" s="1"/>
  <c r="AC10" i="78" a="1"/>
  <c r="AC10" i="78" s="1"/>
  <c r="AD8" i="76" a="1"/>
  <c r="AD8" i="76" s="1"/>
  <c r="AI8" i="76" a="1"/>
  <c r="AI8" i="76" s="1"/>
  <c r="AF2" i="75" a="1"/>
  <c r="AF2" i="75" s="1"/>
  <c r="AJ2" i="75" a="1"/>
  <c r="AJ2" i="75" s="1"/>
  <c r="AE5" i="82" a="1"/>
  <c r="AE5" i="82" s="1"/>
  <c r="Y3" i="82" a="1"/>
  <c r="Y3" i="82" s="1"/>
  <c r="AJ3" i="82" a="1"/>
  <c r="AJ3" i="82" s="1"/>
  <c r="T3" i="82" a="1"/>
  <c r="T3" i="82" s="1"/>
  <c r="AH3" i="82" a="1"/>
  <c r="AH3" i="82" s="1"/>
  <c r="AI3" i="82" a="1"/>
  <c r="AI3" i="82" s="1"/>
  <c r="S3" i="82" a="1"/>
  <c r="S3" i="82" s="1"/>
  <c r="X3" i="82" a="1"/>
  <c r="X3" i="82" s="1"/>
  <c r="AG3" i="82" a="1"/>
  <c r="AG3" i="82" s="1"/>
  <c r="AD3" i="82" a="1"/>
  <c r="AD3" i="82" s="1"/>
  <c r="W3" i="82" a="1"/>
  <c r="W3" i="82" s="1"/>
  <c r="AF3" i="82" a="1"/>
  <c r="AF3" i="82" s="1"/>
  <c r="Q3" i="82" a="1"/>
  <c r="Q3" i="82" s="1"/>
  <c r="AA3" i="82" a="1"/>
  <c r="AA3" i="82" s="1"/>
  <c r="AB3" i="82" a="1"/>
  <c r="AB3" i="82" s="1"/>
  <c r="U3" i="82" a="1"/>
  <c r="U3" i="82" s="1"/>
  <c r="AB5" i="77" a="1"/>
  <c r="AB5" i="77" s="1"/>
  <c r="AI8" i="86" a="1"/>
  <c r="AI8" i="86" s="1"/>
  <c r="AE2" i="85" a="1"/>
  <c r="AE2" i="85" s="1"/>
  <c r="AC9" i="82" a="1"/>
  <c r="AC9" i="82" s="1"/>
  <c r="Y9" i="82" a="1"/>
  <c r="Y9" i="82" s="1"/>
  <c r="S9" i="82" a="1"/>
  <c r="S9" i="82" s="1"/>
  <c r="V9" i="82" a="1"/>
  <c r="V9" i="82" s="1"/>
  <c r="AJ9" i="82" a="1"/>
  <c r="AJ9" i="82" s="1"/>
  <c r="AF11" i="73" a="1"/>
  <c r="AF11" i="73" s="1"/>
  <c r="AG9" i="79" a="1"/>
  <c r="AG9" i="79" s="1"/>
  <c r="AC9" i="75" a="1"/>
  <c r="AC9" i="75" s="1"/>
  <c r="Y9" i="75" a="1"/>
  <c r="Y9" i="75" s="1"/>
  <c r="AH7" i="86" a="1"/>
  <c r="AH7" i="86" s="1"/>
  <c r="Z7" i="86" a="1"/>
  <c r="Z7" i="86" s="1"/>
  <c r="AJ7" i="86" a="1"/>
  <c r="AJ7" i="86" s="1"/>
  <c r="V7" i="86" a="1"/>
  <c r="V7" i="86" s="1"/>
  <c r="AB7" i="86" a="1"/>
  <c r="AB7" i="86" s="1"/>
  <c r="W7" i="86" a="1"/>
  <c r="W7" i="86" s="1"/>
  <c r="AC7" i="86" a="1"/>
  <c r="AC7" i="86" s="1"/>
  <c r="Q7" i="86" a="1"/>
  <c r="Q7" i="86" s="1"/>
  <c r="AE7" i="86" a="1"/>
  <c r="AE7" i="86" s="1"/>
  <c r="X7" i="86" a="1"/>
  <c r="X7" i="86" s="1"/>
  <c r="AA7" i="86" a="1"/>
  <c r="AA7" i="86" s="1"/>
  <c r="T7" i="86" a="1"/>
  <c r="T7" i="86" s="1"/>
  <c r="Y7" i="86" a="1"/>
  <c r="Y7" i="86" s="1"/>
  <c r="AD7" i="86" a="1"/>
  <c r="AD7" i="86" s="1"/>
  <c r="AI7" i="86" a="1"/>
  <c r="AI7" i="86" s="1"/>
  <c r="AF9" i="77" a="1"/>
  <c r="AF9" i="77" s="1"/>
  <c r="Z7" i="81" a="1"/>
  <c r="Z7" i="81" s="1"/>
  <c r="R7" i="81" a="1"/>
  <c r="R7" i="81" s="1"/>
  <c r="AC8" i="81" a="1"/>
  <c r="AC8" i="81" s="1"/>
  <c r="T8" i="81" a="1"/>
  <c r="T8" i="81" s="1"/>
  <c r="U8" i="81" a="1"/>
  <c r="U8" i="81" s="1"/>
  <c r="AF8" i="81" a="1"/>
  <c r="AF8" i="81" s="1"/>
  <c r="R8" i="81" a="1"/>
  <c r="R8" i="81" s="1"/>
  <c r="S8" i="81" a="1"/>
  <c r="S8" i="81" s="1"/>
  <c r="AI8" i="81" a="1"/>
  <c r="AI8" i="81" s="1"/>
  <c r="AB8" i="81" a="1"/>
  <c r="AB8" i="81" s="1"/>
  <c r="AA8" i="81" a="1"/>
  <c r="AA8" i="81" s="1"/>
  <c r="X8" i="81" a="1"/>
  <c r="X8" i="81" s="1"/>
  <c r="R4" i="73" a="1"/>
  <c r="R4" i="73" s="1"/>
  <c r="AA3" i="86" a="1"/>
  <c r="AA3" i="86" s="1"/>
  <c r="AB10" i="82" a="1"/>
  <c r="AB10" i="82" s="1"/>
  <c r="T10" i="82" a="1"/>
  <c r="T10" i="82" s="1"/>
  <c r="U10" i="82" a="1"/>
  <c r="U10" i="82" s="1"/>
  <c r="AF10" i="82" a="1"/>
  <c r="AF10" i="82" s="1"/>
  <c r="AG10" i="82" a="1"/>
  <c r="AG10" i="82" s="1"/>
  <c r="R7" i="74" a="1"/>
  <c r="R7" i="74" s="1"/>
  <c r="R8" i="71" a="1"/>
  <c r="R8" i="71" s="1"/>
  <c r="W2" i="86" a="1"/>
  <c r="W2" i="86" s="1"/>
  <c r="U2" i="86" a="1"/>
  <c r="U2" i="86" s="1"/>
  <c r="V2" i="86" a="1"/>
  <c r="V2" i="86" s="1"/>
  <c r="Y2" i="86" a="1"/>
  <c r="Y2" i="86" s="1"/>
  <c r="AA2" i="86" a="1"/>
  <c r="AA2" i="86" s="1"/>
  <c r="X3" i="84" a="1"/>
  <c r="X3" i="84" s="1"/>
  <c r="AF7" i="84" a="1"/>
  <c r="AF7" i="84" s="1"/>
  <c r="AF10" i="83" a="1"/>
  <c r="AF10" i="83" s="1"/>
  <c r="AB10" i="83" a="1"/>
  <c r="AB10" i="83" s="1"/>
  <c r="X5" i="74" a="1"/>
  <c r="X5" i="74" s="1"/>
  <c r="AB5" i="74" a="1"/>
  <c r="AB5" i="74" s="1"/>
  <c r="T5" i="74" a="1"/>
  <c r="T5" i="74" s="1"/>
  <c r="AC5" i="74" a="1"/>
  <c r="AC5" i="74" s="1"/>
  <c r="AJ5" i="74" a="1"/>
  <c r="AJ5" i="74" s="1"/>
  <c r="U5" i="74" a="1"/>
  <c r="U5" i="74" s="1"/>
  <c r="AG5" i="74" a="1"/>
  <c r="AG5" i="74" s="1"/>
  <c r="V5" i="74" a="1"/>
  <c r="V5" i="74" s="1"/>
  <c r="AI5" i="74" a="1"/>
  <c r="AI5" i="74" s="1"/>
  <c r="AD5" i="74" a="1"/>
  <c r="AD5" i="74" s="1"/>
  <c r="AA5" i="74" a="1"/>
  <c r="AA5" i="74" s="1"/>
  <c r="Q5" i="74" a="1"/>
  <c r="Q5" i="74" s="1"/>
  <c r="AH5" i="74" a="1"/>
  <c r="AH5" i="74" s="1"/>
  <c r="S5" i="74" a="1"/>
  <c r="S5" i="74" s="1"/>
  <c r="Y5" i="74" a="1"/>
  <c r="Y5" i="74" s="1"/>
  <c r="AB7" i="80" a="1"/>
  <c r="AB7" i="80" s="1"/>
  <c r="U6" i="81" a="1"/>
  <c r="U6" i="81" s="1"/>
  <c r="X6" i="81" a="1"/>
  <c r="X6" i="81" s="1"/>
  <c r="AG9" i="71" a="1"/>
  <c r="AG9" i="71" s="1"/>
  <c r="AC9" i="71" a="1"/>
  <c r="AC9" i="71" s="1"/>
  <c r="Q9" i="71" a="1"/>
  <c r="Q9" i="71" s="1"/>
  <c r="AA9" i="71" a="1"/>
  <c r="AA9" i="71" s="1"/>
  <c r="R9" i="71" a="1"/>
  <c r="R9" i="71" s="1"/>
  <c r="AA2" i="78" a="1"/>
  <c r="AA2" i="78" s="1"/>
  <c r="T4" i="75" a="1"/>
  <c r="T4" i="75" s="1"/>
  <c r="AJ4" i="75" a="1"/>
  <c r="AJ4" i="75" s="1"/>
  <c r="Z5" i="76" a="1"/>
  <c r="Z5" i="76" s="1"/>
  <c r="AG5" i="76" a="1"/>
  <c r="AG5" i="76" s="1"/>
  <c r="AA5" i="76" a="1"/>
  <c r="AA5" i="76" s="1"/>
  <c r="AF5" i="76" a="1"/>
  <c r="AF5" i="76" s="1"/>
  <c r="U5" i="76" a="1"/>
  <c r="U5" i="76" s="1"/>
  <c r="AC5" i="76" a="1"/>
  <c r="AC5" i="76" s="1"/>
  <c r="Q5" i="76" a="1"/>
  <c r="Q5" i="76" s="1"/>
  <c r="AE5" i="76" a="1"/>
  <c r="AE5" i="76" s="1"/>
  <c r="AD5" i="76" a="1"/>
  <c r="AD5" i="76" s="1"/>
  <c r="AI5" i="76" a="1"/>
  <c r="AI5" i="76" s="1"/>
  <c r="X5" i="76" a="1"/>
  <c r="X5" i="76" s="1"/>
  <c r="AB5" i="76" a="1"/>
  <c r="AB5" i="76" s="1"/>
  <c r="Y5" i="76" a="1"/>
  <c r="Y5" i="76" s="1"/>
  <c r="T5" i="76" a="1"/>
  <c r="T5" i="76" s="1"/>
  <c r="R5" i="76" a="1"/>
  <c r="R5" i="76" s="1"/>
  <c r="X5" i="81" a="1"/>
  <c r="X5" i="81" s="1"/>
  <c r="AH11" i="74" a="1"/>
  <c r="AH11" i="74" s="1"/>
  <c r="V11" i="74" a="1"/>
  <c r="V11" i="74" s="1"/>
  <c r="Z4" i="79" a="1"/>
  <c r="Z4" i="79" s="1"/>
  <c r="U10" i="71" a="1"/>
  <c r="U10" i="71" s="1"/>
  <c r="R10" i="71" a="1"/>
  <c r="R10" i="71" s="1"/>
  <c r="V10" i="71" a="1"/>
  <c r="V10" i="71" s="1"/>
  <c r="AJ10" i="71" a="1"/>
  <c r="AJ10" i="71" s="1"/>
  <c r="W10" i="71" a="1"/>
  <c r="W10" i="71" s="1"/>
  <c r="AB10" i="71" a="1"/>
  <c r="AB10" i="71" s="1"/>
  <c r="Z10" i="71" a="1"/>
  <c r="Z10" i="71" s="1"/>
  <c r="AF10" i="71" a="1"/>
  <c r="AF10" i="71" s="1"/>
  <c r="AC10" i="71" a="1"/>
  <c r="AC10" i="71" s="1"/>
  <c r="AD10" i="71" a="1"/>
  <c r="AD10" i="71" s="1"/>
  <c r="AG10" i="71" a="1"/>
  <c r="AG10" i="71" s="1"/>
  <c r="AA10" i="71" a="1"/>
  <c r="AA10" i="71" s="1"/>
  <c r="Y10" i="71" a="1"/>
  <c r="Y10" i="71" s="1"/>
  <c r="Q10" i="71" a="1"/>
  <c r="Q10" i="71" s="1"/>
  <c r="T10" i="71" a="1"/>
  <c r="T10" i="71" s="1"/>
  <c r="AF5" i="71" a="1"/>
  <c r="AF5" i="71" s="1"/>
  <c r="AI8" i="78" a="1"/>
  <c r="AI8" i="78" s="1"/>
  <c r="Q8" i="78" a="1"/>
  <c r="Q8" i="78" s="1"/>
  <c r="AA8" i="78" a="1"/>
  <c r="AA8" i="78" s="1"/>
  <c r="AB4" i="76" a="1"/>
  <c r="AB4" i="76" s="1"/>
  <c r="AH4" i="76" a="1"/>
  <c r="AH4" i="76" s="1"/>
  <c r="Z4" i="76" a="1"/>
  <c r="Z4" i="76" s="1"/>
  <c r="AF4" i="76" a="1"/>
  <c r="AF4" i="76" s="1"/>
  <c r="AJ4" i="76" a="1"/>
  <c r="AJ4" i="76" s="1"/>
  <c r="T4" i="76" a="1"/>
  <c r="T4" i="76" s="1"/>
  <c r="AC4" i="76" a="1"/>
  <c r="AC4" i="76" s="1"/>
  <c r="Q4" i="76" a="1"/>
  <c r="Q4" i="76" s="1"/>
  <c r="W4" i="76" a="1"/>
  <c r="W4" i="76" s="1"/>
  <c r="V4" i="76" a="1"/>
  <c r="V4" i="76" s="1"/>
  <c r="X4" i="76" a="1"/>
  <c r="X4" i="76" s="1"/>
  <c r="AD4" i="76" a="1"/>
  <c r="AD4" i="76" s="1"/>
  <c r="R4" i="76" a="1"/>
  <c r="R4" i="76" s="1"/>
  <c r="U4" i="76" a="1"/>
  <c r="U4" i="76" s="1"/>
  <c r="S4" i="76" a="1"/>
  <c r="S4" i="76" s="1"/>
  <c r="AC9" i="86" a="1"/>
  <c r="AC9" i="86" s="1"/>
  <c r="T5" i="73" a="1"/>
  <c r="T5" i="73" s="1"/>
  <c r="AI5" i="73" a="1"/>
  <c r="AI5" i="73" s="1"/>
  <c r="AE6" i="74" a="1"/>
  <c r="AE6" i="74" s="1"/>
  <c r="AH6" i="74" a="1"/>
  <c r="AH6" i="74" s="1"/>
  <c r="AA6" i="74" a="1"/>
  <c r="AA6" i="74" s="1"/>
  <c r="AF6" i="74" a="1"/>
  <c r="AF6" i="74" s="1"/>
  <c r="AJ6" i="74" a="1"/>
  <c r="AJ6" i="74" s="1"/>
  <c r="Z2" i="81" a="1"/>
  <c r="Z2" i="81" s="1"/>
  <c r="W2" i="81" a="1"/>
  <c r="W2" i="81" s="1"/>
  <c r="R4" i="71" a="1"/>
  <c r="R4" i="71" s="1"/>
  <c r="AB4" i="71" a="1"/>
  <c r="AB4" i="71" s="1"/>
  <c r="S10" i="79" a="1"/>
  <c r="S10" i="79" s="1"/>
  <c r="AE10" i="79" a="1"/>
  <c r="AE10" i="79" s="1"/>
  <c r="Q10" i="79" a="1"/>
  <c r="Q10" i="79" s="1"/>
  <c r="R10" i="79" a="1"/>
  <c r="R10" i="79" s="1"/>
  <c r="Z10" i="79" a="1"/>
  <c r="Z10" i="79" s="1"/>
  <c r="W10" i="79" a="1"/>
  <c r="W10" i="79" s="1"/>
  <c r="AJ10" i="79" a="1"/>
  <c r="AJ10" i="79" s="1"/>
  <c r="Y10" i="79" a="1"/>
  <c r="Y10" i="79" s="1"/>
  <c r="AG10" i="79" a="1"/>
  <c r="AG10" i="79" s="1"/>
  <c r="AI10" i="79" a="1"/>
  <c r="AI10" i="79" s="1"/>
  <c r="AD10" i="79" a="1"/>
  <c r="AD10" i="79" s="1"/>
  <c r="T10" i="79" a="1"/>
  <c r="T10" i="79" s="1"/>
  <c r="X10" i="79" a="1"/>
  <c r="X10" i="79" s="1"/>
  <c r="AB10" i="79" a="1"/>
  <c r="AB10" i="79" s="1"/>
  <c r="AF10" i="79" a="1"/>
  <c r="AF10" i="79" s="1"/>
  <c r="Z8" i="82" a="1"/>
  <c r="Z8" i="82" s="1"/>
  <c r="AG7" i="78" a="1"/>
  <c r="AG7" i="78" s="1"/>
  <c r="V3" i="74" a="1"/>
  <c r="V3" i="74" s="1"/>
  <c r="AE3" i="74" a="1"/>
  <c r="AE3" i="74" s="1"/>
  <c r="W4" i="74" a="1"/>
  <c r="W4" i="74" s="1"/>
  <c r="AE4" i="74" a="1"/>
  <c r="AE4" i="74" s="1"/>
  <c r="Y4" i="74" a="1"/>
  <c r="Y4" i="74" s="1"/>
  <c r="R4" i="74" a="1"/>
  <c r="R4" i="74" s="1"/>
  <c r="Q4" i="74" a="1"/>
  <c r="Q4" i="74" s="1"/>
  <c r="AC8" i="77" a="1"/>
  <c r="AC8" i="77" s="1"/>
  <c r="AJ10" i="74" a="1"/>
  <c r="AJ10" i="74" s="1"/>
  <c r="AA6" i="85" a="1"/>
  <c r="AA6" i="85" s="1"/>
  <c r="V6" i="86" a="1"/>
  <c r="V6" i="86" s="1"/>
  <c r="U4" i="86" a="1"/>
  <c r="U4" i="86" s="1"/>
  <c r="AC2" i="79" a="1"/>
  <c r="AC2" i="79" s="1"/>
  <c r="AH3" i="83" a="1"/>
  <c r="AH3" i="83" s="1"/>
  <c r="AI3" i="85" a="1"/>
  <c r="AI3" i="85" s="1"/>
  <c r="Z8" i="79" a="1"/>
  <c r="Z8" i="79" s="1"/>
  <c r="AA11" i="76" a="1"/>
  <c r="AA11" i="76" s="1"/>
  <c r="AB10" i="73" a="1"/>
  <c r="AB10" i="73" s="1"/>
  <c r="S10" i="76" a="1"/>
  <c r="S10" i="76" s="1"/>
  <c r="AH10" i="76" a="1"/>
  <c r="AH10" i="76" s="1"/>
  <c r="AD10" i="76" a="1"/>
  <c r="AD10" i="76" s="1"/>
  <c r="AI10" i="76" a="1"/>
  <c r="AI10" i="76" s="1"/>
  <c r="R10" i="76" a="1"/>
  <c r="R10" i="76" s="1"/>
  <c r="AA6" i="82" a="1"/>
  <c r="AA6" i="82" s="1"/>
  <c r="S6" i="79" a="1"/>
  <c r="S6" i="79" s="1"/>
  <c r="AD6" i="79" a="1"/>
  <c r="AD6" i="79" s="1"/>
  <c r="Q6" i="79" a="1"/>
  <c r="Q6" i="79" s="1"/>
  <c r="Z6" i="79" a="1"/>
  <c r="Z6" i="79" s="1"/>
  <c r="AC6" i="79" a="1"/>
  <c r="AC6" i="79" s="1"/>
  <c r="AB6" i="80" a="1"/>
  <c r="AB6" i="80" s="1"/>
  <c r="U9" i="76" a="1"/>
  <c r="U9" i="76" s="1"/>
  <c r="S4" i="81" a="1"/>
  <c r="S4" i="81" s="1"/>
  <c r="T10" i="86" a="1"/>
  <c r="T10" i="86" s="1"/>
  <c r="Q3" i="75" a="1"/>
  <c r="Q3" i="75" s="1"/>
  <c r="AI3" i="75" a="1"/>
  <c r="AI3" i="75" s="1"/>
  <c r="AE3" i="75" a="1"/>
  <c r="AE3" i="75" s="1"/>
  <c r="AD3" i="75" a="1"/>
  <c r="AD3" i="75" s="1"/>
  <c r="V3" i="77" a="1"/>
  <c r="V3" i="77" s="1"/>
  <c r="AE3" i="77" a="1"/>
  <c r="AE3" i="77" s="1"/>
  <c r="Z3" i="77" a="1"/>
  <c r="Z3" i="77" s="1"/>
  <c r="AJ3" i="77" a="1"/>
  <c r="AJ3" i="77" s="1"/>
  <c r="U5" i="78" a="1"/>
  <c r="U5" i="78" s="1"/>
  <c r="Q5" i="78" a="1"/>
  <c r="Q5" i="78" s="1"/>
  <c r="S5" i="78" a="1"/>
  <c r="S5" i="78" s="1"/>
  <c r="AI5" i="78" a="1"/>
  <c r="AI5" i="78" s="1"/>
  <c r="AG11" i="80" a="1"/>
  <c r="AG11" i="80" s="1"/>
  <c r="R11" i="80" a="1"/>
  <c r="R11" i="80" s="1"/>
  <c r="AJ11" i="80" a="1"/>
  <c r="AJ11" i="80" s="1"/>
  <c r="Q11" i="80" a="1"/>
  <c r="Q11" i="80" s="1"/>
  <c r="AH11" i="86" a="1"/>
  <c r="AH11" i="86" s="1"/>
  <c r="AE11" i="86" a="1"/>
  <c r="AE11" i="86" s="1"/>
  <c r="AC11" i="86" a="1"/>
  <c r="AC11" i="86" s="1"/>
  <c r="X11" i="86" a="1"/>
  <c r="X11" i="86" s="1"/>
  <c r="AG6" i="76" a="1"/>
  <c r="AG6" i="76" s="1"/>
  <c r="S6" i="76" a="1"/>
  <c r="S6" i="76" s="1"/>
  <c r="AH6" i="76" a="1"/>
  <c r="AH6" i="76" s="1"/>
  <c r="AA6" i="76" a="1"/>
  <c r="AA6" i="76" s="1"/>
  <c r="AF5" i="80" a="1"/>
  <c r="AF5" i="80" s="1"/>
  <c r="Y5" i="80" a="1"/>
  <c r="Y5" i="80" s="1"/>
  <c r="Z5" i="80" a="1"/>
  <c r="Z5" i="80" s="1"/>
  <c r="AB5" i="80" a="1"/>
  <c r="AB5" i="80" s="1"/>
  <c r="AA11" i="83" a="1"/>
  <c r="AA11" i="83" s="1"/>
  <c r="AB11" i="83" a="1"/>
  <c r="AB11" i="83" s="1"/>
  <c r="AC11" i="83" a="1"/>
  <c r="AC11" i="83" s="1"/>
  <c r="AH11" i="83" a="1"/>
  <c r="AH11" i="83" s="1"/>
  <c r="Y7" i="73" a="1"/>
  <c r="Y7" i="73" s="1"/>
  <c r="U7" i="73" a="1"/>
  <c r="U7" i="73" s="1"/>
  <c r="V7" i="73" a="1"/>
  <c r="V7" i="73" s="1"/>
  <c r="AF7" i="73" a="1"/>
  <c r="AF7" i="73" s="1"/>
  <c r="AB10" i="77" a="1"/>
  <c r="AB10" i="77" s="1"/>
  <c r="AJ10" i="77" a="1"/>
  <c r="AJ10" i="77" s="1"/>
  <c r="AI10" i="77" a="1"/>
  <c r="AI10" i="77" s="1"/>
  <c r="AE10" i="77" a="1"/>
  <c r="AE10" i="77" s="1"/>
  <c r="W9" i="73" a="1"/>
  <c r="W9" i="73" s="1"/>
  <c r="U9" i="73" a="1"/>
  <c r="U9" i="73" s="1"/>
  <c r="AH9" i="73" a="1"/>
  <c r="AH9" i="73" s="1"/>
  <c r="T9" i="73" a="1"/>
  <c r="T9" i="73" s="1"/>
  <c r="AG4" i="84" a="1"/>
  <c r="AG4" i="84" s="1"/>
  <c r="X4" i="84" a="1"/>
  <c r="X4" i="84" s="1"/>
  <c r="AD4" i="84" a="1"/>
  <c r="AD4" i="84" s="1"/>
  <c r="AI4" i="84" a="1"/>
  <c r="AI4" i="84" s="1"/>
  <c r="W6" i="84" a="1"/>
  <c r="W6" i="84" s="1"/>
  <c r="AC6" i="84" a="1"/>
  <c r="AC6" i="84" s="1"/>
  <c r="AA6" i="84" a="1"/>
  <c r="AA6" i="84" s="1"/>
  <c r="R6" i="84" a="1"/>
  <c r="R6" i="84" s="1"/>
  <c r="T3" i="79" a="1"/>
  <c r="T3" i="79" s="1"/>
  <c r="Q3" i="79" a="1"/>
  <c r="Q3" i="79" s="1"/>
  <c r="AJ3" i="79" a="1"/>
  <c r="AJ3" i="79" s="1"/>
  <c r="AH3" i="79" a="1"/>
  <c r="AH3" i="79" s="1"/>
  <c r="AB3" i="76" a="1"/>
  <c r="AB3" i="76" s="1"/>
  <c r="Y3" i="76" a="1"/>
  <c r="Y3" i="76" s="1"/>
  <c r="T3" i="76" a="1"/>
  <c r="T3" i="76" s="1"/>
  <c r="AE3" i="76" a="1"/>
  <c r="AE3" i="76" s="1"/>
  <c r="S11" i="75" a="1"/>
  <c r="S11" i="75" s="1"/>
  <c r="Q11" i="75" a="1"/>
  <c r="Q11" i="75" s="1"/>
  <c r="W11" i="75" a="1"/>
  <c r="W11" i="75" s="1"/>
  <c r="AI11" i="75" a="1"/>
  <c r="AI11" i="75" s="1"/>
  <c r="X2" i="80" a="1"/>
  <c r="X2" i="80" s="1"/>
  <c r="R2" i="80" a="1"/>
  <c r="R2" i="80" s="1"/>
  <c r="W2" i="80" a="1"/>
  <c r="W2" i="80" s="1"/>
  <c r="V9" i="80" a="1"/>
  <c r="V9" i="80" s="1"/>
  <c r="AC9" i="80" a="1"/>
  <c r="AC9" i="80" s="1"/>
  <c r="AG9" i="80" a="1"/>
  <c r="AG9" i="80" s="1"/>
  <c r="U8" i="85" a="1"/>
  <c r="U8" i="85" s="1"/>
  <c r="Q10" i="80" a="1"/>
  <c r="Q10" i="80" s="1"/>
  <c r="AG10" i="80" a="1"/>
  <c r="AG10" i="80" s="1"/>
  <c r="AH10" i="80" a="1"/>
  <c r="AH10" i="80" s="1"/>
  <c r="AA8" i="76" a="1"/>
  <c r="AA8" i="76" s="1"/>
  <c r="AJ8" i="76" a="1"/>
  <c r="AJ8" i="76" s="1"/>
  <c r="AB8" i="76" a="1"/>
  <c r="AB8" i="76" s="1"/>
  <c r="R8" i="76" a="1"/>
  <c r="R8" i="76" s="1"/>
  <c r="Y8" i="76" a="1"/>
  <c r="Y8" i="76" s="1"/>
  <c r="AG8" i="76" a="1"/>
  <c r="AG8" i="76" s="1"/>
  <c r="AE8" i="76" a="1"/>
  <c r="AE8" i="76" s="1"/>
  <c r="X8" i="76" a="1"/>
  <c r="X8" i="76" s="1"/>
  <c r="AC8" i="76" a="1"/>
  <c r="AC8" i="76" s="1"/>
  <c r="AH8" i="76" a="1"/>
  <c r="AH8" i="76" s="1"/>
  <c r="U8" i="76" a="1"/>
  <c r="U8" i="76" s="1"/>
  <c r="AB2" i="75" a="1"/>
  <c r="AB2" i="75" s="1"/>
  <c r="X2" i="75" a="1"/>
  <c r="X2" i="75" s="1"/>
  <c r="AA2" i="75" a="1"/>
  <c r="AA2" i="75" s="1"/>
  <c r="AH5" i="77" a="1"/>
  <c r="AH5" i="77" s="1"/>
  <c r="AA5" i="77" a="1"/>
  <c r="AA5" i="77" s="1"/>
  <c r="Z5" i="77" a="1"/>
  <c r="Z5" i="77" s="1"/>
  <c r="AC5" i="77" a="1"/>
  <c r="AC5" i="77" s="1"/>
  <c r="AD5" i="77" a="1"/>
  <c r="AD5" i="77" s="1"/>
  <c r="W5" i="77" a="1"/>
  <c r="W5" i="77" s="1"/>
  <c r="AF5" i="77" a="1"/>
  <c r="AF5" i="77" s="1"/>
  <c r="AE5" i="77" a="1"/>
  <c r="AE5" i="77" s="1"/>
  <c r="S5" i="77" a="1"/>
  <c r="S5" i="77" s="1"/>
  <c r="U5" i="77" a="1"/>
  <c r="U5" i="77" s="1"/>
  <c r="Y5" i="77" a="1"/>
  <c r="Y5" i="77" s="1"/>
  <c r="X5" i="77" a="1"/>
  <c r="X5" i="77" s="1"/>
  <c r="R5" i="77" a="1"/>
  <c r="R5" i="77" s="1"/>
  <c r="V5" i="77" a="1"/>
  <c r="V5" i="77" s="1"/>
  <c r="AG5" i="77" a="1"/>
  <c r="AG5" i="77" s="1"/>
  <c r="V8" i="86" a="1"/>
  <c r="V8" i="86" s="1"/>
  <c r="S8" i="86" a="1"/>
  <c r="S8" i="86" s="1"/>
  <c r="AE11" i="73" a="1"/>
  <c r="AE11" i="73" s="1"/>
  <c r="V11" i="73" a="1"/>
  <c r="V11" i="73" s="1"/>
  <c r="AD11" i="73" a="1"/>
  <c r="AD11" i="73" s="1"/>
  <c r="S11" i="73" a="1"/>
  <c r="S11" i="73" s="1"/>
  <c r="AJ11" i="73" a="1"/>
  <c r="AJ11" i="73" s="1"/>
  <c r="W11" i="73" a="1"/>
  <c r="W11" i="73" s="1"/>
  <c r="Q11" i="73" a="1"/>
  <c r="Q11" i="73" s="1"/>
  <c r="R11" i="73" a="1"/>
  <c r="R11" i="73" s="1"/>
  <c r="X11" i="73" a="1"/>
  <c r="X11" i="73" s="1"/>
  <c r="AB11" i="73" a="1"/>
  <c r="AB11" i="73" s="1"/>
  <c r="Z11" i="73" a="1"/>
  <c r="Z11" i="73" s="1"/>
  <c r="T11" i="73" a="1"/>
  <c r="T11" i="73" s="1"/>
  <c r="U11" i="73" a="1"/>
  <c r="U11" i="73" s="1"/>
  <c r="AC11" i="73" a="1"/>
  <c r="AC11" i="73" s="1"/>
  <c r="AH11" i="73" a="1"/>
  <c r="AH11" i="73" s="1"/>
  <c r="AA9" i="79" a="1"/>
  <c r="AA9" i="79" s="1"/>
  <c r="X9" i="79" a="1"/>
  <c r="X9" i="79" s="1"/>
  <c r="AH6" i="77" a="1"/>
  <c r="AH6" i="77" s="1"/>
  <c r="V6" i="77" a="1"/>
  <c r="V6" i="77" s="1"/>
  <c r="S6" i="77" a="1"/>
  <c r="S6" i="77" s="1"/>
  <c r="X6" i="77" a="1"/>
  <c r="X6" i="77" s="1"/>
  <c r="AI6" i="77" a="1"/>
  <c r="AI6" i="77" s="1"/>
  <c r="U7" i="81" a="1"/>
  <c r="U7" i="81" s="1"/>
  <c r="AE11" i="85" a="1"/>
  <c r="AE11" i="85" s="1"/>
  <c r="Z11" i="85" a="1"/>
  <c r="Z11" i="85" s="1"/>
  <c r="X11" i="85" a="1"/>
  <c r="X11" i="85" s="1"/>
  <c r="T11" i="85" a="1"/>
  <c r="T11" i="85" s="1"/>
  <c r="W11" i="85" a="1"/>
  <c r="W11" i="85" s="1"/>
  <c r="AF11" i="85" a="1"/>
  <c r="AF11" i="85" s="1"/>
  <c r="Q11" i="85" a="1"/>
  <c r="Q11" i="85" s="1"/>
  <c r="AB11" i="85" a="1"/>
  <c r="AB11" i="85" s="1"/>
  <c r="AG11" i="85" a="1"/>
  <c r="AG11" i="85" s="1"/>
  <c r="U11" i="85" a="1"/>
  <c r="U11" i="85" s="1"/>
  <c r="AH11" i="85" a="1"/>
  <c r="AH11" i="85" s="1"/>
  <c r="R11" i="85" a="1"/>
  <c r="R11" i="85" s="1"/>
  <c r="S11" i="85" a="1"/>
  <c r="S11" i="85" s="1"/>
  <c r="AA11" i="85" a="1"/>
  <c r="AA11" i="85" s="1"/>
  <c r="AC11" i="85" a="1"/>
  <c r="AC11" i="85" s="1"/>
  <c r="AD4" i="73" a="1"/>
  <c r="AD4" i="73" s="1"/>
  <c r="W3" i="86" a="1"/>
  <c r="W3" i="86" s="1"/>
  <c r="AB5" i="84" a="1"/>
  <c r="AB5" i="84" s="1"/>
  <c r="X5" i="84" a="1"/>
  <c r="X5" i="84" s="1"/>
  <c r="Z5" i="84" a="1"/>
  <c r="Z5" i="84" s="1"/>
  <c r="AJ5" i="84" a="1"/>
  <c r="AJ5" i="84" s="1"/>
  <c r="S5" i="84" a="1"/>
  <c r="S5" i="84" s="1"/>
  <c r="AF8" i="71" a="1"/>
  <c r="AF8" i="71" s="1"/>
  <c r="AE3" i="84" a="1"/>
  <c r="AE3" i="84" s="1"/>
  <c r="U3" i="84" a="1"/>
  <c r="U3" i="84" s="1"/>
  <c r="AH3" i="84" a="1"/>
  <c r="AH3" i="84" s="1"/>
  <c r="AB3" i="84" a="1"/>
  <c r="AB3" i="84" s="1"/>
  <c r="AD3" i="84" a="1"/>
  <c r="AD3" i="84" s="1"/>
  <c r="AJ3" i="84" a="1"/>
  <c r="AJ3" i="84" s="1"/>
  <c r="AA3" i="84" a="1"/>
  <c r="AA3" i="84" s="1"/>
  <c r="AF3" i="84" a="1"/>
  <c r="AF3" i="84" s="1"/>
  <c r="V3" i="84" a="1"/>
  <c r="V3" i="84" s="1"/>
  <c r="R3" i="84" a="1"/>
  <c r="R3" i="84" s="1"/>
  <c r="T3" i="84" a="1"/>
  <c r="T3" i="84" s="1"/>
  <c r="Y3" i="84" a="1"/>
  <c r="Y3" i="84" s="1"/>
  <c r="AG3" i="84" a="1"/>
  <c r="AG3" i="84" s="1"/>
  <c r="AC3" i="84" a="1"/>
  <c r="AC3" i="84" s="1"/>
  <c r="Q3" i="84" a="1"/>
  <c r="Q3" i="84" s="1"/>
  <c r="Z7" i="84" a="1"/>
  <c r="Z7" i="84" s="1"/>
  <c r="AE10" i="83" a="1"/>
  <c r="AE10" i="83" s="1"/>
  <c r="AD9" i="81" a="1"/>
  <c r="AD9" i="81" s="1"/>
  <c r="AF9" i="81" a="1"/>
  <c r="AF9" i="81" s="1"/>
  <c r="W9" i="81" a="1"/>
  <c r="W9" i="81" s="1"/>
  <c r="V9" i="81" a="1"/>
  <c r="V9" i="81" s="1"/>
  <c r="Z9" i="81" a="1"/>
  <c r="Z9" i="81" s="1"/>
  <c r="AA9" i="81" a="1"/>
  <c r="AA9" i="81" s="1"/>
  <c r="AE9" i="81" a="1"/>
  <c r="AE9" i="81" s="1"/>
  <c r="AC9" i="81" a="1"/>
  <c r="AC9" i="81" s="1"/>
  <c r="AH9" i="81" a="1"/>
  <c r="AH9" i="81" s="1"/>
  <c r="AJ9" i="81" a="1"/>
  <c r="AJ9" i="81" s="1"/>
  <c r="X9" i="81" a="1"/>
  <c r="X9" i="81" s="1"/>
  <c r="S9" i="81" a="1"/>
  <c r="S9" i="81" s="1"/>
  <c r="Q9" i="81" a="1"/>
  <c r="Q9" i="81" s="1"/>
  <c r="AG9" i="81" a="1"/>
  <c r="AG9" i="81" s="1"/>
  <c r="U9" i="81" a="1"/>
  <c r="U9" i="81" s="1"/>
  <c r="S6" i="81" a="1"/>
  <c r="S6" i="81" s="1"/>
  <c r="AH10" i="81" a="1"/>
  <c r="AH10" i="81" s="1"/>
  <c r="V10" i="81" a="1"/>
  <c r="V10" i="81" s="1"/>
  <c r="AJ10" i="81" a="1"/>
  <c r="AJ10" i="81" s="1"/>
  <c r="AE10" i="81" a="1"/>
  <c r="AE10" i="81" s="1"/>
  <c r="AI10" i="81" a="1"/>
  <c r="AI10" i="81" s="1"/>
  <c r="S2" i="78" a="1"/>
  <c r="S2" i="78" s="1"/>
  <c r="X4" i="75" a="1"/>
  <c r="X4" i="75" s="1"/>
  <c r="AJ5" i="81" a="1"/>
  <c r="AJ5" i="81" s="1"/>
  <c r="Q5" i="81" a="1"/>
  <c r="Q5" i="81" s="1"/>
  <c r="U5" i="81" a="1"/>
  <c r="U5" i="81" s="1"/>
  <c r="AF5" i="81" a="1"/>
  <c r="AF5" i="81" s="1"/>
  <c r="V5" i="81" a="1"/>
  <c r="V5" i="81" s="1"/>
  <c r="AA5" i="81" a="1"/>
  <c r="AA5" i="81" s="1"/>
  <c r="T5" i="81" a="1"/>
  <c r="T5" i="81" s="1"/>
  <c r="R5" i="81" a="1"/>
  <c r="R5" i="81" s="1"/>
  <c r="Z5" i="81" a="1"/>
  <c r="Z5" i="81" s="1"/>
  <c r="S5" i="81" a="1"/>
  <c r="S5" i="81" s="1"/>
  <c r="W5" i="81" a="1"/>
  <c r="W5" i="81" s="1"/>
  <c r="AC5" i="81" a="1"/>
  <c r="AC5" i="81" s="1"/>
  <c r="AE5" i="81" a="1"/>
  <c r="AE5" i="81" s="1"/>
  <c r="Y5" i="81" a="1"/>
  <c r="Y5" i="81" s="1"/>
  <c r="R4" i="79" a="1"/>
  <c r="R4" i="79" s="1"/>
  <c r="AA4" i="79" a="1"/>
  <c r="AA4" i="79" s="1"/>
  <c r="AH2" i="71" a="1"/>
  <c r="AH2" i="71" s="1"/>
  <c r="Y2" i="71" a="1"/>
  <c r="Y2" i="71" s="1"/>
  <c r="X2" i="71" a="1"/>
  <c r="X2" i="71" s="1"/>
  <c r="T2" i="71" a="1"/>
  <c r="T2" i="71" s="1"/>
  <c r="AA2" i="71" a="1"/>
  <c r="AA2" i="71" s="1"/>
  <c r="AG8" i="78" a="1"/>
  <c r="AG8" i="78" s="1"/>
  <c r="S7" i="79" a="1"/>
  <c r="S7" i="79" s="1"/>
  <c r="AG7" i="79" a="1"/>
  <c r="AG7" i="79" s="1"/>
  <c r="AD7" i="79" a="1"/>
  <c r="AD7" i="79" s="1"/>
  <c r="AE7" i="79" a="1"/>
  <c r="AE7" i="79" s="1"/>
  <c r="AB7" i="79" a="1"/>
  <c r="AB7" i="79" s="1"/>
  <c r="S5" i="73" a="1"/>
  <c r="S5" i="73" s="1"/>
  <c r="AI3" i="78" a="1"/>
  <c r="AI3" i="78" s="1"/>
  <c r="AE3" i="78" a="1"/>
  <c r="AE3" i="78" s="1"/>
  <c r="V3" i="78" a="1"/>
  <c r="V3" i="78" s="1"/>
  <c r="X3" i="78" a="1"/>
  <c r="X3" i="78" s="1"/>
  <c r="U3" i="78" a="1"/>
  <c r="U3" i="78" s="1"/>
  <c r="AF4" i="71" a="1"/>
  <c r="AF4" i="71" s="1"/>
  <c r="Y4" i="71" a="1"/>
  <c r="Y4" i="71" s="1"/>
  <c r="W4" i="71" a="1"/>
  <c r="W4" i="71" s="1"/>
  <c r="AH8" i="82" a="1"/>
  <c r="AH8" i="82" s="1"/>
  <c r="Q8" i="82" a="1"/>
  <c r="Q8" i="82" s="1"/>
  <c r="AB8" i="82" a="1"/>
  <c r="AB8" i="82" s="1"/>
  <c r="AC8" i="82" a="1"/>
  <c r="AC8" i="82" s="1"/>
  <c r="R8" i="82" a="1"/>
  <c r="R8" i="82" s="1"/>
  <c r="AG8" i="82" a="1"/>
  <c r="AG8" i="82" s="1"/>
  <c r="Y8" i="82" a="1"/>
  <c r="Y8" i="82" s="1"/>
  <c r="AI8" i="82" a="1"/>
  <c r="AI8" i="82" s="1"/>
  <c r="AD8" i="82" a="1"/>
  <c r="AD8" i="82" s="1"/>
  <c r="AE8" i="82" a="1"/>
  <c r="AE8" i="82" s="1"/>
  <c r="AJ8" i="82" a="1"/>
  <c r="AJ8" i="82" s="1"/>
  <c r="V8" i="82" a="1"/>
  <c r="V8" i="82" s="1"/>
  <c r="W3" i="74" a="1"/>
  <c r="W3" i="74" s="1"/>
  <c r="AA8" i="77" a="1"/>
  <c r="AA8" i="77" s="1"/>
  <c r="AF8" i="77" a="1"/>
  <c r="AF8" i="77" s="1"/>
  <c r="V8" i="77" a="1"/>
  <c r="V8" i="77" s="1"/>
  <c r="X8" i="77" a="1"/>
  <c r="X8" i="77" s="1"/>
  <c r="AB8" i="77" a="1"/>
  <c r="AB8" i="77" s="1"/>
  <c r="Y8" i="77" a="1"/>
  <c r="Y8" i="77" s="1"/>
  <c r="T8" i="77" a="1"/>
  <c r="T8" i="77" s="1"/>
  <c r="AH8" i="77" a="1"/>
  <c r="AH8" i="77" s="1"/>
  <c r="AJ8" i="77" a="1"/>
  <c r="AJ8" i="77" s="1"/>
  <c r="Q8" i="77" a="1"/>
  <c r="Q8" i="77" s="1"/>
  <c r="Z5" i="83" a="1"/>
  <c r="Z5" i="83" s="1"/>
  <c r="X10" i="74" a="1"/>
  <c r="X10" i="74" s="1"/>
  <c r="Y6" i="85" a="1"/>
  <c r="Y6" i="85" s="1"/>
  <c r="AI6" i="85" a="1"/>
  <c r="AI6" i="85" s="1"/>
  <c r="S6" i="85" a="1"/>
  <c r="S6" i="85" s="1"/>
  <c r="AD6" i="85" a="1"/>
  <c r="AD6" i="85" s="1"/>
  <c r="Z6" i="85" a="1"/>
  <c r="Z6" i="85" s="1"/>
  <c r="AF4" i="86" a="1"/>
  <c r="AF4" i="86" s="1"/>
  <c r="S2" i="79" a="1"/>
  <c r="S2" i="79" s="1"/>
  <c r="AD3" i="83" a="1"/>
  <c r="AD3" i="83" s="1"/>
  <c r="U8" i="79" a="1"/>
  <c r="U8" i="79" s="1"/>
  <c r="AC6" i="78" a="1"/>
  <c r="AC6" i="78" s="1"/>
  <c r="Y7" i="85" a="1"/>
  <c r="Y7" i="85" s="1"/>
  <c r="AG7" i="85" a="1"/>
  <c r="AG7" i="85" s="1"/>
  <c r="AB7" i="85" a="1"/>
  <c r="AB7" i="85" s="1"/>
  <c r="X7" i="85" a="1"/>
  <c r="X7" i="85" s="1"/>
  <c r="AF7" i="85" a="1"/>
  <c r="AF7" i="85" s="1"/>
  <c r="AD7" i="85" a="1"/>
  <c r="AD7" i="85" s="1"/>
  <c r="AH7" i="85" a="1"/>
  <c r="AH7" i="85" s="1"/>
  <c r="W7" i="85" a="1"/>
  <c r="W7" i="85" s="1"/>
  <c r="V7" i="85" a="1"/>
  <c r="V7" i="85" s="1"/>
  <c r="U7" i="85" a="1"/>
  <c r="U7" i="85" s="1"/>
  <c r="Q7" i="85" a="1"/>
  <c r="Q7" i="85" s="1"/>
  <c r="T7" i="85" a="1"/>
  <c r="T7" i="85" s="1"/>
  <c r="AE7" i="85" a="1"/>
  <c r="AE7" i="85" s="1"/>
  <c r="AI7" i="85" a="1"/>
  <c r="AI7" i="85" s="1"/>
  <c r="AA7" i="85" a="1"/>
  <c r="AA7" i="85" s="1"/>
  <c r="AC7" i="85" a="1"/>
  <c r="AC7" i="85" s="1"/>
  <c r="W11" i="76" a="1"/>
  <c r="W11" i="76" s="1"/>
  <c r="AD11" i="76" a="1"/>
  <c r="AD11" i="76" s="1"/>
  <c r="Z11" i="76" a="1"/>
  <c r="Z11" i="76" s="1"/>
  <c r="AF11" i="76" a="1"/>
  <c r="AF11" i="76" s="1"/>
  <c r="AH11" i="76" a="1"/>
  <c r="AH11" i="76" s="1"/>
  <c r="AF10" i="73" a="1"/>
  <c r="AF10" i="73" s="1"/>
  <c r="Y10" i="73" a="1"/>
  <c r="Y10" i="73" s="1"/>
  <c r="S10" i="73" a="1"/>
  <c r="S10" i="73" s="1"/>
  <c r="Z10" i="73" a="1"/>
  <c r="Z10" i="73" s="1"/>
  <c r="AH10" i="73" a="1"/>
  <c r="AH10" i="73" s="1"/>
  <c r="V5" i="86" a="1"/>
  <c r="V5" i="86" s="1"/>
  <c r="Q5" i="85" a="1"/>
  <c r="Q5" i="85" s="1"/>
  <c r="AJ10" i="76" a="1"/>
  <c r="AJ10" i="76" s="1"/>
  <c r="AG6" i="82" a="1"/>
  <c r="AG6" i="82" s="1"/>
  <c r="U4" i="80" a="1"/>
  <c r="U4" i="80" s="1"/>
  <c r="R6" i="80" a="1"/>
  <c r="R6" i="80" s="1"/>
  <c r="Q4" i="81" a="1"/>
  <c r="Q4" i="81" s="1"/>
  <c r="AH11" i="82" a="1"/>
  <c r="AH11" i="82" s="1"/>
  <c r="AI8" i="85" a="1"/>
  <c r="AI8" i="85" s="1"/>
  <c r="AB8" i="85" a="1"/>
  <c r="AB8" i="85" s="1"/>
  <c r="W8" i="85" a="1"/>
  <c r="W8" i="85" s="1"/>
  <c r="Z8" i="85" a="1"/>
  <c r="Z8" i="85" s="1"/>
  <c r="AC8" i="85" a="1"/>
  <c r="AC8" i="85" s="1"/>
  <c r="AE8" i="85" a="1"/>
  <c r="AE8" i="85" s="1"/>
  <c r="S8" i="85" a="1"/>
  <c r="S8" i="85" s="1"/>
  <c r="AJ8" i="85" a="1"/>
  <c r="AJ8" i="85" s="1"/>
  <c r="T8" i="85" a="1"/>
  <c r="T8" i="85" s="1"/>
  <c r="X8" i="85" a="1"/>
  <c r="X8" i="85" s="1"/>
  <c r="R9" i="77" a="1"/>
  <c r="R9" i="77" s="1"/>
  <c r="Q9" i="77" a="1"/>
  <c r="Q9" i="77" s="1"/>
  <c r="AJ9" i="77" a="1"/>
  <c r="AJ9" i="77" s="1"/>
  <c r="U9" i="77" a="1"/>
  <c r="U9" i="77" s="1"/>
  <c r="AI9" i="77" a="1"/>
  <c r="AI9" i="77" s="1"/>
  <c r="AH9" i="77" a="1"/>
  <c r="AH9" i="77" s="1"/>
  <c r="S9" i="77" a="1"/>
  <c r="S9" i="77" s="1"/>
  <c r="T9" i="77" a="1"/>
  <c r="T9" i="77" s="1"/>
  <c r="X9" i="77" a="1"/>
  <c r="X9" i="77" s="1"/>
  <c r="AC9" i="77" a="1"/>
  <c r="AC9" i="77" s="1"/>
  <c r="AA9" i="77" a="1"/>
  <c r="AA9" i="77" s="1"/>
  <c r="V9" i="77" a="1"/>
  <c r="V9" i="77" s="1"/>
  <c r="AD9" i="77" a="1"/>
  <c r="AD9" i="77" s="1"/>
  <c r="AE9" i="77" a="1"/>
  <c r="AE9" i="77" s="1"/>
  <c r="AG9" i="77" a="1"/>
  <c r="AG9" i="77" s="1"/>
  <c r="AA4" i="73" a="1"/>
  <c r="AA4" i="73" s="1"/>
  <c r="AI4" i="73" a="1"/>
  <c r="AI4" i="73" s="1"/>
  <c r="X4" i="73" a="1"/>
  <c r="X4" i="73" s="1"/>
  <c r="AC4" i="73" a="1"/>
  <c r="AC4" i="73" s="1"/>
  <c r="V4" i="73" a="1"/>
  <c r="V4" i="73" s="1"/>
  <c r="W4" i="73" a="1"/>
  <c r="W4" i="73" s="1"/>
  <c r="AB4" i="73" a="1"/>
  <c r="AB4" i="73" s="1"/>
  <c r="T4" i="73" a="1"/>
  <c r="T4" i="73" s="1"/>
  <c r="U4" i="73" a="1"/>
  <c r="U4" i="73" s="1"/>
  <c r="AE4" i="73" a="1"/>
  <c r="AE4" i="73" s="1"/>
  <c r="AH4" i="73" a="1"/>
  <c r="AH4" i="73" s="1"/>
  <c r="S4" i="73" a="1"/>
  <c r="S4" i="73" s="1"/>
  <c r="Z4" i="73" a="1"/>
  <c r="Z4" i="73" s="1"/>
  <c r="AG4" i="73" a="1"/>
  <c r="AG4" i="73" s="1"/>
  <c r="AJ4" i="73" a="1"/>
  <c r="AJ4" i="73" s="1"/>
  <c r="AA7" i="74" a="1"/>
  <c r="AA7" i="74" s="1"/>
  <c r="X7" i="74" a="1"/>
  <c r="X7" i="74" s="1"/>
  <c r="V7" i="74" a="1"/>
  <c r="V7" i="74" s="1"/>
  <c r="AD7" i="74" a="1"/>
  <c r="AD7" i="74" s="1"/>
  <c r="T7" i="74" a="1"/>
  <c r="T7" i="74" s="1"/>
  <c r="AA7" i="84" a="1"/>
  <c r="AA7" i="84" s="1"/>
  <c r="AG7" i="84" a="1"/>
  <c r="AG7" i="84" s="1"/>
  <c r="AD7" i="84" a="1"/>
  <c r="AD7" i="84" s="1"/>
  <c r="R7" i="84" a="1"/>
  <c r="R7" i="84" s="1"/>
  <c r="AB7" i="84" a="1"/>
  <c r="AB7" i="84" s="1"/>
  <c r="X7" i="80" a="1"/>
  <c r="X7" i="80" s="1"/>
  <c r="AE7" i="80" a="1"/>
  <c r="AE7" i="80" s="1"/>
  <c r="R7" i="80" a="1"/>
  <c r="R7" i="80" s="1"/>
  <c r="AD7" i="80" a="1"/>
  <c r="AD7" i="80" s="1"/>
  <c r="AC7" i="80" a="1"/>
  <c r="AC7" i="80" s="1"/>
  <c r="Q7" i="80" a="1"/>
  <c r="Q7" i="80" s="1"/>
  <c r="T7" i="80" a="1"/>
  <c r="T7" i="80" s="1"/>
  <c r="Y7" i="80" a="1"/>
  <c r="Y7" i="80" s="1"/>
  <c r="V7" i="80" a="1"/>
  <c r="V7" i="80" s="1"/>
  <c r="AA7" i="80" a="1"/>
  <c r="AA7" i="80" s="1"/>
  <c r="Z7" i="80" a="1"/>
  <c r="Z7" i="80" s="1"/>
  <c r="AH7" i="80" a="1"/>
  <c r="AH7" i="80" s="1"/>
  <c r="AJ7" i="80" a="1"/>
  <c r="AJ7" i="80" s="1"/>
  <c r="AF7" i="80" a="1"/>
  <c r="AF7" i="80" s="1"/>
  <c r="W7" i="80" a="1"/>
  <c r="W7" i="80" s="1"/>
  <c r="T2" i="78" a="1"/>
  <c r="T2" i="78" s="1"/>
  <c r="Z2" i="78" a="1"/>
  <c r="Z2" i="78" s="1"/>
  <c r="AG2" i="78" a="1"/>
  <c r="AG2" i="78" s="1"/>
  <c r="AH2" i="78" a="1"/>
  <c r="AH2" i="78" s="1"/>
  <c r="Q2" i="78" a="1"/>
  <c r="Q2" i="78" s="1"/>
  <c r="Y11" i="74" a="1"/>
  <c r="Y11" i="74" s="1"/>
  <c r="Z11" i="74" a="1"/>
  <c r="Z11" i="74" s="1"/>
  <c r="AG11" i="74" a="1"/>
  <c r="AG11" i="74" s="1"/>
  <c r="T11" i="74" a="1"/>
  <c r="T11" i="74" s="1"/>
  <c r="AD11" i="74" a="1"/>
  <c r="AD11" i="74" s="1"/>
  <c r="AA11" i="74" a="1"/>
  <c r="AA11" i="74" s="1"/>
  <c r="AI11" i="74" a="1"/>
  <c r="AI11" i="74" s="1"/>
  <c r="R11" i="74" a="1"/>
  <c r="R11" i="74" s="1"/>
  <c r="AB11" i="74" a="1"/>
  <c r="AB11" i="74" s="1"/>
  <c r="S11" i="74" a="1"/>
  <c r="S11" i="74" s="1"/>
  <c r="U11" i="74" a="1"/>
  <c r="U11" i="74" s="1"/>
  <c r="AF11" i="74" a="1"/>
  <c r="AF11" i="74" s="1"/>
  <c r="AE11" i="74" a="1"/>
  <c r="AE11" i="74" s="1"/>
  <c r="X11" i="74" a="1"/>
  <c r="X11" i="74" s="1"/>
  <c r="AC11" i="74" a="1"/>
  <c r="AC11" i="74" s="1"/>
  <c r="W5" i="71" a="1"/>
  <c r="W5" i="71" s="1"/>
  <c r="AI5" i="71" a="1"/>
  <c r="AI5" i="71" s="1"/>
  <c r="AJ5" i="71" a="1"/>
  <c r="AJ5" i="71" s="1"/>
  <c r="AA5" i="71" a="1"/>
  <c r="AA5" i="71" s="1"/>
  <c r="AH5" i="71" a="1"/>
  <c r="AH5" i="71" s="1"/>
  <c r="AE5" i="71" a="1"/>
  <c r="AE5" i="71" s="1"/>
  <c r="X5" i="71" a="1"/>
  <c r="X5" i="71" s="1"/>
  <c r="Y5" i="71" a="1"/>
  <c r="Y5" i="71" s="1"/>
  <c r="U5" i="71" a="1"/>
  <c r="U5" i="71" s="1"/>
  <c r="Z5" i="71" a="1"/>
  <c r="Z5" i="71" s="1"/>
  <c r="AB5" i="71" a="1"/>
  <c r="AB5" i="71" s="1"/>
  <c r="S5" i="71" a="1"/>
  <c r="S5" i="71" s="1"/>
  <c r="R5" i="71" a="1"/>
  <c r="R5" i="71" s="1"/>
  <c r="AC5" i="71" a="1"/>
  <c r="AC5" i="71" s="1"/>
  <c r="T5" i="71" a="1"/>
  <c r="T5" i="71" s="1"/>
  <c r="AJ9" i="86" a="1"/>
  <c r="AJ9" i="86" s="1"/>
  <c r="Z9" i="86" a="1"/>
  <c r="Z9" i="86" s="1"/>
  <c r="AI9" i="86" a="1"/>
  <c r="AI9" i="86" s="1"/>
  <c r="AF9" i="86" a="1"/>
  <c r="AF9" i="86" s="1"/>
  <c r="Y9" i="86" a="1"/>
  <c r="Y9" i="86" s="1"/>
  <c r="AH9" i="86" a="1"/>
  <c r="AH9" i="86" s="1"/>
  <c r="X9" i="86" a="1"/>
  <c r="X9" i="86" s="1"/>
  <c r="AA9" i="86" a="1"/>
  <c r="AA9" i="86" s="1"/>
  <c r="U9" i="86" a="1"/>
  <c r="U9" i="86" s="1"/>
  <c r="V9" i="86" a="1"/>
  <c r="V9" i="86" s="1"/>
  <c r="T9" i="86" a="1"/>
  <c r="T9" i="86" s="1"/>
  <c r="S9" i="86" a="1"/>
  <c r="S9" i="86" s="1"/>
  <c r="AG9" i="86" a="1"/>
  <c r="AG9" i="86" s="1"/>
  <c r="AE9" i="86" a="1"/>
  <c r="AE9" i="86" s="1"/>
  <c r="R9" i="86" a="1"/>
  <c r="R9" i="86" s="1"/>
  <c r="T2" i="81" a="1"/>
  <c r="T2" i="81" s="1"/>
  <c r="AB2" i="81" a="1"/>
  <c r="AB2" i="81" s="1"/>
  <c r="V2" i="81" a="1"/>
  <c r="V2" i="81" s="1"/>
  <c r="AE2" i="81" a="1"/>
  <c r="AE2" i="81" s="1"/>
  <c r="S2" i="81" a="1"/>
  <c r="S2" i="81" s="1"/>
  <c r="AC7" i="78" a="1"/>
  <c r="AC7" i="78" s="1"/>
  <c r="Y7" i="78" a="1"/>
  <c r="Y7" i="78" s="1"/>
  <c r="V7" i="78" a="1"/>
  <c r="V7" i="78" s="1"/>
  <c r="R7" i="78" a="1"/>
  <c r="R7" i="78" s="1"/>
  <c r="AE7" i="78" a="1"/>
  <c r="AE7" i="78" s="1"/>
  <c r="Q5" i="83" a="1"/>
  <c r="Q5" i="83" s="1"/>
  <c r="R5" i="83" a="1"/>
  <c r="R5" i="83" s="1"/>
  <c r="AC5" i="83" a="1"/>
  <c r="AC5" i="83" s="1"/>
  <c r="AA5" i="83" a="1"/>
  <c r="AA5" i="83" s="1"/>
  <c r="AH5" i="83" a="1"/>
  <c r="AH5" i="83" s="1"/>
  <c r="AC10" i="74" a="1"/>
  <c r="AC10" i="74" s="1"/>
  <c r="Y10" i="74" a="1"/>
  <c r="Y10" i="74" s="1"/>
  <c r="AF10" i="74" a="1"/>
  <c r="AF10" i="74" s="1"/>
  <c r="S10" i="74" a="1"/>
  <c r="S10" i="74" s="1"/>
  <c r="AI10" i="74" a="1"/>
  <c r="AI10" i="74" s="1"/>
  <c r="Z6" i="86" a="1"/>
  <c r="Z6" i="86" s="1"/>
  <c r="AA6" i="86" a="1"/>
  <c r="AA6" i="86" s="1"/>
  <c r="Q6" i="86" a="1"/>
  <c r="Q6" i="86" s="1"/>
  <c r="AI6" i="86" a="1"/>
  <c r="AI6" i="86" s="1"/>
  <c r="S6" i="86" a="1"/>
  <c r="S6" i="86" s="1"/>
  <c r="AC6" i="86" a="1"/>
  <c r="AC6" i="86" s="1"/>
  <c r="AF6" i="86" a="1"/>
  <c r="AF6" i="86" s="1"/>
  <c r="AH6" i="86" a="1"/>
  <c r="AH6" i="86" s="1"/>
  <c r="AG6" i="86" a="1"/>
  <c r="AG6" i="86" s="1"/>
  <c r="W6" i="86" a="1"/>
  <c r="W6" i="86" s="1"/>
  <c r="AE6" i="86" a="1"/>
  <c r="AE6" i="86" s="1"/>
  <c r="AD6" i="86" a="1"/>
  <c r="AD6" i="86" s="1"/>
  <c r="AJ6" i="86" a="1"/>
  <c r="AJ6" i="86" s="1"/>
  <c r="Y6" i="86" a="1"/>
  <c r="Y6" i="86" s="1"/>
  <c r="X6" i="86" a="1"/>
  <c r="X6" i="86" s="1"/>
  <c r="T6" i="86" a="1"/>
  <c r="T6" i="86" s="1"/>
  <c r="U6" i="86" a="1"/>
  <c r="U6" i="86" s="1"/>
  <c r="AI4" i="86" a="1"/>
  <c r="AI4" i="86" s="1"/>
  <c r="AH4" i="86" a="1"/>
  <c r="AH4" i="86" s="1"/>
  <c r="Z4" i="86" a="1"/>
  <c r="Z4" i="86" s="1"/>
  <c r="T4" i="86" a="1"/>
  <c r="T4" i="86" s="1"/>
  <c r="AG4" i="86" a="1"/>
  <c r="AG4" i="86" s="1"/>
  <c r="W2" i="79" a="1"/>
  <c r="W2" i="79" s="1"/>
  <c r="AA2" i="79" a="1"/>
  <c r="AA2" i="79" s="1"/>
  <c r="Q2" i="79" a="1"/>
  <c r="Q2" i="79" s="1"/>
  <c r="R2" i="79" a="1"/>
  <c r="R2" i="79" s="1"/>
  <c r="AB2" i="79" a="1"/>
  <c r="AB2" i="79" s="1"/>
  <c r="W3" i="83" a="1"/>
  <c r="W3" i="83" s="1"/>
  <c r="AI3" i="83" a="1"/>
  <c r="AI3" i="83" s="1"/>
  <c r="Y3" i="83" a="1"/>
  <c r="Y3" i="83" s="1"/>
  <c r="Q3" i="83" a="1"/>
  <c r="Q3" i="83" s="1"/>
  <c r="T3" i="83" a="1"/>
  <c r="T3" i="83" s="1"/>
  <c r="AD3" i="85" a="1"/>
  <c r="AD3" i="85" s="1"/>
  <c r="AG3" i="85" a="1"/>
  <c r="AG3" i="85" s="1"/>
  <c r="S3" i="85" a="1"/>
  <c r="S3" i="85" s="1"/>
  <c r="AH3" i="85" a="1"/>
  <c r="AH3" i="85" s="1"/>
  <c r="R3" i="85" a="1"/>
  <c r="R3" i="85" s="1"/>
  <c r="AB3" i="85" a="1"/>
  <c r="AB3" i="85" s="1"/>
  <c r="AF3" i="85" a="1"/>
  <c r="AF3" i="85" s="1"/>
  <c r="Q3" i="85" a="1"/>
  <c r="Q3" i="85" s="1"/>
  <c r="Z3" i="85" a="1"/>
  <c r="Z3" i="85" s="1"/>
  <c r="AC3" i="85" a="1"/>
  <c r="AC3" i="85" s="1"/>
  <c r="W3" i="85" a="1"/>
  <c r="W3" i="85" s="1"/>
  <c r="Y3" i="85" a="1"/>
  <c r="Y3" i="85" s="1"/>
  <c r="AE3" i="85" a="1"/>
  <c r="AE3" i="85" s="1"/>
  <c r="AJ3" i="85" a="1"/>
  <c r="AJ3" i="85" s="1"/>
  <c r="AA3" i="85" a="1"/>
  <c r="AA3" i="85" s="1"/>
  <c r="T3" i="85" a="1"/>
  <c r="T3" i="85" s="1"/>
  <c r="X3" i="85" a="1"/>
  <c r="X3" i="85" s="1"/>
  <c r="V3" i="85" a="1"/>
  <c r="V3" i="85" s="1"/>
  <c r="AH8" i="79" a="1"/>
  <c r="AH8" i="79" s="1"/>
  <c r="Q8" i="79" a="1"/>
  <c r="Q8" i="79" s="1"/>
  <c r="T8" i="79" a="1"/>
  <c r="T8" i="79" s="1"/>
  <c r="AD8" i="79" a="1"/>
  <c r="AD8" i="79" s="1"/>
  <c r="AF8" i="79" a="1"/>
  <c r="AF8" i="79" s="1"/>
  <c r="AE6" i="78" a="1"/>
  <c r="AE6" i="78" s="1"/>
  <c r="AG6" i="78" a="1"/>
  <c r="AG6" i="78" s="1"/>
  <c r="W6" i="78" a="1"/>
  <c r="W6" i="78" s="1"/>
  <c r="Y6" i="78" a="1"/>
  <c r="Y6" i="78" s="1"/>
  <c r="S6" i="78" a="1"/>
  <c r="S6" i="78" s="1"/>
  <c r="AH5" i="86" a="1"/>
  <c r="AH5" i="86" s="1"/>
  <c r="Z5" i="86" a="1"/>
  <c r="Z5" i="86" s="1"/>
  <c r="S5" i="85" a="1"/>
  <c r="S5" i="85" s="1"/>
  <c r="Y5" i="85" a="1"/>
  <c r="Y5" i="85" s="1"/>
  <c r="T9" i="74" a="1"/>
  <c r="T9" i="74" s="1"/>
  <c r="AH9" i="74" a="1"/>
  <c r="AH9" i="74" s="1"/>
  <c r="AD9" i="74" a="1"/>
  <c r="AD9" i="74" s="1"/>
  <c r="Q9" i="74" a="1"/>
  <c r="Q9" i="74" s="1"/>
  <c r="AC9" i="74" a="1"/>
  <c r="AC9" i="74" s="1"/>
  <c r="W9" i="74" a="1"/>
  <c r="W9" i="74" s="1"/>
  <c r="AF9" i="74" a="1"/>
  <c r="AF9" i="74" s="1"/>
  <c r="AJ9" i="74" a="1"/>
  <c r="AJ9" i="74" s="1"/>
  <c r="AA9" i="74" a="1"/>
  <c r="AA9" i="74" s="1"/>
  <c r="R9" i="74" a="1"/>
  <c r="R9" i="74" s="1"/>
  <c r="Z9" i="74" a="1"/>
  <c r="Z9" i="74" s="1"/>
  <c r="AB9" i="74" a="1"/>
  <c r="AB9" i="74" s="1"/>
  <c r="U9" i="74" a="1"/>
  <c r="U9" i="74" s="1"/>
  <c r="AI9" i="74" a="1"/>
  <c r="AI9" i="74" s="1"/>
  <c r="X9" i="74" a="1"/>
  <c r="X9" i="74" s="1"/>
  <c r="V9" i="74" a="1"/>
  <c r="V9" i="74" s="1"/>
  <c r="AG9" i="74" a="1"/>
  <c r="AG9" i="74" s="1"/>
  <c r="T4" i="80" a="1"/>
  <c r="T4" i="80" s="1"/>
  <c r="AJ4" i="80" a="1"/>
  <c r="AJ4" i="80" s="1"/>
  <c r="AC4" i="80" a="1"/>
  <c r="AC4" i="80" s="1"/>
  <c r="AH4" i="80" a="1"/>
  <c r="AH4" i="80" s="1"/>
  <c r="AB4" i="80" a="1"/>
  <c r="AB4" i="80" s="1"/>
  <c r="AA6" i="80" a="1"/>
  <c r="AA6" i="80" s="1"/>
  <c r="V6" i="80" a="1"/>
  <c r="V6" i="80" s="1"/>
  <c r="AJ6" i="80" a="1"/>
  <c r="AJ6" i="80" s="1"/>
  <c r="W6" i="80" a="1"/>
  <c r="W6" i="80" s="1"/>
  <c r="X6" i="80" a="1"/>
  <c r="X6" i="80" s="1"/>
  <c r="W9" i="76" a="1"/>
  <c r="W9" i="76" s="1"/>
  <c r="AJ9" i="76" a="1"/>
  <c r="AJ9" i="76" s="1"/>
  <c r="AD9" i="76" a="1"/>
  <c r="AD9" i="76" s="1"/>
  <c r="AI9" i="76" a="1"/>
  <c r="AI9" i="76" s="1"/>
  <c r="AA9" i="76" a="1"/>
  <c r="AA9" i="76" s="1"/>
  <c r="V9" i="76" a="1"/>
  <c r="V9" i="76" s="1"/>
  <c r="Y9" i="76" a="1"/>
  <c r="Y9" i="76" s="1"/>
  <c r="AE9" i="76" a="1"/>
  <c r="AE9" i="76" s="1"/>
  <c r="R9" i="76" a="1"/>
  <c r="R9" i="76" s="1"/>
  <c r="T9" i="76" a="1"/>
  <c r="T9" i="76" s="1"/>
  <c r="AH9" i="76" a="1"/>
  <c r="AH9" i="76" s="1"/>
  <c r="AF9" i="76" a="1"/>
  <c r="AF9" i="76" s="1"/>
  <c r="Q9" i="76" a="1"/>
  <c r="Q9" i="76" s="1"/>
  <c r="AB9" i="76" a="1"/>
  <c r="AB9" i="76" s="1"/>
  <c r="AC9" i="76" a="1"/>
  <c r="AC9" i="76" s="1"/>
  <c r="X9" i="76" a="1"/>
  <c r="X9" i="76" s="1"/>
  <c r="AG9" i="76" a="1"/>
  <c r="AG9" i="76" s="1"/>
  <c r="Z9" i="76" a="1"/>
  <c r="Z9" i="76" s="1"/>
  <c r="Y4" i="81" a="1"/>
  <c r="Y4" i="81" s="1"/>
  <c r="T4" i="81" a="1"/>
  <c r="T4" i="81" s="1"/>
  <c r="AJ4" i="81" a="1"/>
  <c r="AJ4" i="81" s="1"/>
  <c r="AA4" i="81" a="1"/>
  <c r="AA4" i="81" s="1"/>
  <c r="AC4" i="81" a="1"/>
  <c r="AC4" i="81" s="1"/>
  <c r="AE11" i="82" a="1"/>
  <c r="AE11" i="82" s="1"/>
  <c r="R11" i="82" a="1"/>
  <c r="R11" i="82" s="1"/>
  <c r="W11" i="82" a="1"/>
  <c r="W11" i="82" s="1"/>
  <c r="V11" i="82" a="1"/>
  <c r="V11" i="82" s="1"/>
  <c r="AA11" i="82" a="1"/>
  <c r="AA11" i="82" s="1"/>
  <c r="AC9" i="84" a="1"/>
  <c r="AC9" i="84" s="1"/>
  <c r="U9" i="84" a="1"/>
  <c r="U9" i="84" s="1"/>
  <c r="Y9" i="84" a="1"/>
  <c r="Y9" i="84" s="1"/>
  <c r="X9" i="84" a="1"/>
  <c r="X9" i="84" s="1"/>
  <c r="W9" i="84" a="1"/>
  <c r="W9" i="84" s="1"/>
  <c r="R9" i="84" a="1"/>
  <c r="R9" i="84" s="1"/>
  <c r="AF9" i="84" a="1"/>
  <c r="AF9" i="84" s="1"/>
  <c r="V9" i="84" a="1"/>
  <c r="V9" i="84" s="1"/>
  <c r="AB9" i="84" a="1"/>
  <c r="AB9" i="84" s="1"/>
  <c r="AE9" i="84" a="1"/>
  <c r="AE9" i="84" s="1"/>
  <c r="S9" i="83" a="1"/>
  <c r="S9" i="83" s="1"/>
  <c r="Z9" i="83" a="1"/>
  <c r="Z9" i="83" s="1"/>
  <c r="AF9" i="83" a="1"/>
  <c r="AF9" i="83" s="1"/>
  <c r="AB9" i="83" a="1"/>
  <c r="AB9" i="83" s="1"/>
  <c r="AH9" i="83" a="1"/>
  <c r="AH9" i="83" s="1"/>
  <c r="Y9" i="83" a="1"/>
  <c r="Y9" i="83" s="1"/>
  <c r="U9" i="83" a="1"/>
  <c r="U9" i="83" s="1"/>
  <c r="Q9" i="83" a="1"/>
  <c r="Q9" i="83" s="1"/>
  <c r="AI9" i="83" a="1"/>
  <c r="AI9" i="83" s="1"/>
  <c r="AE9" i="83" a="1"/>
  <c r="AE9" i="83" s="1"/>
  <c r="Y7" i="77" a="1"/>
  <c r="Y7" i="77" s="1"/>
  <c r="AG7" i="77" a="1"/>
  <c r="AG7" i="77" s="1"/>
  <c r="U7" i="77" a="1"/>
  <c r="U7" i="77" s="1"/>
  <c r="AE7" i="77" a="1"/>
  <c r="AE7" i="77" s="1"/>
  <c r="R7" i="77" a="1"/>
  <c r="R7" i="77" s="1"/>
  <c r="S7" i="77" a="1"/>
  <c r="S7" i="77" s="1"/>
  <c r="W7" i="77" a="1"/>
  <c r="W7" i="77" s="1"/>
  <c r="AI7" i="77" a="1"/>
  <c r="AI7" i="77" s="1"/>
  <c r="AB7" i="77" a="1"/>
  <c r="AB7" i="77" s="1"/>
  <c r="X7" i="77" a="1"/>
  <c r="X7" i="77" s="1"/>
  <c r="T11" i="79" a="1"/>
  <c r="T11" i="79" s="1"/>
  <c r="AC11" i="79" a="1"/>
  <c r="AC11" i="79" s="1"/>
  <c r="AI11" i="79" a="1"/>
  <c r="AI11" i="79" s="1"/>
  <c r="AD11" i="79" a="1"/>
  <c r="AD11" i="79" s="1"/>
  <c r="AF11" i="79" a="1"/>
  <c r="AF11" i="79" s="1"/>
  <c r="V11" i="79" a="1"/>
  <c r="V11" i="79" s="1"/>
  <c r="AB11" i="79" a="1"/>
  <c r="AB11" i="79" s="1"/>
  <c r="U11" i="79" a="1"/>
  <c r="U11" i="79" s="1"/>
  <c r="Q11" i="79" a="1"/>
  <c r="Q11" i="79" s="1"/>
  <c r="AE11" i="79" a="1"/>
  <c r="AE11" i="79" s="1"/>
  <c r="U11" i="77" a="1"/>
  <c r="U11" i="77" s="1"/>
  <c r="AJ11" i="77" a="1"/>
  <c r="AJ11" i="77" s="1"/>
  <c r="AH11" i="77" a="1"/>
  <c r="AH11" i="77" s="1"/>
  <c r="AD11" i="77" a="1"/>
  <c r="AD11" i="77" s="1"/>
  <c r="R11" i="77" a="1"/>
  <c r="R11" i="77" s="1"/>
  <c r="Z11" i="77" a="1"/>
  <c r="Z11" i="77" s="1"/>
  <c r="AG11" i="77" a="1"/>
  <c r="AG11" i="77" s="1"/>
  <c r="AE11" i="77" a="1"/>
  <c r="AE11" i="77" s="1"/>
  <c r="W11" i="77" a="1"/>
  <c r="W11" i="77" s="1"/>
  <c r="AC11" i="77" a="1"/>
  <c r="AC11" i="77" s="1"/>
  <c r="U8" i="73" a="1"/>
  <c r="U8" i="73" s="1"/>
  <c r="AF8" i="73" a="1"/>
  <c r="AF8" i="73" s="1"/>
  <c r="AB8" i="73" a="1"/>
  <c r="AB8" i="73" s="1"/>
  <c r="AE8" i="73" a="1"/>
  <c r="AE8" i="73" s="1"/>
  <c r="S8" i="73" a="1"/>
  <c r="S8" i="73" s="1"/>
  <c r="Y8" i="73" a="1"/>
  <c r="Y8" i="73" s="1"/>
  <c r="AJ8" i="73" a="1"/>
  <c r="AJ8" i="73" s="1"/>
  <c r="Q8" i="73" a="1"/>
  <c r="Q8" i="73" s="1"/>
  <c r="AD8" i="73" a="1"/>
  <c r="AD8" i="73" s="1"/>
  <c r="AI8" i="73" a="1"/>
  <c r="AI8" i="73" s="1"/>
  <c r="AE6" i="83" a="1"/>
  <c r="AE6" i="83" s="1"/>
  <c r="S6" i="83" a="1"/>
  <c r="S6" i="83" s="1"/>
  <c r="T6" i="83" a="1"/>
  <c r="T6" i="83" s="1"/>
  <c r="AJ6" i="83" a="1"/>
  <c r="AJ6" i="83" s="1"/>
  <c r="Z6" i="83" a="1"/>
  <c r="Z6" i="83" s="1"/>
  <c r="AA6" i="83" a="1"/>
  <c r="AA6" i="83" s="1"/>
  <c r="AG6" i="83" a="1"/>
  <c r="AG6" i="83" s="1"/>
  <c r="AH6" i="83" a="1"/>
  <c r="AH6" i="83" s="1"/>
  <c r="AF6" i="83" a="1"/>
  <c r="AF6" i="83" s="1"/>
  <c r="X6" i="83" a="1"/>
  <c r="X6" i="83" s="1"/>
  <c r="AA3" i="80" a="1"/>
  <c r="AA3" i="80" s="1"/>
  <c r="AH3" i="80" a="1"/>
  <c r="AH3" i="80" s="1"/>
  <c r="U3" i="80" a="1"/>
  <c r="U3" i="80" s="1"/>
  <c r="R3" i="80" a="1"/>
  <c r="R3" i="80" s="1"/>
  <c r="Y3" i="80" a="1"/>
  <c r="Y3" i="80" s="1"/>
  <c r="AC3" i="80" a="1"/>
  <c r="AC3" i="80" s="1"/>
  <c r="T3" i="80" a="1"/>
  <c r="T3" i="80" s="1"/>
  <c r="Z3" i="80" a="1"/>
  <c r="Z3" i="80" s="1"/>
  <c r="V3" i="80" a="1"/>
  <c r="V3" i="80" s="1"/>
  <c r="AG3" i="80" a="1"/>
  <c r="AG3" i="80" s="1"/>
  <c r="Z7" i="82" a="1"/>
  <c r="Z7" i="82" s="1"/>
  <c r="AA7" i="82" a="1"/>
  <c r="AA7" i="82" s="1"/>
  <c r="AJ7" i="82" a="1"/>
  <c r="AJ7" i="82" s="1"/>
  <c r="AG7" i="82" a="1"/>
  <c r="AG7" i="82" s="1"/>
  <c r="R7" i="82" a="1"/>
  <c r="R7" i="82" s="1"/>
  <c r="AD7" i="82" a="1"/>
  <c r="AD7" i="82" s="1"/>
  <c r="T7" i="82" a="1"/>
  <c r="T7" i="82" s="1"/>
  <c r="Q7" i="82" a="1"/>
  <c r="Q7" i="82" s="1"/>
  <c r="Y7" i="82" a="1"/>
  <c r="Y7" i="82" s="1"/>
  <c r="AI7" i="82" a="1"/>
  <c r="AI7" i="82" s="1"/>
  <c r="AB10" i="85" a="1"/>
  <c r="AB10" i="85" s="1"/>
  <c r="AD10" i="85" a="1"/>
  <c r="AD10" i="85" s="1"/>
  <c r="AA10" i="85" a="1"/>
  <c r="AA10" i="85" s="1"/>
  <c r="V10" i="85" a="1"/>
  <c r="V10" i="85" s="1"/>
  <c r="Q10" i="85" a="1"/>
  <c r="Q10" i="85" s="1"/>
  <c r="AC10" i="85" a="1"/>
  <c r="AC10" i="85" s="1"/>
  <c r="W10" i="85" a="1"/>
  <c r="W10" i="85" s="1"/>
  <c r="AF10" i="85" a="1"/>
  <c r="AF10" i="85" s="1"/>
  <c r="T10" i="85" a="1"/>
  <c r="T10" i="85" s="1"/>
  <c r="X10" i="85" a="1"/>
  <c r="X10" i="85" s="1"/>
  <c r="Q6" i="82" a="1"/>
  <c r="Q6" i="82" s="1"/>
  <c r="W10" i="84" a="1"/>
  <c r="W10" i="84" s="1"/>
  <c r="Y10" i="84" a="1"/>
  <c r="Y10" i="84" s="1"/>
  <c r="X10" i="84" a="1"/>
  <c r="X10" i="84" s="1"/>
  <c r="U10" i="84" a="1"/>
  <c r="U10" i="84" s="1"/>
  <c r="V10" i="84" a="1"/>
  <c r="V10" i="84" s="1"/>
  <c r="S10" i="84" a="1"/>
  <c r="S10" i="84" s="1"/>
  <c r="AC10" i="84" a="1"/>
  <c r="AC10" i="84" s="1"/>
  <c r="AG10" i="84" a="1"/>
  <c r="AG10" i="84" s="1"/>
  <c r="Q10" i="84" a="1"/>
  <c r="Q10" i="84" s="1"/>
  <c r="AD10" i="84" a="1"/>
  <c r="AD10" i="84" s="1"/>
  <c r="AD2" i="73" a="1"/>
  <c r="AD2" i="73" s="1"/>
  <c r="AJ2" i="73" a="1"/>
  <c r="AJ2" i="73" s="1"/>
  <c r="W2" i="73" a="1"/>
  <c r="W2" i="73" s="1"/>
  <c r="AI2" i="73" a="1"/>
  <c r="AI2" i="73" s="1"/>
  <c r="AG2" i="73" a="1"/>
  <c r="AG2" i="73" s="1"/>
  <c r="T2" i="83" a="1"/>
  <c r="T2" i="83" s="1"/>
  <c r="Q2" i="83" a="1"/>
  <c r="Q2" i="83" s="1"/>
  <c r="AJ2" i="83" a="1"/>
  <c r="AJ2" i="83" s="1"/>
  <c r="AI2" i="83" a="1"/>
  <c r="AI2" i="83" s="1"/>
  <c r="AD2" i="83" a="1"/>
  <c r="AD2" i="83" s="1"/>
  <c r="AF2" i="83" a="1"/>
  <c r="AF2" i="83" s="1"/>
  <c r="AG2" i="83" a="1"/>
  <c r="AG2" i="83" s="1"/>
  <c r="U2" i="83" a="1"/>
  <c r="U2" i="83" s="1"/>
  <c r="S2" i="83" a="1"/>
  <c r="S2" i="83" s="1"/>
  <c r="W2" i="83" a="1"/>
  <c r="W2" i="83" s="1"/>
  <c r="Y3" i="71" a="1"/>
  <c r="Y3" i="71" s="1"/>
  <c r="AG3" i="71" a="1"/>
  <c r="AG3" i="71" s="1"/>
  <c r="S3" i="71" a="1"/>
  <c r="S3" i="71" s="1"/>
  <c r="AD3" i="71" a="1"/>
  <c r="AD3" i="71" s="1"/>
  <c r="V3" i="71" a="1"/>
  <c r="V3" i="71" s="1"/>
  <c r="Z3" i="71" a="1"/>
  <c r="Z3" i="71" s="1"/>
  <c r="AH3" i="71" a="1"/>
  <c r="AH3" i="71" s="1"/>
  <c r="AC3" i="71" a="1"/>
  <c r="AC3" i="71" s="1"/>
  <c r="X3" i="71" a="1"/>
  <c r="X3" i="71" s="1"/>
  <c r="U3" i="71" a="1"/>
  <c r="U3" i="71" s="1"/>
  <c r="R2" i="82" a="1"/>
  <c r="R2" i="82" s="1"/>
  <c r="AI2" i="82" a="1"/>
  <c r="AI2" i="82" s="1"/>
  <c r="Z2" i="82" a="1"/>
  <c r="Z2" i="82" s="1"/>
  <c r="S2" i="82" a="1"/>
  <c r="S2" i="82" s="1"/>
  <c r="AA2" i="82" a="1"/>
  <c r="AA2" i="82" s="1"/>
  <c r="AG2" i="82" a="1"/>
  <c r="AG2" i="82" s="1"/>
  <c r="AB2" i="82" a="1"/>
  <c r="AB2" i="82" s="1"/>
  <c r="AD2" i="82" a="1"/>
  <c r="AD2" i="82" s="1"/>
  <c r="Q2" i="82" a="1"/>
  <c r="Q2" i="82" s="1"/>
  <c r="U2" i="82" a="1"/>
  <c r="U2" i="82" s="1"/>
  <c r="AH11" i="71" a="1"/>
  <c r="AH11" i="71" s="1"/>
  <c r="AB11" i="71" a="1"/>
  <c r="AB11" i="71" s="1"/>
  <c r="T11" i="71" a="1"/>
  <c r="T11" i="71" s="1"/>
  <c r="W8" i="86" a="1"/>
  <c r="W8" i="86" s="1"/>
  <c r="AG8" i="86" a="1"/>
  <c r="AG8" i="86" s="1"/>
  <c r="AE8" i="86" a="1"/>
  <c r="AE8" i="86" s="1"/>
  <c r="U8" i="86" a="1"/>
  <c r="U8" i="86" s="1"/>
  <c r="AJ8" i="86" a="1"/>
  <c r="AJ8" i="86" s="1"/>
  <c r="AF9" i="82" a="1"/>
  <c r="AF9" i="82" s="1"/>
  <c r="AE9" i="82" a="1"/>
  <c r="AE9" i="82" s="1"/>
  <c r="U9" i="82" a="1"/>
  <c r="U9" i="82" s="1"/>
  <c r="X9" i="82" a="1"/>
  <c r="X9" i="82" s="1"/>
  <c r="R9" i="82" a="1"/>
  <c r="R9" i="82" s="1"/>
  <c r="R9" i="75" a="1"/>
  <c r="R9" i="75" s="1"/>
  <c r="X9" i="75" a="1"/>
  <c r="X9" i="75" s="1"/>
  <c r="Z9" i="75" a="1"/>
  <c r="Z9" i="75" s="1"/>
  <c r="AE9" i="75" a="1"/>
  <c r="AE9" i="75" s="1"/>
  <c r="T9" i="75" a="1"/>
  <c r="T9" i="75" s="1"/>
  <c r="Y6" i="77" a="1"/>
  <c r="Y6" i="77" s="1"/>
  <c r="AB6" i="77" a="1"/>
  <c r="AB6" i="77" s="1"/>
  <c r="AG6" i="77" a="1"/>
  <c r="AG6" i="77" s="1"/>
  <c r="T6" i="77" a="1"/>
  <c r="T6" i="77" s="1"/>
  <c r="R6" i="77" a="1"/>
  <c r="R6" i="77" s="1"/>
  <c r="AI10" i="82" a="1"/>
  <c r="AI10" i="82" s="1"/>
  <c r="Q10" i="82" a="1"/>
  <c r="Q10" i="82" s="1"/>
  <c r="R10" i="82" a="1"/>
  <c r="R10" i="82" s="1"/>
  <c r="AD10" i="82" a="1"/>
  <c r="AD10" i="82" s="1"/>
  <c r="AA10" i="82" a="1"/>
  <c r="AA10" i="82" s="1"/>
  <c r="R5" i="84" a="1"/>
  <c r="R5" i="84" s="1"/>
  <c r="AE5" i="84" a="1"/>
  <c r="AE5" i="84" s="1"/>
  <c r="AI5" i="84" a="1"/>
  <c r="AI5" i="84" s="1"/>
  <c r="Y5" i="84" a="1"/>
  <c r="Y5" i="84" s="1"/>
  <c r="V5" i="84" a="1"/>
  <c r="V5" i="84" s="1"/>
  <c r="Q7" i="74" a="1"/>
  <c r="Q7" i="74" s="1"/>
  <c r="Z7" i="74" a="1"/>
  <c r="Z7" i="74" s="1"/>
  <c r="AG7" i="74" a="1"/>
  <c r="AG7" i="74" s="1"/>
  <c r="AH7" i="74" a="1"/>
  <c r="AH7" i="74" s="1"/>
  <c r="AF7" i="74" a="1"/>
  <c r="AF7" i="74" s="1"/>
  <c r="AG2" i="86" a="1"/>
  <c r="AG2" i="86" s="1"/>
  <c r="AB2" i="86" a="1"/>
  <c r="AB2" i="86" s="1"/>
  <c r="Z2" i="86" a="1"/>
  <c r="Z2" i="86" s="1"/>
  <c r="S2" i="86" a="1"/>
  <c r="S2" i="86" s="1"/>
  <c r="Q2" i="86" a="1"/>
  <c r="Q2" i="86" s="1"/>
  <c r="AE7" i="84" a="1"/>
  <c r="AE7" i="84" s="1"/>
  <c r="X7" i="84" a="1"/>
  <c r="X7" i="84" s="1"/>
  <c r="Y7" i="84" a="1"/>
  <c r="Y7" i="84" s="1"/>
  <c r="S7" i="84" a="1"/>
  <c r="S7" i="84" s="1"/>
  <c r="AC7" i="84" a="1"/>
  <c r="AC7" i="84" s="1"/>
  <c r="AD9" i="71" a="1"/>
  <c r="AD9" i="71" s="1"/>
  <c r="Y9" i="71" a="1"/>
  <c r="Y9" i="71" s="1"/>
  <c r="U9" i="71" a="1"/>
  <c r="U9" i="71" s="1"/>
  <c r="AF9" i="71" a="1"/>
  <c r="AF9" i="71" s="1"/>
  <c r="V9" i="71" a="1"/>
  <c r="V9" i="71" s="1"/>
  <c r="X10" i="81" a="1"/>
  <c r="X10" i="81" s="1"/>
  <c r="S10" i="81" a="1"/>
  <c r="S10" i="81" s="1"/>
  <c r="T10" i="81" a="1"/>
  <c r="T10" i="81" s="1"/>
  <c r="Y10" i="81" a="1"/>
  <c r="Y10" i="81" s="1"/>
  <c r="U10" i="81" a="1"/>
  <c r="U10" i="81" s="1"/>
  <c r="AD2" i="78" a="1"/>
  <c r="AD2" i="78" s="1"/>
  <c r="AC2" i="78" a="1"/>
  <c r="AC2" i="78" s="1"/>
  <c r="R2" i="78" a="1"/>
  <c r="R2" i="78" s="1"/>
  <c r="AE2" i="78" a="1"/>
  <c r="AE2" i="78" s="1"/>
  <c r="V2" i="78" a="1"/>
  <c r="V2" i="78" s="1"/>
  <c r="V4" i="75" a="1"/>
  <c r="V4" i="75" s="1"/>
  <c r="AE4" i="75" a="1"/>
  <c r="AE4" i="75" s="1"/>
  <c r="Z4" i="75" a="1"/>
  <c r="Z4" i="75" s="1"/>
  <c r="AH4" i="75" a="1"/>
  <c r="AH4" i="75" s="1"/>
  <c r="Q4" i="75" a="1"/>
  <c r="Q4" i="75" s="1"/>
  <c r="AE2" i="71" a="1"/>
  <c r="AE2" i="71" s="1"/>
  <c r="AB2" i="71" a="1"/>
  <c r="AB2" i="71" s="1"/>
  <c r="AD2" i="71" a="1"/>
  <c r="AD2" i="71" s="1"/>
  <c r="V2" i="71" a="1"/>
  <c r="V2" i="71" s="1"/>
  <c r="R2" i="71" a="1"/>
  <c r="R2" i="71" s="1"/>
  <c r="U8" i="78" a="1"/>
  <c r="U8" i="78" s="1"/>
  <c r="X8" i="78" a="1"/>
  <c r="X8" i="78" s="1"/>
  <c r="W8" i="78" a="1"/>
  <c r="W8" i="78" s="1"/>
  <c r="S8" i="78" a="1"/>
  <c r="S8" i="78" s="1"/>
  <c r="R8" i="78" a="1"/>
  <c r="R8" i="78" s="1"/>
  <c r="AI7" i="79" a="1"/>
  <c r="AI7" i="79" s="1"/>
  <c r="U7" i="79" a="1"/>
  <c r="U7" i="79" s="1"/>
  <c r="X7" i="79" a="1"/>
  <c r="X7" i="79" s="1"/>
  <c r="W7" i="79" a="1"/>
  <c r="W7" i="79" s="1"/>
  <c r="Y7" i="79" a="1"/>
  <c r="Y7" i="79" s="1"/>
  <c r="W6" i="74" a="1"/>
  <c r="W6" i="74" s="1"/>
  <c r="R6" i="74" a="1"/>
  <c r="R6" i="74" s="1"/>
  <c r="AD6" i="74" a="1"/>
  <c r="AD6" i="74" s="1"/>
  <c r="AB6" i="74" a="1"/>
  <c r="AB6" i="74" s="1"/>
  <c r="AG6" i="74" a="1"/>
  <c r="AG6" i="74" s="1"/>
  <c r="AA3" i="78" a="1"/>
  <c r="AA3" i="78" s="1"/>
  <c r="T3" i="78" a="1"/>
  <c r="T3" i="78" s="1"/>
  <c r="AH3" i="78" a="1"/>
  <c r="AH3" i="78" s="1"/>
  <c r="W3" i="78" a="1"/>
  <c r="W3" i="78" s="1"/>
  <c r="Z3" i="78" a="1"/>
  <c r="Z3" i="78" s="1"/>
  <c r="U2" i="81" a="1"/>
  <c r="U2" i="81" s="1"/>
  <c r="AJ2" i="81" a="1"/>
  <c r="AJ2" i="81" s="1"/>
  <c r="X2" i="81" a="1"/>
  <c r="X2" i="81" s="1"/>
  <c r="AF2" i="81" a="1"/>
  <c r="AF2" i="81" s="1"/>
  <c r="AH2" i="81" a="1"/>
  <c r="AH2" i="81" s="1"/>
  <c r="S4" i="71" a="1"/>
  <c r="S4" i="71" s="1"/>
  <c r="Q4" i="71" a="1"/>
  <c r="Q4" i="71" s="1"/>
  <c r="Z4" i="71" a="1"/>
  <c r="Z4" i="71" s="1"/>
  <c r="AC4" i="71" a="1"/>
  <c r="AC4" i="71" s="1"/>
  <c r="AE4" i="71" a="1"/>
  <c r="AE4" i="71" s="1"/>
  <c r="T8" i="82" a="1"/>
  <c r="T8" i="82" s="1"/>
  <c r="X8" i="82" a="1"/>
  <c r="X8" i="82" s="1"/>
  <c r="U7" i="78" a="1"/>
  <c r="U7" i="78" s="1"/>
  <c r="W7" i="78" a="1"/>
  <c r="W7" i="78" s="1"/>
  <c r="AJ7" i="78" a="1"/>
  <c r="AJ7" i="78" s="1"/>
  <c r="AD7" i="78" a="1"/>
  <c r="AD7" i="78" s="1"/>
  <c r="AB7" i="78" a="1"/>
  <c r="AB7" i="78" s="1"/>
  <c r="AG4" i="74" a="1"/>
  <c r="AG4" i="74" s="1"/>
  <c r="S4" i="74" a="1"/>
  <c r="S4" i="74" s="1"/>
  <c r="AA4" i="74" a="1"/>
  <c r="AA4" i="74" s="1"/>
  <c r="AI4" i="74" a="1"/>
  <c r="AI4" i="74" s="1"/>
  <c r="AC4" i="74" a="1"/>
  <c r="AC4" i="74" s="1"/>
  <c r="Z8" i="77" a="1"/>
  <c r="Z8" i="77" s="1"/>
  <c r="AE8" i="77" a="1"/>
  <c r="AE8" i="77" s="1"/>
  <c r="W8" i="77" a="1"/>
  <c r="W8" i="77" s="1"/>
  <c r="R8" i="77" a="1"/>
  <c r="R8" i="77" s="1"/>
  <c r="AH4" i="83" a="1"/>
  <c r="AH4" i="83" s="1"/>
  <c r="V4" i="83" a="1"/>
  <c r="V4" i="83" s="1"/>
  <c r="AA4" i="83" a="1"/>
  <c r="AA4" i="83" s="1"/>
  <c r="U4" i="83" a="1"/>
  <c r="U4" i="83" s="1"/>
  <c r="W4" i="83" a="1"/>
  <c r="W4" i="83" s="1"/>
  <c r="AB4" i="83" a="1"/>
  <c r="AB4" i="83" s="1"/>
  <c r="Q4" i="83" a="1"/>
  <c r="Q4" i="83" s="1"/>
  <c r="AJ4" i="83" a="1"/>
  <c r="AJ4" i="83" s="1"/>
  <c r="X4" i="83" a="1"/>
  <c r="X4" i="83" s="1"/>
  <c r="AC4" i="83" a="1"/>
  <c r="AC4" i="83" s="1"/>
  <c r="V5" i="83" a="1"/>
  <c r="V5" i="83" s="1"/>
  <c r="AJ7" i="83" a="1"/>
  <c r="AJ7" i="83" s="1"/>
  <c r="Q7" i="83" a="1"/>
  <c r="Q7" i="83" s="1"/>
  <c r="AI7" i="83" a="1"/>
  <c r="AI7" i="83" s="1"/>
  <c r="AB7" i="83" a="1"/>
  <c r="AB7" i="83" s="1"/>
  <c r="AF7" i="83" a="1"/>
  <c r="AF7" i="83" s="1"/>
  <c r="Y7" i="83" a="1"/>
  <c r="Y7" i="83" s="1"/>
  <c r="Z7" i="83" a="1"/>
  <c r="Z7" i="83" s="1"/>
  <c r="AH7" i="83" a="1"/>
  <c r="AH7" i="83" s="1"/>
  <c r="T7" i="83" a="1"/>
  <c r="T7" i="83" s="1"/>
  <c r="AA7" i="83" a="1"/>
  <c r="AA7" i="83" s="1"/>
  <c r="AD7" i="83" a="1"/>
  <c r="AD7" i="83" s="1"/>
  <c r="R7" i="83" a="1"/>
  <c r="R7" i="83" s="1"/>
  <c r="AD10" i="74" a="1"/>
  <c r="AD10" i="74" s="1"/>
  <c r="AH10" i="74" a="1"/>
  <c r="AH10" i="74" s="1"/>
  <c r="AI9" i="84" a="1"/>
  <c r="AI9" i="84" s="1"/>
  <c r="S9" i="84" a="1"/>
  <c r="S9" i="84" s="1"/>
  <c r="AH9" i="84" a="1"/>
  <c r="AH9" i="84" s="1"/>
  <c r="X6" i="85" a="1"/>
  <c r="X6" i="85" s="1"/>
  <c r="W9" i="83" a="1"/>
  <c r="W9" i="83" s="1"/>
  <c r="T9" i="83" a="1"/>
  <c r="T9" i="83" s="1"/>
  <c r="T7" i="77" a="1"/>
  <c r="T7" i="77" s="1"/>
  <c r="AJ7" i="77" a="1"/>
  <c r="AJ7" i="77" s="1"/>
  <c r="AH7" i="77" a="1"/>
  <c r="AH7" i="77" s="1"/>
  <c r="R4" i="86" a="1"/>
  <c r="R4" i="86" s="1"/>
  <c r="V8" i="80" a="1"/>
  <c r="V8" i="80" s="1"/>
  <c r="AD8" i="80" a="1"/>
  <c r="AD8" i="80" s="1"/>
  <c r="AH8" i="80" a="1"/>
  <c r="AH8" i="80" s="1"/>
  <c r="AF8" i="80" a="1"/>
  <c r="AF8" i="80" s="1"/>
  <c r="AB8" i="80" a="1"/>
  <c r="AB8" i="80" s="1"/>
  <c r="U8" i="80" a="1"/>
  <c r="U8" i="80" s="1"/>
  <c r="AE8" i="80" a="1"/>
  <c r="AE8" i="80" s="1"/>
  <c r="S8" i="80" a="1"/>
  <c r="S8" i="80" s="1"/>
  <c r="AA8" i="80" a="1"/>
  <c r="AA8" i="80" s="1"/>
  <c r="AC8" i="80" a="1"/>
  <c r="AC8" i="80" s="1"/>
  <c r="R8" i="80" a="1"/>
  <c r="R8" i="80" s="1"/>
  <c r="AI8" i="80" a="1"/>
  <c r="AI8" i="80" s="1"/>
  <c r="Z8" i="80" a="1"/>
  <c r="Z8" i="80" s="1"/>
  <c r="AI2" i="79" a="1"/>
  <c r="AI2" i="79" s="1"/>
  <c r="AG11" i="79" a="1"/>
  <c r="AG11" i="79" s="1"/>
  <c r="X11" i="79" a="1"/>
  <c r="X11" i="79" s="1"/>
  <c r="R11" i="79" a="1"/>
  <c r="R11" i="79" s="1"/>
  <c r="AA3" i="83" a="1"/>
  <c r="AA3" i="83" s="1"/>
  <c r="Y11" i="77" a="1"/>
  <c r="Y11" i="77" s="1"/>
  <c r="Q11" i="77" a="1"/>
  <c r="Q11" i="77" s="1"/>
  <c r="V8" i="73" a="1"/>
  <c r="V8" i="73" s="1"/>
  <c r="AH8" i="73" a="1"/>
  <c r="AH8" i="73" s="1"/>
  <c r="R8" i="79" a="1"/>
  <c r="R8" i="79" s="1"/>
  <c r="V8" i="79" a="1"/>
  <c r="V8" i="79" s="1"/>
  <c r="U6" i="83" a="1"/>
  <c r="U6" i="83" s="1"/>
  <c r="Y6" i="83" a="1"/>
  <c r="Y6" i="83" s="1"/>
  <c r="AH6" i="78" a="1"/>
  <c r="AH6" i="78" s="1"/>
  <c r="U4" i="77" a="1"/>
  <c r="U4" i="77" s="1"/>
  <c r="Z4" i="77" a="1"/>
  <c r="Z4" i="77" s="1"/>
  <c r="X4" i="77" a="1"/>
  <c r="X4" i="77" s="1"/>
  <c r="AA4" i="77" a="1"/>
  <c r="AA4" i="77" s="1"/>
  <c r="AC4" i="77" a="1"/>
  <c r="AC4" i="77" s="1"/>
  <c r="Q4" i="77" a="1"/>
  <c r="Q4" i="77" s="1"/>
  <c r="AI4" i="77" a="1"/>
  <c r="AI4" i="77" s="1"/>
  <c r="AG4" i="77" a="1"/>
  <c r="AG4" i="77" s="1"/>
  <c r="S4" i="77" a="1"/>
  <c r="S4" i="77" s="1"/>
  <c r="AB4" i="77" a="1"/>
  <c r="AB4" i="77" s="1"/>
  <c r="AE4" i="77" a="1"/>
  <c r="AE4" i="77" s="1"/>
  <c r="AH4" i="77" a="1"/>
  <c r="AH4" i="77" s="1"/>
  <c r="T4" i="77" a="1"/>
  <c r="T4" i="77" s="1"/>
  <c r="S7" i="85" a="1"/>
  <c r="S7" i="85" s="1"/>
  <c r="AE9" i="85" a="1"/>
  <c r="AE9" i="85" s="1"/>
  <c r="AD9" i="85" a="1"/>
  <c r="AD9" i="85" s="1"/>
  <c r="AC9" i="85" a="1"/>
  <c r="AC9" i="85" s="1"/>
  <c r="Q9" i="85" a="1"/>
  <c r="Q9" i="85" s="1"/>
  <c r="Z9" i="85" a="1"/>
  <c r="Z9" i="85" s="1"/>
  <c r="AH9" i="85" a="1"/>
  <c r="AH9" i="85" s="1"/>
  <c r="X9" i="85" a="1"/>
  <c r="X9" i="85" s="1"/>
  <c r="T9" i="85" a="1"/>
  <c r="T9" i="85" s="1"/>
  <c r="AA9" i="85" a="1"/>
  <c r="AA9" i="85" s="1"/>
  <c r="AB9" i="85" a="1"/>
  <c r="AB9" i="85" s="1"/>
  <c r="S9" i="85" a="1"/>
  <c r="S9" i="85" s="1"/>
  <c r="AJ9" i="85" a="1"/>
  <c r="AJ9" i="85" s="1"/>
  <c r="R9" i="85" a="1"/>
  <c r="R9" i="85" s="1"/>
  <c r="Q11" i="76" a="1"/>
  <c r="Q11" i="76" s="1"/>
  <c r="AF3" i="80" a="1"/>
  <c r="AF3" i="80" s="1"/>
  <c r="AI3" i="80" a="1"/>
  <c r="AI3" i="80" s="1"/>
  <c r="R10" i="73" a="1"/>
  <c r="R10" i="73" s="1"/>
  <c r="U10" i="73" a="1"/>
  <c r="U10" i="73" s="1"/>
  <c r="S7" i="82" a="1"/>
  <c r="S7" i="82" s="1"/>
  <c r="AF7" i="82" a="1"/>
  <c r="AF7" i="82" s="1"/>
  <c r="AE7" i="82" a="1"/>
  <c r="AE7" i="82" s="1"/>
  <c r="T5" i="86" a="1"/>
  <c r="T5" i="86" s="1"/>
  <c r="AF5" i="86" a="1"/>
  <c r="AF5" i="86" s="1"/>
  <c r="AA8" i="84" a="1"/>
  <c r="AA8" i="84" s="1"/>
  <c r="T8" i="84" a="1"/>
  <c r="T8" i="84" s="1"/>
  <c r="AF8" i="84" a="1"/>
  <c r="AF8" i="84" s="1"/>
  <c r="Q8" i="84" a="1"/>
  <c r="Q8" i="84" s="1"/>
  <c r="AD8" i="84" a="1"/>
  <c r="AD8" i="84" s="1"/>
  <c r="AC8" i="84" a="1"/>
  <c r="AC8" i="84" s="1"/>
  <c r="AG8" i="84" a="1"/>
  <c r="AG8" i="84" s="1"/>
  <c r="AJ8" i="84" a="1"/>
  <c r="AJ8" i="84" s="1"/>
  <c r="S8" i="84" a="1"/>
  <c r="S8" i="84" s="1"/>
  <c r="Z8" i="84" a="1"/>
  <c r="Z8" i="84" s="1"/>
  <c r="Y8" i="84" a="1"/>
  <c r="Y8" i="84" s="1"/>
  <c r="AE8" i="84" a="1"/>
  <c r="AE8" i="84" s="1"/>
  <c r="V5" i="85" a="1"/>
  <c r="V5" i="85" s="1"/>
  <c r="Z5" i="85" a="1"/>
  <c r="Z5" i="85" s="1"/>
  <c r="AE10" i="85" a="1"/>
  <c r="AE10" i="85" s="1"/>
  <c r="S10" i="85" a="1"/>
  <c r="S10" i="85" s="1"/>
  <c r="T10" i="76" a="1"/>
  <c r="T10" i="76" s="1"/>
  <c r="W10" i="76" a="1"/>
  <c r="W10" i="76" s="1"/>
  <c r="AJ6" i="73" a="1"/>
  <c r="AJ6" i="73" s="1"/>
  <c r="Z6" i="73" a="1"/>
  <c r="Z6" i="73" s="1"/>
  <c r="AH6" i="73" a="1"/>
  <c r="AH6" i="73" s="1"/>
  <c r="V6" i="73" a="1"/>
  <c r="V6" i="73" s="1"/>
  <c r="X6" i="73" a="1"/>
  <c r="X6" i="73" s="1"/>
  <c r="AD6" i="73" a="1"/>
  <c r="AD6" i="73" s="1"/>
  <c r="AB6" i="73" a="1"/>
  <c r="AB6" i="73" s="1"/>
  <c r="S6" i="73" a="1"/>
  <c r="S6" i="73" s="1"/>
  <c r="AA6" i="73" a="1"/>
  <c r="AA6" i="73" s="1"/>
  <c r="Y6" i="73" a="1"/>
  <c r="Y6" i="73" s="1"/>
  <c r="Q6" i="73" a="1"/>
  <c r="Q6" i="73" s="1"/>
  <c r="R6" i="73" a="1"/>
  <c r="R6" i="73" s="1"/>
  <c r="X6" i="82" a="1"/>
  <c r="X6" i="82" s="1"/>
  <c r="Z6" i="82" a="1"/>
  <c r="Z6" i="82" s="1"/>
  <c r="Q2" i="84" a="1"/>
  <c r="Q2" i="84" s="1"/>
  <c r="AG2" i="84" a="1"/>
  <c r="AG2" i="84" s="1"/>
  <c r="AJ2" i="84" a="1"/>
  <c r="AJ2" i="84" s="1"/>
  <c r="AH2" i="84" a="1"/>
  <c r="AH2" i="84" s="1"/>
  <c r="AI2" i="84" a="1"/>
  <c r="AI2" i="84" s="1"/>
  <c r="AE2" i="84" a="1"/>
  <c r="AE2" i="84" s="1"/>
  <c r="T2" i="84" a="1"/>
  <c r="T2" i="84" s="1"/>
  <c r="AF2" i="84" a="1"/>
  <c r="AF2" i="84" s="1"/>
  <c r="X2" i="84" a="1"/>
  <c r="X2" i="84" s="1"/>
  <c r="AB2" i="84" a="1"/>
  <c r="AB2" i="84" s="1"/>
  <c r="AA2" i="84" a="1"/>
  <c r="AA2" i="84" s="1"/>
  <c r="AD2" i="84" a="1"/>
  <c r="AD2" i="84" s="1"/>
  <c r="S2" i="84" a="1"/>
  <c r="S2" i="84" s="1"/>
  <c r="AA10" i="84" a="1"/>
  <c r="AA10" i="84" s="1"/>
  <c r="AI10" i="84" a="1"/>
  <c r="AI10" i="84" s="1"/>
  <c r="R10" i="84" a="1"/>
  <c r="R10" i="84" s="1"/>
  <c r="R6" i="79" a="1"/>
  <c r="R6" i="79" s="1"/>
  <c r="AF6" i="79" a="1"/>
  <c r="AF6" i="79" s="1"/>
  <c r="AE6" i="79" a="1"/>
  <c r="AE6" i="79" s="1"/>
  <c r="Z2" i="73" a="1"/>
  <c r="Z2" i="73" s="1"/>
  <c r="S2" i="73" a="1"/>
  <c r="S2" i="73" s="1"/>
  <c r="Y2" i="73" a="1"/>
  <c r="Y2" i="73" s="1"/>
  <c r="W4" i="80" a="1"/>
  <c r="W4" i="80" s="1"/>
  <c r="AD4" i="80" a="1"/>
  <c r="AD4" i="80" s="1"/>
  <c r="Z2" i="83" a="1"/>
  <c r="Z2" i="83" s="1"/>
  <c r="V2" i="83" a="1"/>
  <c r="V2" i="83" s="1"/>
  <c r="Y6" i="80" a="1"/>
  <c r="Y6" i="80" s="1"/>
  <c r="V2" i="77" a="1"/>
  <c r="V2" i="77" s="1"/>
  <c r="X2" i="77" a="1"/>
  <c r="X2" i="77" s="1"/>
  <c r="U2" i="77" a="1"/>
  <c r="U2" i="77" s="1"/>
  <c r="T2" i="77" a="1"/>
  <c r="T2" i="77" s="1"/>
  <c r="AB2" i="77" a="1"/>
  <c r="AB2" i="77" s="1"/>
  <c r="AE2" i="77" a="1"/>
  <c r="AE2" i="77" s="1"/>
  <c r="R2" i="77" a="1"/>
  <c r="R2" i="77" s="1"/>
  <c r="AG2" i="77" a="1"/>
  <c r="AG2" i="77" s="1"/>
  <c r="AI2" i="77" a="1"/>
  <c r="AI2" i="77" s="1"/>
  <c r="Y2" i="77" a="1"/>
  <c r="Y2" i="77" s="1"/>
  <c r="AH2" i="77" a="1"/>
  <c r="AH2" i="77" s="1"/>
  <c r="AJ2" i="77" a="1"/>
  <c r="AJ2" i="77" s="1"/>
  <c r="W2" i="74" a="1"/>
  <c r="W2" i="74" s="1"/>
  <c r="AF2" i="74" a="1"/>
  <c r="AF2" i="74" s="1"/>
  <c r="V2" i="74" a="1"/>
  <c r="V2" i="74" s="1"/>
  <c r="AB2" i="74" a="1"/>
  <c r="AB2" i="74" s="1"/>
  <c r="AD2" i="74" a="1"/>
  <c r="AD2" i="74" s="1"/>
  <c r="T2" i="74" a="1"/>
  <c r="T2" i="74" s="1"/>
  <c r="AA2" i="74" a="1"/>
  <c r="AA2" i="74" s="1"/>
  <c r="AC2" i="74" a="1"/>
  <c r="AC2" i="74" s="1"/>
  <c r="U2" i="74" a="1"/>
  <c r="U2" i="74" s="1"/>
  <c r="S2" i="74" a="1"/>
  <c r="S2" i="74" s="1"/>
  <c r="AE2" i="74" a="1"/>
  <c r="AE2" i="74" s="1"/>
  <c r="R2" i="74" a="1"/>
  <c r="R2" i="74" s="1"/>
  <c r="AG4" i="81" a="1"/>
  <c r="AG4" i="81" s="1"/>
  <c r="AH4" i="81" a="1"/>
  <c r="AH4" i="81" s="1"/>
  <c r="AA3" i="71" a="1"/>
  <c r="AA3" i="71" s="1"/>
  <c r="AE3" i="71" a="1"/>
  <c r="AE3" i="71" s="1"/>
  <c r="Y11" i="82" a="1"/>
  <c r="Y11" i="82" s="1"/>
  <c r="AD11" i="82" a="1"/>
  <c r="AD11" i="82" s="1"/>
  <c r="AE2" i="82" a="1"/>
  <c r="AE2" i="82" s="1"/>
  <c r="AH2" i="82" a="1"/>
  <c r="AH2" i="82" s="1"/>
  <c r="U11" i="71" a="1"/>
  <c r="U11" i="71" s="1"/>
  <c r="X11" i="71" a="1"/>
  <c r="X11" i="71" s="1"/>
  <c r="S5" i="79" a="1"/>
  <c r="S5" i="79" s="1"/>
  <c r="Y5" i="79" a="1"/>
  <c r="Y5" i="79" s="1"/>
  <c r="AE5" i="79" a="1"/>
  <c r="AE5" i="79" s="1"/>
  <c r="X5" i="79" a="1"/>
  <c r="X5" i="79" s="1"/>
  <c r="AH5" i="79" a="1"/>
  <c r="AH5" i="79" s="1"/>
  <c r="Q4" i="85" a="1"/>
  <c r="Q4" i="85" s="1"/>
  <c r="X4" i="85" a="1"/>
  <c r="X4" i="85" s="1"/>
  <c r="Y8" i="86" a="1"/>
  <c r="Y8" i="86" s="1"/>
  <c r="R8" i="86" a="1"/>
  <c r="R8" i="86" s="1"/>
  <c r="AB8" i="86" a="1"/>
  <c r="AB8" i="86" s="1"/>
  <c r="Z8" i="86" a="1"/>
  <c r="Z8" i="86" s="1"/>
  <c r="Q9" i="82" a="1"/>
  <c r="Q9" i="82" s="1"/>
  <c r="AI9" i="82" a="1"/>
  <c r="AI9" i="82" s="1"/>
  <c r="AH9" i="82" a="1"/>
  <c r="AH9" i="82" s="1"/>
  <c r="AA9" i="82" a="1"/>
  <c r="AA9" i="82" s="1"/>
  <c r="W9" i="75" a="1"/>
  <c r="W9" i="75" s="1"/>
  <c r="U9" i="75" a="1"/>
  <c r="U9" i="75" s="1"/>
  <c r="AB9" i="75" a="1"/>
  <c r="AB9" i="75" s="1"/>
  <c r="AJ9" i="75" a="1"/>
  <c r="AJ9" i="75" s="1"/>
  <c r="AA6" i="77" a="1"/>
  <c r="AA6" i="77" s="1"/>
  <c r="AF6" i="77" a="1"/>
  <c r="AF6" i="77" s="1"/>
  <c r="AD6" i="77" a="1"/>
  <c r="AD6" i="77" s="1"/>
  <c r="W6" i="77" a="1"/>
  <c r="W6" i="77" s="1"/>
  <c r="Z8" i="81" a="1"/>
  <c r="Z8" i="81" s="1"/>
  <c r="AH8" i="81" a="1"/>
  <c r="AH8" i="81" s="1"/>
  <c r="AD8" i="81" a="1"/>
  <c r="AD8" i="81" s="1"/>
  <c r="W8" i="81" a="1"/>
  <c r="W8" i="81" s="1"/>
  <c r="X10" i="82" a="1"/>
  <c r="X10" i="82" s="1"/>
  <c r="Y10" i="82" a="1"/>
  <c r="Y10" i="82" s="1"/>
  <c r="V10" i="82" a="1"/>
  <c r="V10" i="82" s="1"/>
  <c r="AE10" i="82" a="1"/>
  <c r="AE10" i="82" s="1"/>
  <c r="AC5" i="84" a="1"/>
  <c r="AC5" i="84" s="1"/>
  <c r="T5" i="84" a="1"/>
  <c r="T5" i="84" s="1"/>
  <c r="Q5" i="84" a="1"/>
  <c r="Q5" i="84" s="1"/>
  <c r="AF5" i="84" a="1"/>
  <c r="AF5" i="84" s="1"/>
  <c r="W7" i="74" a="1"/>
  <c r="W7" i="74" s="1"/>
  <c r="AC7" i="74" a="1"/>
  <c r="AC7" i="74" s="1"/>
  <c r="U7" i="74" a="1"/>
  <c r="U7" i="74" s="1"/>
  <c r="AI7" i="74" a="1"/>
  <c r="AI7" i="74" s="1"/>
  <c r="AE2" i="86" a="1"/>
  <c r="AE2" i="86" s="1"/>
  <c r="X2" i="86" a="1"/>
  <c r="X2" i="86" s="1"/>
  <c r="AI2" i="86" a="1"/>
  <c r="AI2" i="86" s="1"/>
  <c r="R2" i="86" a="1"/>
  <c r="R2" i="86" s="1"/>
  <c r="W7" i="84" a="1"/>
  <c r="W7" i="84" s="1"/>
  <c r="AI7" i="84" a="1"/>
  <c r="AI7" i="84" s="1"/>
  <c r="AH7" i="84" a="1"/>
  <c r="AH7" i="84" s="1"/>
  <c r="T7" i="84" a="1"/>
  <c r="T7" i="84" s="1"/>
  <c r="AI9" i="71" a="1"/>
  <c r="AI9" i="71" s="1"/>
  <c r="S9" i="71" a="1"/>
  <c r="S9" i="71" s="1"/>
  <c r="AH9" i="71" a="1"/>
  <c r="AH9" i="71" s="1"/>
  <c r="W9" i="71" a="1"/>
  <c r="W9" i="71" s="1"/>
  <c r="AA10" i="81" a="1"/>
  <c r="AA10" i="81" s="1"/>
  <c r="AD10" i="81" a="1"/>
  <c r="AD10" i="81" s="1"/>
  <c r="R10" i="81" a="1"/>
  <c r="R10" i="81" s="1"/>
  <c r="AG10" i="81" a="1"/>
  <c r="AG10" i="81" s="1"/>
  <c r="Y2" i="78" a="1"/>
  <c r="Y2" i="78" s="1"/>
  <c r="X2" i="78" a="1"/>
  <c r="X2" i="78" s="1"/>
  <c r="AI2" i="78" a="1"/>
  <c r="AI2" i="78" s="1"/>
  <c r="AF2" i="78" a="1"/>
  <c r="AF2" i="78" s="1"/>
  <c r="AA4" i="75" a="1"/>
  <c r="AA4" i="75" s="1"/>
  <c r="W4" i="75" a="1"/>
  <c r="W4" i="75" s="1"/>
  <c r="AF4" i="75" a="1"/>
  <c r="AF4" i="75" s="1"/>
  <c r="AC4" i="75" a="1"/>
  <c r="AC4" i="75" s="1"/>
  <c r="S2" i="71" a="1"/>
  <c r="S2" i="71" s="1"/>
  <c r="AF2" i="71" a="1"/>
  <c r="AF2" i="71" s="1"/>
  <c r="W2" i="71" a="1"/>
  <c r="W2" i="71" s="1"/>
  <c r="AC2" i="71" a="1"/>
  <c r="AC2" i="71" s="1"/>
  <c r="AE8" i="78" a="1"/>
  <c r="AE8" i="78" s="1"/>
  <c r="Z8" i="78" a="1"/>
  <c r="Z8" i="78" s="1"/>
  <c r="AF8" i="78" a="1"/>
  <c r="AF8" i="78" s="1"/>
  <c r="AD8" i="78" a="1"/>
  <c r="AD8" i="78" s="1"/>
  <c r="Q7" i="79" a="1"/>
  <c r="Q7" i="79" s="1"/>
  <c r="AH7" i="79" a="1"/>
  <c r="AH7" i="79" s="1"/>
  <c r="AF7" i="79" a="1"/>
  <c r="AF7" i="79" s="1"/>
  <c r="V7" i="79" a="1"/>
  <c r="V7" i="79" s="1"/>
  <c r="S6" i="74" a="1"/>
  <c r="S6" i="74" s="1"/>
  <c r="Z6" i="74" a="1"/>
  <c r="Z6" i="74" s="1"/>
  <c r="T6" i="74" a="1"/>
  <c r="T6" i="74" s="1"/>
  <c r="AC6" i="74" a="1"/>
  <c r="AC6" i="74" s="1"/>
  <c r="AJ3" i="78" a="1"/>
  <c r="AJ3" i="78" s="1"/>
  <c r="AB3" i="78" a="1"/>
  <c r="AB3" i="78" s="1"/>
  <c r="R3" i="78" a="1"/>
  <c r="R3" i="78" s="1"/>
  <c r="Q3" i="78" a="1"/>
  <c r="Q3" i="78" s="1"/>
  <c r="AD2" i="81" a="1"/>
  <c r="AD2" i="81" s="1"/>
  <c r="AI2" i="81" a="1"/>
  <c r="AI2" i="81" s="1"/>
  <c r="Y2" i="81" a="1"/>
  <c r="Y2" i="81" s="1"/>
  <c r="R2" i="81" a="1"/>
  <c r="R2" i="81" s="1"/>
  <c r="X4" i="71" a="1"/>
  <c r="X4" i="71" s="1"/>
  <c r="AI4" i="71" a="1"/>
  <c r="AI4" i="71" s="1"/>
  <c r="U4" i="71" a="1"/>
  <c r="U4" i="71" s="1"/>
  <c r="AH7" i="78" a="1"/>
  <c r="AH7" i="78" s="1"/>
  <c r="T7" i="78" a="1"/>
  <c r="T7" i="78" s="1"/>
  <c r="Z7" i="78" a="1"/>
  <c r="Z7" i="78" s="1"/>
  <c r="AI7" i="78" a="1"/>
  <c r="AI7" i="78" s="1"/>
  <c r="V4" i="74" a="1"/>
  <c r="V4" i="74" s="1"/>
  <c r="AF4" i="74" a="1"/>
  <c r="AF4" i="74" s="1"/>
  <c r="T4" i="74" a="1"/>
  <c r="T4" i="74" s="1"/>
  <c r="AJ4" i="74" a="1"/>
  <c r="AJ4" i="74" s="1"/>
  <c r="AG4" i="83" a="1"/>
  <c r="AG4" i="83" s="1"/>
  <c r="S4" i="83" a="1"/>
  <c r="S4" i="83" s="1"/>
  <c r="T4" i="83" a="1"/>
  <c r="T4" i="83" s="1"/>
  <c r="AE5" i="83" a="1"/>
  <c r="AE5" i="83" s="1"/>
  <c r="AI5" i="83" a="1"/>
  <c r="AI5" i="83" s="1"/>
  <c r="AJ5" i="83" a="1"/>
  <c r="AJ5" i="83" s="1"/>
  <c r="AG5" i="83" a="1"/>
  <c r="AG5" i="83" s="1"/>
  <c r="AB5" i="83" a="1"/>
  <c r="AB5" i="83" s="1"/>
  <c r="T5" i="83" a="1"/>
  <c r="T5" i="83" s="1"/>
  <c r="AD5" i="83" a="1"/>
  <c r="AD5" i="83" s="1"/>
  <c r="X5" i="83" a="1"/>
  <c r="X5" i="83" s="1"/>
  <c r="W5" i="83" a="1"/>
  <c r="W5" i="83" s="1"/>
  <c r="AF5" i="83" a="1"/>
  <c r="AF5" i="83" s="1"/>
  <c r="AG7" i="83" a="1"/>
  <c r="AG7" i="83" s="1"/>
  <c r="T10" i="74" a="1"/>
  <c r="T10" i="74" s="1"/>
  <c r="AG10" i="74" a="1"/>
  <c r="AG10" i="74" s="1"/>
  <c r="AE10" i="74" a="1"/>
  <c r="AE10" i="74" s="1"/>
  <c r="V10" i="74" a="1"/>
  <c r="V10" i="74" s="1"/>
  <c r="AA10" i="74" a="1"/>
  <c r="AA10" i="74" s="1"/>
  <c r="AB10" i="74" a="1"/>
  <c r="AB10" i="74" s="1"/>
  <c r="Q10" i="74" a="1"/>
  <c r="Q10" i="74" s="1"/>
  <c r="Z10" i="74" a="1"/>
  <c r="Z10" i="74" s="1"/>
  <c r="R10" i="74" a="1"/>
  <c r="R10" i="74" s="1"/>
  <c r="W10" i="74" a="1"/>
  <c r="W10" i="74" s="1"/>
  <c r="AG9" i="84" a="1"/>
  <c r="AG9" i="84" s="1"/>
  <c r="Q9" i="84" a="1"/>
  <c r="Q9" i="84" s="1"/>
  <c r="T9" i="84" a="1"/>
  <c r="T9" i="84" s="1"/>
  <c r="AH6" i="85" a="1"/>
  <c r="AH6" i="85" s="1"/>
  <c r="Q6" i="85" a="1"/>
  <c r="Q6" i="85" s="1"/>
  <c r="AC6" i="85" a="1"/>
  <c r="AC6" i="85" s="1"/>
  <c r="V6" i="85" a="1"/>
  <c r="V6" i="85" s="1"/>
  <c r="AG6" i="85" a="1"/>
  <c r="AG6" i="85" s="1"/>
  <c r="AB6" i="85" a="1"/>
  <c r="AB6" i="85" s="1"/>
  <c r="AF6" i="85" a="1"/>
  <c r="AF6" i="85" s="1"/>
  <c r="AJ6" i="85" a="1"/>
  <c r="AJ6" i="85" s="1"/>
  <c r="U6" i="85" a="1"/>
  <c r="U6" i="85" s="1"/>
  <c r="W6" i="85" a="1"/>
  <c r="W6" i="85" s="1"/>
  <c r="X9" i="83" a="1"/>
  <c r="X9" i="83" s="1"/>
  <c r="R9" i="83" a="1"/>
  <c r="R9" i="83" s="1"/>
  <c r="AC7" i="77" a="1"/>
  <c r="AC7" i="77" s="1"/>
  <c r="AD7" i="77" a="1"/>
  <c r="AD7" i="77" s="1"/>
  <c r="X4" i="86" a="1"/>
  <c r="X4" i="86" s="1"/>
  <c r="S4" i="86" a="1"/>
  <c r="S4" i="86" s="1"/>
  <c r="AA4" i="86" a="1"/>
  <c r="AA4" i="86" s="1"/>
  <c r="Q4" i="86" a="1"/>
  <c r="Q4" i="86" s="1"/>
  <c r="Y4" i="86" a="1"/>
  <c r="Y4" i="86" s="1"/>
  <c r="AD4" i="86" a="1"/>
  <c r="AD4" i="86" s="1"/>
  <c r="AJ4" i="86" a="1"/>
  <c r="AJ4" i="86" s="1"/>
  <c r="AE4" i="86" a="1"/>
  <c r="AE4" i="86" s="1"/>
  <c r="AC4" i="86" a="1"/>
  <c r="AC4" i="86" s="1"/>
  <c r="V4" i="86" a="1"/>
  <c r="V4" i="86" s="1"/>
  <c r="Y8" i="80" a="1"/>
  <c r="Y8" i="80" s="1"/>
  <c r="AE2" i="79" a="1"/>
  <c r="AE2" i="79" s="1"/>
  <c r="AG2" i="79" a="1"/>
  <c r="AG2" i="79" s="1"/>
  <c r="AJ2" i="79" a="1"/>
  <c r="AJ2" i="79" s="1"/>
  <c r="Y2" i="79" a="1"/>
  <c r="Y2" i="79" s="1"/>
  <c r="T2" i="79" a="1"/>
  <c r="T2" i="79" s="1"/>
  <c r="U2" i="79" a="1"/>
  <c r="U2" i="79" s="1"/>
  <c r="AF2" i="79" a="1"/>
  <c r="AF2" i="79" s="1"/>
  <c r="Z2" i="79" a="1"/>
  <c r="Z2" i="79" s="1"/>
  <c r="V2" i="79" a="1"/>
  <c r="V2" i="79" s="1"/>
  <c r="AD2" i="79" a="1"/>
  <c r="AD2" i="79" s="1"/>
  <c r="Z11" i="79" a="1"/>
  <c r="Z11" i="79" s="1"/>
  <c r="AH11" i="79" a="1"/>
  <c r="AH11" i="79" s="1"/>
  <c r="U3" i="83" a="1"/>
  <c r="U3" i="83" s="1"/>
  <c r="AB3" i="83" a="1"/>
  <c r="AB3" i="83" s="1"/>
  <c r="AC3" i="83" a="1"/>
  <c r="AC3" i="83" s="1"/>
  <c r="S3" i="83" a="1"/>
  <c r="S3" i="83" s="1"/>
  <c r="R3" i="83" a="1"/>
  <c r="R3" i="83" s="1"/>
  <c r="X3" i="83" a="1"/>
  <c r="X3" i="83" s="1"/>
  <c r="V3" i="83" a="1"/>
  <c r="V3" i="83" s="1"/>
  <c r="AE3" i="83" a="1"/>
  <c r="AE3" i="83" s="1"/>
  <c r="Z3" i="83" a="1"/>
  <c r="Z3" i="83" s="1"/>
  <c r="AF3" i="83" a="1"/>
  <c r="AF3" i="83" s="1"/>
  <c r="AI11" i="77" a="1"/>
  <c r="AI11" i="77" s="1"/>
  <c r="V11" i="77" a="1"/>
  <c r="V11" i="77" s="1"/>
  <c r="AG8" i="73" a="1"/>
  <c r="AG8" i="73" s="1"/>
  <c r="Z8" i="73" a="1"/>
  <c r="Z8" i="73" s="1"/>
  <c r="W8" i="79" a="1"/>
  <c r="W8" i="79" s="1"/>
  <c r="X8" i="79" a="1"/>
  <c r="X8" i="79" s="1"/>
  <c r="AE8" i="79" a="1"/>
  <c r="AE8" i="79" s="1"/>
  <c r="AC8" i="79" a="1"/>
  <c r="AC8" i="79" s="1"/>
  <c r="Y8" i="79" a="1"/>
  <c r="Y8" i="79" s="1"/>
  <c r="AA8" i="79" a="1"/>
  <c r="AA8" i="79" s="1"/>
  <c r="S8" i="79" a="1"/>
  <c r="S8" i="79" s="1"/>
  <c r="AJ8" i="79" a="1"/>
  <c r="AJ8" i="79" s="1"/>
  <c r="AG8" i="79" a="1"/>
  <c r="AG8" i="79" s="1"/>
  <c r="AB8" i="79" a="1"/>
  <c r="AB8" i="79" s="1"/>
  <c r="Q6" i="83" a="1"/>
  <c r="Q6" i="83" s="1"/>
  <c r="AD6" i="83" a="1"/>
  <c r="AD6" i="83" s="1"/>
  <c r="AC6" i="83" a="1"/>
  <c r="AC6" i="83" s="1"/>
  <c r="AB6" i="78" a="1"/>
  <c r="AB6" i="78" s="1"/>
  <c r="U6" i="78" a="1"/>
  <c r="U6" i="78" s="1"/>
  <c r="Q6" i="78" a="1"/>
  <c r="Q6" i="78" s="1"/>
  <c r="X6" i="78" a="1"/>
  <c r="X6" i="78" s="1"/>
  <c r="R6" i="78" a="1"/>
  <c r="R6" i="78" s="1"/>
  <c r="AD6" i="78" a="1"/>
  <c r="AD6" i="78" s="1"/>
  <c r="V6" i="78" a="1"/>
  <c r="V6" i="78" s="1"/>
  <c r="T6" i="78" a="1"/>
  <c r="T6" i="78" s="1"/>
  <c r="AF6" i="78" a="1"/>
  <c r="AF6" i="78" s="1"/>
  <c r="Z6" i="78" a="1"/>
  <c r="Z6" i="78" s="1"/>
  <c r="AF4" i="77" a="1"/>
  <c r="AF4" i="77" s="1"/>
  <c r="V4" i="77" a="1"/>
  <c r="V4" i="77" s="1"/>
  <c r="Y9" i="85" a="1"/>
  <c r="Y9" i="85" s="1"/>
  <c r="AG11" i="76" a="1"/>
  <c r="AG11" i="76" s="1"/>
  <c r="Y11" i="76" a="1"/>
  <c r="Y11" i="76" s="1"/>
  <c r="V11" i="76" a="1"/>
  <c r="V11" i="76" s="1"/>
  <c r="AI11" i="76" a="1"/>
  <c r="AI11" i="76" s="1"/>
  <c r="X11" i="76" a="1"/>
  <c r="X11" i="76" s="1"/>
  <c r="T11" i="76" a="1"/>
  <c r="T11" i="76" s="1"/>
  <c r="S11" i="76" a="1"/>
  <c r="S11" i="76" s="1"/>
  <c r="U11" i="76" a="1"/>
  <c r="U11" i="76" s="1"/>
  <c r="AJ11" i="76" a="1"/>
  <c r="AJ11" i="76" s="1"/>
  <c r="AE11" i="76" a="1"/>
  <c r="AE11" i="76" s="1"/>
  <c r="AJ3" i="80" a="1"/>
  <c r="AJ3" i="80" s="1"/>
  <c r="AD3" i="80" a="1"/>
  <c r="AD3" i="80" s="1"/>
  <c r="X10" i="73" a="1"/>
  <c r="X10" i="73" s="1"/>
  <c r="Q10" i="73" a="1"/>
  <c r="Q10" i="73" s="1"/>
  <c r="AC10" i="73" a="1"/>
  <c r="AC10" i="73" s="1"/>
  <c r="AJ10" i="73" a="1"/>
  <c r="AJ10" i="73" s="1"/>
  <c r="AI10" i="73" a="1"/>
  <c r="AI10" i="73" s="1"/>
  <c r="T10" i="73" a="1"/>
  <c r="T10" i="73" s="1"/>
  <c r="AE10" i="73" a="1"/>
  <c r="AE10" i="73" s="1"/>
  <c r="AG10" i="73" a="1"/>
  <c r="AG10" i="73" s="1"/>
  <c r="W10" i="73" a="1"/>
  <c r="W10" i="73" s="1"/>
  <c r="V10" i="73" a="1"/>
  <c r="V10" i="73" s="1"/>
  <c r="U7" i="82" a="1"/>
  <c r="U7" i="82" s="1"/>
  <c r="V7" i="82" a="1"/>
  <c r="V7" i="82" s="1"/>
  <c r="AB7" i="82" a="1"/>
  <c r="AB7" i="82" s="1"/>
  <c r="AJ5" i="86" a="1"/>
  <c r="AJ5" i="86" s="1"/>
  <c r="S5" i="86" a="1"/>
  <c r="S5" i="86" s="1"/>
  <c r="X5" i="86" a="1"/>
  <c r="X5" i="86" s="1"/>
  <c r="W5" i="86" a="1"/>
  <c r="W5" i="86" s="1"/>
  <c r="AA5" i="86" a="1"/>
  <c r="AA5" i="86" s="1"/>
  <c r="Y5" i="86" a="1"/>
  <c r="Y5" i="86" s="1"/>
  <c r="AE5" i="86" a="1"/>
  <c r="AE5" i="86" s="1"/>
  <c r="Q5" i="86" a="1"/>
  <c r="Q5" i="86" s="1"/>
  <c r="U5" i="86" a="1"/>
  <c r="U5" i="86" s="1"/>
  <c r="AC5" i="86" a="1"/>
  <c r="AC5" i="86" s="1"/>
  <c r="W8" i="84" a="1"/>
  <c r="W8" i="84" s="1"/>
  <c r="AJ5" i="85" a="1"/>
  <c r="AJ5" i="85" s="1"/>
  <c r="AF5" i="85" a="1"/>
  <c r="AF5" i="85" s="1"/>
  <c r="AG5" i="85" a="1"/>
  <c r="AG5" i="85" s="1"/>
  <c r="AE5" i="85" a="1"/>
  <c r="AE5" i="85" s="1"/>
  <c r="AB5" i="85" a="1"/>
  <c r="AB5" i="85" s="1"/>
  <c r="AA5" i="85" a="1"/>
  <c r="AA5" i="85" s="1"/>
  <c r="U5" i="85" a="1"/>
  <c r="U5" i="85" s="1"/>
  <c r="R5" i="85" a="1"/>
  <c r="R5" i="85" s="1"/>
  <c r="AC5" i="85" a="1"/>
  <c r="AC5" i="85" s="1"/>
  <c r="AH5" i="85" a="1"/>
  <c r="AH5" i="85" s="1"/>
  <c r="AI10" i="85" a="1"/>
  <c r="AI10" i="85" s="1"/>
  <c r="U10" i="85" a="1"/>
  <c r="U10" i="85" s="1"/>
  <c r="X10" i="76" a="1"/>
  <c r="X10" i="76" s="1"/>
  <c r="Q10" i="76" a="1"/>
  <c r="Q10" i="76" s="1"/>
  <c r="V10" i="76" a="1"/>
  <c r="V10" i="76" s="1"/>
  <c r="AC10" i="76" a="1"/>
  <c r="AC10" i="76" s="1"/>
  <c r="AF10" i="76" a="1"/>
  <c r="AF10" i="76" s="1"/>
  <c r="Z10" i="76" a="1"/>
  <c r="Z10" i="76" s="1"/>
  <c r="AG6" i="73" a="1"/>
  <c r="AG6" i="73" s="1"/>
  <c r="AC6" i="73" a="1"/>
  <c r="AC6" i="73" s="1"/>
  <c r="AC6" i="82" a="1"/>
  <c r="AC6" i="82" s="1"/>
  <c r="AH6" i="82" a="1"/>
  <c r="AH6" i="82" s="1"/>
  <c r="AD6" i="82" a="1"/>
  <c r="AD6" i="82" s="1"/>
  <c r="Y6" i="82" a="1"/>
  <c r="Y6" i="82" s="1"/>
  <c r="W6" i="82" a="1"/>
  <c r="W6" i="82" s="1"/>
  <c r="U6" i="82" a="1"/>
  <c r="U6" i="82" s="1"/>
  <c r="AE6" i="82" a="1"/>
  <c r="AE6" i="82" s="1"/>
  <c r="W2" i="84" a="1"/>
  <c r="W2" i="84" s="1"/>
  <c r="Z2" i="84" a="1"/>
  <c r="Z2" i="84" s="1"/>
  <c r="AE10" i="84" a="1"/>
  <c r="AE10" i="84" s="1"/>
  <c r="AF10" i="84" a="1"/>
  <c r="AF10" i="84" s="1"/>
  <c r="AJ10" i="84" a="1"/>
  <c r="AJ10" i="84" s="1"/>
  <c r="AG6" i="79" a="1"/>
  <c r="AG6" i="79" s="1"/>
  <c r="W6" i="79" a="1"/>
  <c r="W6" i="79" s="1"/>
  <c r="T6" i="79" a="1"/>
  <c r="T6" i="79" s="1"/>
  <c r="AA6" i="79" a="1"/>
  <c r="AA6" i="79" s="1"/>
  <c r="U6" i="79" a="1"/>
  <c r="U6" i="79" s="1"/>
  <c r="AH6" i="79" a="1"/>
  <c r="AH6" i="79" s="1"/>
  <c r="AH2" i="73" a="1"/>
  <c r="AH2" i="73" s="1"/>
  <c r="X2" i="73" a="1"/>
  <c r="X2" i="73" s="1"/>
  <c r="AE2" i="73" a="1"/>
  <c r="AE2" i="73" s="1"/>
  <c r="AF4" i="80" a="1"/>
  <c r="AF4" i="80" s="1"/>
  <c r="AG4" i="80" a="1"/>
  <c r="AG4" i="80" s="1"/>
  <c r="AA4" i="80" a="1"/>
  <c r="AA4" i="80" s="1"/>
  <c r="Y4" i="80" a="1"/>
  <c r="Y4" i="80" s="1"/>
  <c r="R4" i="80" a="1"/>
  <c r="R4" i="80" s="1"/>
  <c r="AI4" i="80" a="1"/>
  <c r="AI4" i="80" s="1"/>
  <c r="Z4" i="80" a="1"/>
  <c r="Z4" i="80" s="1"/>
  <c r="V4" i="80" a="1"/>
  <c r="V4" i="80" s="1"/>
  <c r="AE4" i="80" a="1"/>
  <c r="AE4" i="80" s="1"/>
  <c r="X4" i="80" a="1"/>
  <c r="X4" i="80" s="1"/>
  <c r="R2" i="83" a="1"/>
  <c r="R2" i="83" s="1"/>
  <c r="AA2" i="83" a="1"/>
  <c r="AA2" i="83" s="1"/>
  <c r="AC2" i="83" a="1"/>
  <c r="AC2" i="83" s="1"/>
  <c r="AH6" i="80" a="1"/>
  <c r="AH6" i="80" s="1"/>
  <c r="Q6" i="80" a="1"/>
  <c r="Q6" i="80" s="1"/>
  <c r="Z6" i="80" a="1"/>
  <c r="Z6" i="80" s="1"/>
  <c r="AD6" i="80" a="1"/>
  <c r="AD6" i="80" s="1"/>
  <c r="AG6" i="80" a="1"/>
  <c r="AG6" i="80" s="1"/>
  <c r="AI6" i="80" a="1"/>
  <c r="AI6" i="80" s="1"/>
  <c r="T6" i="80" a="1"/>
  <c r="T6" i="80" s="1"/>
  <c r="AF6" i="80" a="1"/>
  <c r="AF6" i="80" s="1"/>
  <c r="AC6" i="80" a="1"/>
  <c r="AC6" i="80" s="1"/>
  <c r="AE6" i="80" a="1"/>
  <c r="AE6" i="80" s="1"/>
  <c r="Z2" i="77" a="1"/>
  <c r="Z2" i="77" s="1"/>
  <c r="AI2" i="74" a="1"/>
  <c r="AI2" i="74" s="1"/>
  <c r="AB4" i="81" a="1"/>
  <c r="AB4" i="81" s="1"/>
  <c r="AI4" i="81" a="1"/>
  <c r="AI4" i="81" s="1"/>
  <c r="Z4" i="81" a="1"/>
  <c r="Z4" i="81" s="1"/>
  <c r="W4" i="81" a="1"/>
  <c r="W4" i="81" s="1"/>
  <c r="AF4" i="81" a="1"/>
  <c r="AF4" i="81" s="1"/>
  <c r="X4" i="81" a="1"/>
  <c r="X4" i="81" s="1"/>
  <c r="V4" i="81" a="1"/>
  <c r="V4" i="81" s="1"/>
  <c r="AE4" i="81" a="1"/>
  <c r="AE4" i="81" s="1"/>
  <c r="U4" i="81" a="1"/>
  <c r="U4" i="81" s="1"/>
  <c r="R4" i="81" a="1"/>
  <c r="R4" i="81" s="1"/>
  <c r="W3" i="71" a="1"/>
  <c r="W3" i="71" s="1"/>
  <c r="Q3" i="71" a="1"/>
  <c r="Q3" i="71" s="1"/>
  <c r="U11" i="82" a="1"/>
  <c r="U11" i="82" s="1"/>
  <c r="X11" i="82" a="1"/>
  <c r="X11" i="82" s="1"/>
  <c r="AF11" i="82" a="1"/>
  <c r="AF11" i="82" s="1"/>
  <c r="AC11" i="82" a="1"/>
  <c r="AC11" i="82" s="1"/>
  <c r="AI11" i="82" a="1"/>
  <c r="AI11" i="82" s="1"/>
  <c r="AB11" i="82" a="1"/>
  <c r="AB11" i="82" s="1"/>
  <c r="Q11" i="82" a="1"/>
  <c r="Q11" i="82" s="1"/>
  <c r="S11" i="82" a="1"/>
  <c r="S11" i="82" s="1"/>
  <c r="T11" i="82" a="1"/>
  <c r="T11" i="82" s="1"/>
  <c r="AG11" i="82" a="1"/>
  <c r="AG11" i="82" s="1"/>
  <c r="AC2" i="82" a="1"/>
  <c r="AC2" i="82" s="1"/>
  <c r="X2" i="82" a="1"/>
  <c r="X2" i="82" s="1"/>
  <c r="AF2" i="82" a="1"/>
  <c r="AF2" i="82" s="1"/>
  <c r="AE11" i="71" a="1"/>
  <c r="AE11" i="71" s="1"/>
  <c r="AF11" i="71" a="1"/>
  <c r="AF11" i="71" s="1"/>
  <c r="AG4" i="85" a="1"/>
  <c r="AG4" i="85" s="1"/>
  <c r="T4" i="85" a="1"/>
  <c r="T4" i="85" s="1"/>
  <c r="S4" i="85" a="1"/>
  <c r="S4" i="85" s="1"/>
  <c r="Z4" i="85" a="1"/>
  <c r="Z4" i="85" s="1"/>
  <c r="AH4" i="85" a="1"/>
  <c r="AH4" i="85" s="1"/>
  <c r="U10" i="86" a="1"/>
  <c r="U10" i="86" s="1"/>
  <c r="Z3" i="73" a="1"/>
  <c r="Z3" i="73" s="1"/>
  <c r="R3" i="73" a="1"/>
  <c r="R3" i="73" s="1"/>
  <c r="AF3" i="73" a="1"/>
  <c r="AF3" i="73" s="1"/>
  <c r="S3" i="73" a="1"/>
  <c r="S3" i="73" s="1"/>
  <c r="V7" i="75" a="1"/>
  <c r="V7" i="75" s="1"/>
  <c r="AA7" i="75" a="1"/>
  <c r="AA7" i="75" s="1"/>
  <c r="AC7" i="75" a="1"/>
  <c r="AC7" i="75" s="1"/>
  <c r="AH7" i="75" a="1"/>
  <c r="AH7" i="75" s="1"/>
  <c r="W6" i="71" a="1"/>
  <c r="W6" i="71" s="1"/>
  <c r="X6" i="71" a="1"/>
  <c r="X6" i="71" s="1"/>
  <c r="AB6" i="71" a="1"/>
  <c r="AB6" i="71" s="1"/>
  <c r="Z6" i="71" a="1"/>
  <c r="Z6" i="71" s="1"/>
  <c r="W7" i="71" a="1"/>
  <c r="W7" i="71" s="1"/>
  <c r="AG10" i="76" a="1"/>
  <c r="AG10" i="76" s="1"/>
  <c r="AB10" i="76" a="1"/>
  <c r="AB10" i="76" s="1"/>
  <c r="AE10" i="76" a="1"/>
  <c r="AE10" i="76" s="1"/>
  <c r="AB6" i="79" a="1"/>
  <c r="AB6" i="79" s="1"/>
  <c r="X6" i="79" a="1"/>
  <c r="X6" i="79" s="1"/>
  <c r="AI6" i="79" a="1"/>
  <c r="AI6" i="79" s="1"/>
  <c r="U2" i="73" a="1"/>
  <c r="U2" i="73" s="1"/>
  <c r="AB2" i="73" a="1"/>
  <c r="AB2" i="73" s="1"/>
  <c r="V2" i="73" a="1"/>
  <c r="V2" i="73" s="1"/>
  <c r="Q2" i="73" a="1"/>
  <c r="Q2" i="73" s="1"/>
  <c r="R11" i="71" a="1"/>
  <c r="R11" i="71" s="1"/>
  <c r="Y11" i="71" a="1"/>
  <c r="Y11" i="71" s="1"/>
  <c r="AI11" i="71" a="1"/>
  <c r="AI11" i="71" s="1"/>
  <c r="AC11" i="71" a="1"/>
  <c r="AC11" i="71" s="1"/>
  <c r="AA11" i="71" a="1"/>
  <c r="AA11" i="71" s="1"/>
  <c r="AC5" i="79" a="1"/>
  <c r="AC5" i="79" s="1"/>
  <c r="AJ5" i="79" a="1"/>
  <c r="AJ5" i="79" s="1"/>
  <c r="Z5" i="79" a="1"/>
  <c r="Z5" i="79" s="1"/>
  <c r="AG5" i="79" a="1"/>
  <c r="AG5" i="79" s="1"/>
  <c r="V5" i="79" a="1"/>
  <c r="V5" i="79" s="1"/>
  <c r="AB4" i="85" a="1"/>
  <c r="AB4" i="85" s="1"/>
  <c r="W4" i="85" a="1"/>
  <c r="W4" i="85" s="1"/>
  <c r="AA4" i="85" a="1"/>
  <c r="AA4" i="85" s="1"/>
  <c r="Y4" i="85" a="1"/>
  <c r="Y4" i="85" s="1"/>
  <c r="AJ4" i="85" a="1"/>
  <c r="AJ4" i="85" s="1"/>
  <c r="AA10" i="86" a="1"/>
  <c r="AA10" i="86" s="1"/>
  <c r="Y10" i="86" a="1"/>
  <c r="Y10" i="86" s="1"/>
  <c r="AF10" i="86" a="1"/>
  <c r="AF10" i="86" s="1"/>
  <c r="W10" i="86" a="1"/>
  <c r="W10" i="86" s="1"/>
  <c r="AB10" i="86" a="1"/>
  <c r="AB10" i="86" s="1"/>
  <c r="T3" i="73" a="1"/>
  <c r="T3" i="73" s="1"/>
  <c r="Y3" i="73" a="1"/>
  <c r="Y3" i="73" s="1"/>
  <c r="Q3" i="73" a="1"/>
  <c r="Q3" i="73" s="1"/>
  <c r="AJ3" i="73" a="1"/>
  <c r="AJ3" i="73" s="1"/>
  <c r="AE3" i="73" a="1"/>
  <c r="AE3" i="73" s="1"/>
  <c r="T7" i="75" a="1"/>
  <c r="T7" i="75" s="1"/>
  <c r="Q7" i="75" a="1"/>
  <c r="Q7" i="75" s="1"/>
  <c r="AD7" i="75" a="1"/>
  <c r="AD7" i="75" s="1"/>
  <c r="U7" i="75" a="1"/>
  <c r="U7" i="75" s="1"/>
  <c r="X7" i="75" a="1"/>
  <c r="X7" i="75" s="1"/>
  <c r="R6" i="71" a="1"/>
  <c r="R6" i="71" s="1"/>
  <c r="S6" i="71" a="1"/>
  <c r="S6" i="71" s="1"/>
  <c r="Q6" i="71" a="1"/>
  <c r="Q6" i="71" s="1"/>
  <c r="T6" i="71" a="1"/>
  <c r="T6" i="71" s="1"/>
  <c r="AI6" i="71" a="1"/>
  <c r="AI6" i="71" s="1"/>
  <c r="AB7" i="71" a="1"/>
  <c r="AB7" i="71" s="1"/>
  <c r="U7" i="71" a="1"/>
  <c r="U7" i="71" s="1"/>
  <c r="T7" i="71" a="1"/>
  <c r="T7" i="71" s="1"/>
  <c r="AE7" i="71" a="1"/>
  <c r="AE7" i="71" s="1"/>
  <c r="AF7" i="71" a="1"/>
  <c r="AF7" i="71" s="1"/>
  <c r="AI2" i="76" a="1"/>
  <c r="AI2" i="76" s="1"/>
  <c r="Q2" i="76" a="1"/>
  <c r="Q2" i="76" s="1"/>
  <c r="AC2" i="76" a="1"/>
  <c r="AC2" i="76" s="1"/>
  <c r="U2" i="76" a="1"/>
  <c r="U2" i="76" s="1"/>
  <c r="AE2" i="76" a="1"/>
  <c r="AE2" i="76" s="1"/>
  <c r="AI6" i="75" a="1"/>
  <c r="AI6" i="75" s="1"/>
  <c r="AE6" i="75" a="1"/>
  <c r="AE6" i="75" s="1"/>
  <c r="S6" i="75" a="1"/>
  <c r="S6" i="75" s="1"/>
  <c r="T6" i="75" a="1"/>
  <c r="T6" i="75" s="1"/>
  <c r="AB6" i="75" a="1"/>
  <c r="AB6" i="75" s="1"/>
  <c r="AD10" i="75" a="1"/>
  <c r="AD10" i="75" s="1"/>
  <c r="Y10" i="75" a="1"/>
  <c r="Y10" i="75" s="1"/>
  <c r="AG10" i="75" a="1"/>
  <c r="AG10" i="75" s="1"/>
  <c r="AA10" i="75" a="1"/>
  <c r="AA10" i="75" s="1"/>
  <c r="W10" i="75" a="1"/>
  <c r="W10" i="75" s="1"/>
  <c r="AJ11" i="84" a="1"/>
  <c r="AJ11" i="84" s="1"/>
  <c r="AI11" i="84" a="1"/>
  <c r="AI11" i="84" s="1"/>
  <c r="W11" i="84" a="1"/>
  <c r="W11" i="84" s="1"/>
  <c r="AE11" i="84" a="1"/>
  <c r="AE11" i="84" s="1"/>
  <c r="AH11" i="84" a="1"/>
  <c r="AH11" i="84" s="1"/>
  <c r="Y5" i="75" a="1"/>
  <c r="Y5" i="75" s="1"/>
  <c r="AG5" i="75" a="1"/>
  <c r="AG5" i="75" s="1"/>
  <c r="U5" i="75" a="1"/>
  <c r="U5" i="75" s="1"/>
  <c r="AJ5" i="75" a="1"/>
  <c r="AJ5" i="75" s="1"/>
  <c r="AF5" i="75" a="1"/>
  <c r="AF5" i="75" s="1"/>
  <c r="R4" i="78" a="1"/>
  <c r="R4" i="78" s="1"/>
  <c r="V4" i="78" a="1"/>
  <c r="V4" i="78" s="1"/>
  <c r="AG4" i="78" a="1"/>
  <c r="AG4" i="78" s="1"/>
  <c r="Q4" i="78" a="1"/>
  <c r="Q4" i="78" s="1"/>
  <c r="S4" i="78" a="1"/>
  <c r="S4" i="78" s="1"/>
  <c r="W11" i="78" a="1"/>
  <c r="W11" i="78" s="1"/>
  <c r="AE11" i="78" a="1"/>
  <c r="AE11" i="78" s="1"/>
  <c r="Q11" i="78" a="1"/>
  <c r="Q11" i="78" s="1"/>
  <c r="AA11" i="78" a="1"/>
  <c r="AA11" i="78" s="1"/>
  <c r="AD11" i="78" a="1"/>
  <c r="AD11" i="78" s="1"/>
  <c r="R7" i="76" a="1"/>
  <c r="R7" i="76" s="1"/>
  <c r="AG7" i="76" a="1"/>
  <c r="AG7" i="76" s="1"/>
  <c r="X7" i="76" a="1"/>
  <c r="X7" i="76" s="1"/>
  <c r="U7" i="76" a="1"/>
  <c r="U7" i="76" s="1"/>
  <c r="Q7" i="76" a="1"/>
  <c r="Q7" i="76" s="1"/>
  <c r="W11" i="81" a="1"/>
  <c r="W11" i="81" s="1"/>
  <c r="Q11" i="81" a="1"/>
  <c r="Q11" i="81" s="1"/>
  <c r="AA11" i="81" a="1"/>
  <c r="AA11" i="81" s="1"/>
  <c r="T11" i="81" a="1"/>
  <c r="T11" i="81" s="1"/>
  <c r="AC11" i="81" a="1"/>
  <c r="AC11" i="81" s="1"/>
  <c r="AD4" i="82" a="1"/>
  <c r="AD4" i="82" s="1"/>
  <c r="AF4" i="82" a="1"/>
  <c r="AF4" i="82" s="1"/>
  <c r="T4" i="82" a="1"/>
  <c r="T4" i="82" s="1"/>
  <c r="AC4" i="82" a="1"/>
  <c r="AC4" i="82" s="1"/>
  <c r="AE4" i="82" a="1"/>
  <c r="AE4" i="82" s="1"/>
  <c r="Q9" i="78" a="1"/>
  <c r="Q9" i="78" s="1"/>
  <c r="AC9" i="78" a="1"/>
  <c r="AC9" i="78" s="1"/>
  <c r="AB9" i="78" a="1"/>
  <c r="AB9" i="78" s="1"/>
  <c r="AI9" i="78" a="1"/>
  <c r="AI9" i="78" s="1"/>
  <c r="Z9" i="78" a="1"/>
  <c r="Z9" i="78" s="1"/>
  <c r="T8" i="83" a="1"/>
  <c r="T8" i="83" s="1"/>
  <c r="AG8" i="83" a="1"/>
  <c r="AG8" i="83" s="1"/>
  <c r="AA8" i="83" a="1"/>
  <c r="AA8" i="83" s="1"/>
  <c r="V8" i="83" a="1"/>
  <c r="V8" i="83" s="1"/>
  <c r="Z8" i="83" a="1"/>
  <c r="Z8" i="83" s="1"/>
  <c r="T6" i="82" a="1"/>
  <c r="T6" i="82" s="1"/>
  <c r="S6" i="82" a="1"/>
  <c r="S6" i="82" s="1"/>
  <c r="W11" i="71" a="1"/>
  <c r="W11" i="71" s="1"/>
  <c r="AJ11" i="71" a="1"/>
  <c r="AJ11" i="71" s="1"/>
  <c r="Z11" i="71" a="1"/>
  <c r="Z11" i="71" s="1"/>
  <c r="Q11" i="71" a="1"/>
  <c r="Q11" i="71" s="1"/>
  <c r="W5" i="79" a="1"/>
  <c r="W5" i="79" s="1"/>
  <c r="AI5" i="79" a="1"/>
  <c r="AI5" i="79" s="1"/>
  <c r="T5" i="79" a="1"/>
  <c r="T5" i="79" s="1"/>
  <c r="AD5" i="79" a="1"/>
  <c r="AD5" i="79" s="1"/>
  <c r="R4" i="85" a="1"/>
  <c r="R4" i="85" s="1"/>
  <c r="AD4" i="85" a="1"/>
  <c r="AD4" i="85" s="1"/>
  <c r="V4" i="85" a="1"/>
  <c r="V4" i="85" s="1"/>
  <c r="AE4" i="85" a="1"/>
  <c r="AE4" i="85" s="1"/>
  <c r="S10" i="86" a="1"/>
  <c r="S10" i="86" s="1"/>
  <c r="X10" i="86" a="1"/>
  <c r="X10" i="86" s="1"/>
  <c r="AJ10" i="86" a="1"/>
  <c r="AJ10" i="86" s="1"/>
  <c r="Q10" i="86" a="1"/>
  <c r="Q10" i="86" s="1"/>
  <c r="AI3" i="73" a="1"/>
  <c r="AI3" i="73" s="1"/>
  <c r="AH3" i="73" a="1"/>
  <c r="AH3" i="73" s="1"/>
  <c r="AC3" i="73" a="1"/>
  <c r="AC3" i="73" s="1"/>
  <c r="V3" i="73" a="1"/>
  <c r="V3" i="73" s="1"/>
  <c r="AE7" i="75" a="1"/>
  <c r="AE7" i="75" s="1"/>
  <c r="W7" i="75" a="1"/>
  <c r="W7" i="75" s="1"/>
  <c r="Y7" i="75" a="1"/>
  <c r="Y7" i="75" s="1"/>
  <c r="AB7" i="75" a="1"/>
  <c r="AB7" i="75" s="1"/>
  <c r="V6" i="71" a="1"/>
  <c r="V6" i="71" s="1"/>
  <c r="AD6" i="71" a="1"/>
  <c r="AD6" i="71" s="1"/>
  <c r="AE6" i="71" a="1"/>
  <c r="AE6" i="71" s="1"/>
  <c r="U6" i="71" a="1"/>
  <c r="U6" i="71" s="1"/>
  <c r="V7" i="71" a="1"/>
  <c r="V7" i="71" s="1"/>
  <c r="AD7" i="71" a="1"/>
  <c r="AD7" i="71" s="1"/>
  <c r="Z7" i="71" a="1"/>
  <c r="Z7" i="71" s="1"/>
  <c r="AG7" i="71" a="1"/>
  <c r="AG7" i="71" s="1"/>
  <c r="W2" i="76" a="1"/>
  <c r="W2" i="76" s="1"/>
  <c r="AJ2" i="76" a="1"/>
  <c r="AJ2" i="76" s="1"/>
  <c r="T2" i="76" a="1"/>
  <c r="T2" i="76" s="1"/>
  <c r="AB2" i="76" a="1"/>
  <c r="AB2" i="76" s="1"/>
  <c r="X6" i="75" a="1"/>
  <c r="X6" i="75" s="1"/>
  <c r="R6" i="75" a="1"/>
  <c r="R6" i="75" s="1"/>
  <c r="AC6" i="75" a="1"/>
  <c r="AC6" i="75" s="1"/>
  <c r="AH6" i="75" a="1"/>
  <c r="AH6" i="75" s="1"/>
  <c r="U10" i="75" a="1"/>
  <c r="U10" i="75" s="1"/>
  <c r="Z10" i="75" a="1"/>
  <c r="Z10" i="75" s="1"/>
  <c r="AC10" i="75" a="1"/>
  <c r="AC10" i="75" s="1"/>
  <c r="AI10" i="75" a="1"/>
  <c r="AI10" i="75" s="1"/>
  <c r="V11" i="84" a="1"/>
  <c r="V11" i="84" s="1"/>
  <c r="AD11" i="84" a="1"/>
  <c r="AD11" i="84" s="1"/>
  <c r="AA11" i="84" a="1"/>
  <c r="AA11" i="84" s="1"/>
  <c r="Z11" i="84" a="1"/>
  <c r="Z11" i="84" s="1"/>
  <c r="W5" i="75" a="1"/>
  <c r="W5" i="75" s="1"/>
  <c r="X5" i="75" a="1"/>
  <c r="X5" i="75" s="1"/>
  <c r="AH5" i="75" a="1"/>
  <c r="AH5" i="75" s="1"/>
  <c r="V5" i="75" a="1"/>
  <c r="V5" i="75" s="1"/>
  <c r="U4" i="78" a="1"/>
  <c r="U4" i="78" s="1"/>
  <c r="AH4" i="78" a="1"/>
  <c r="AH4" i="78" s="1"/>
  <c r="X4" i="78" a="1"/>
  <c r="X4" i="78" s="1"/>
  <c r="AB4" i="78" a="1"/>
  <c r="AB4" i="78" s="1"/>
  <c r="R11" i="78" a="1"/>
  <c r="R11" i="78" s="1"/>
  <c r="AH11" i="78" a="1"/>
  <c r="AH11" i="78" s="1"/>
  <c r="V11" i="78" a="1"/>
  <c r="V11" i="78" s="1"/>
  <c r="Z11" i="78" a="1"/>
  <c r="Z11" i="78" s="1"/>
  <c r="AJ7" i="76" a="1"/>
  <c r="AJ7" i="76" s="1"/>
  <c r="AI7" i="76" a="1"/>
  <c r="AI7" i="76" s="1"/>
  <c r="AE7" i="76" a="1"/>
  <c r="AE7" i="76" s="1"/>
  <c r="T7" i="76" a="1"/>
  <c r="T7" i="76" s="1"/>
  <c r="U11" i="81" a="1"/>
  <c r="U11" i="81" s="1"/>
  <c r="R11" i="81" a="1"/>
  <c r="R11" i="81" s="1"/>
  <c r="AJ11" i="81" a="1"/>
  <c r="AJ11" i="81" s="1"/>
  <c r="Z11" i="81" a="1"/>
  <c r="Z11" i="81" s="1"/>
  <c r="W4" i="82" a="1"/>
  <c r="W4" i="82" s="1"/>
  <c r="AH4" i="82" a="1"/>
  <c r="AH4" i="82" s="1"/>
  <c r="AB4" i="82" a="1"/>
  <c r="AB4" i="82" s="1"/>
  <c r="AG4" i="82" a="1"/>
  <c r="AG4" i="82" s="1"/>
  <c r="R9" i="78" a="1"/>
  <c r="R9" i="78" s="1"/>
  <c r="V9" i="78" a="1"/>
  <c r="V9" i="78" s="1"/>
  <c r="S9" i="78" a="1"/>
  <c r="S9" i="78" s="1"/>
  <c r="T9" i="78" a="1"/>
  <c r="T9" i="78" s="1"/>
  <c r="Y8" i="83" a="1"/>
  <c r="Y8" i="83" s="1"/>
  <c r="AE8" i="83" a="1"/>
  <c r="AE8" i="83" s="1"/>
  <c r="W8" i="83" a="1"/>
  <c r="W8" i="83" s="1"/>
  <c r="Q8" i="83" a="1"/>
  <c r="Q8" i="8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<sst xmlns="http://schemas.openxmlformats.org/spreadsheetml/2006/main" count="2310" uniqueCount="325">
  <si>
    <t>HOIpTP Health Outcome Incidence per Ton Pollutant</t>
  </si>
  <si>
    <t>U.S. Environmental Protection Agency</t>
  </si>
  <si>
    <t>https://www.epa.gov/sites/production/files/2018-02/documents/sourceapportionmentbpttsd_2018.pdf</t>
  </si>
  <si>
    <t>Appendix, Even-Numbered Tables 2 through 136</t>
  </si>
  <si>
    <t>Technical Support Document: Estimating the Benefit per Ton of Reducing PM2.5 Precursors from 17 Sectors</t>
  </si>
  <si>
    <t>Lepeule et al. (2012)</t>
  </si>
  <si>
    <t>Morbidity</t>
  </si>
  <si>
    <t>Premature mortality</t>
  </si>
  <si>
    <t>NOx</t>
  </si>
  <si>
    <t>SO2</t>
  </si>
  <si>
    <t>Pollutant emitted</t>
  </si>
  <si>
    <t>Health Endpoint</t>
  </si>
  <si>
    <t>Krewski et al. (2009)</t>
  </si>
  <si>
    <t>Respiratory emergency room visits</t>
  </si>
  <si>
    <t>Acute bronchitis</t>
  </si>
  <si>
    <t>Lower respiratory symptoms</t>
  </si>
  <si>
    <t>Upper respiratory symptoms</t>
  </si>
  <si>
    <t>Work loss days</t>
  </si>
  <si>
    <t>Asthma exacerbation</t>
  </si>
  <si>
    <t>Cardiovascular hospital admissions</t>
  </si>
  <si>
    <t>Respiratory hospital admissions</t>
  </si>
  <si>
    <t>Non-fatal heart attacks (Peters)</t>
  </si>
  <si>
    <t>Non-fatal heart attacks (All others)</t>
  </si>
  <si>
    <t>Table 110: Incidence of avoided mortalities and morbidities per ton of directly emitted PM2.5 and PM2.5 precursors reduced in 2030 from the coke ovens sector</t>
  </si>
  <si>
    <t>Table 108: Incidence of avoided mortalities and morbidities per ton of directly emitted PM2.5 and PM2.5 precursors reduced in 2030 from the refineries sector</t>
  </si>
  <si>
    <t>Table 76: Incidence of avoided mortalities and morbidities per ton of directly emitted PM2.5 and PM2.5 precursors reduced in 2025 from the coke ovens sector</t>
  </si>
  <si>
    <t>Table 74: Incidence of avoided mortalities and morbidities per ton of directly emitted PM2.5 and PM2.5 precursors reduced in 2025 from the refineries sector</t>
  </si>
  <si>
    <t>Table 42: Incidence of avoided mortalities and morbidities per ton of directly emitted PM2.5 and PM2.5 precursors reduced in 2020 from the coke ovens sector</t>
  </si>
  <si>
    <t>Table 40: Incidence of avoided mortalities and morbidities per ton of directly emitted PM2.5 and PM2.5 precursors reduced in 2020 from the refineries sector</t>
  </si>
  <si>
    <t>Table 8: Incidence of avoided mortalities and morbidities per ton of directly emitted PM2.5 and PM2.5 precursors reduced in 2016 from the coke ovens sector</t>
  </si>
  <si>
    <t>Table 6: Incidence of avoided mortalities and morbidities per ton of directly emitted PM2.5 and PM2.5 precursors reduced in 2016 from the refineries sector</t>
  </si>
  <si>
    <r>
      <rPr>
        <i/>
        <sz val="11"/>
        <rFont val="Calibri"/>
        <family val="2"/>
        <scheme val="minor"/>
      </rPr>
      <t>Directly emitted PM2.5</t>
    </r>
  </si>
  <si>
    <t>Table 2: Incidence of avoided mortalities and morbidities per ton of directly emitted PM2.5 and PM2.5 precursors reduced in 2016 from the cement kilns sector</t>
  </si>
  <si>
    <t>Table 4: Incidence of avoided mortalities and morbidities per ton of directly emitted PM2.5 and PM2.5 precursors reduced in 2016 from the pulp and paper facilities sector</t>
  </si>
  <si>
    <t>Table 10: Incidence of avoided mortalities and morbidities per ton of directly emitted PM2.5 and PM2.5 precursors reduced in 2016 from the iron and steel facilities sector</t>
  </si>
  <si>
    <t>Table 12: Incidence of avoided mortalities and morbidities per ton of directly emitted PM2.5 and PM2.5 precursors reduced in 2016 from the integrated iron and steel facilities sector</t>
  </si>
  <si>
    <t>Table 14: Incidence of avoided mortalities and morbidities per ton of directly emitted PM2.5 and PM2.5 precursors reduced in 2016 from the electric arc furnaces sector</t>
  </si>
  <si>
    <t>Table 16: Incidence of avoided mortalities and morbidities per ton of directly emitted PM2.5 and PM2.5 precursors reduced in 2016 from the taconite mines sector</t>
  </si>
  <si>
    <t>Table 18: Incidence of avoided mortalities and morbidities per ton of directly emitted PM2.5 and PM2.5 precursors reduced in 2016 from the ferroalloy facilities sector</t>
  </si>
  <si>
    <t>Table 20: Incidence of avoided mortalities and morbidities per ton of directly emitted PM2.5 and PM2.5 precursors reduced in 2016 from the residential wood combustion sector</t>
  </si>
  <si>
    <t>Table 22: Incidence of avoided mortalities and morbidities per ton of directly emitted PM2.5 and PM2.5 precursors reduced in 2016 from the area sources sector</t>
  </si>
  <si>
    <t>Table 24: Incidence of avoided mortalities and morbidities per ton of directly emitted PM2.5 and PM2.5 precursors reduced in 2016 from the industrial point sources sector</t>
  </si>
  <si>
    <t>Table 26: Incidence of avoided mortalities and morbidities per ton of directly emitted PM2.5 and PM2.5 precursors reduced in 2016 from the aircraft, locomotives and marine vessels sector</t>
  </si>
  <si>
    <t>Table 28: Incidence of avoided mortalities and morbidities per ton of directly emitted PM2.5 and PM2.5 precursors reduced in 2016 from the non-road mobile sources sector</t>
  </si>
  <si>
    <t>Table 30: Incidence of avoided mortalities and morbidities per ton of directly emitted PM2.5 and PM2.5 precursors reduced in 2016 from the on-road mobile sources sector</t>
  </si>
  <si>
    <t>Table 32: Incidence of avoided mortalities and morbidities per ton of directly emitted PM2.5 and PM2.5 precursors reduced in 2016 from the electricity generating units sector</t>
  </si>
  <si>
    <t>Table 34: Incidence of avoided mortalities and morbidities per ton of directly emitted PM2.5 and PM2.5 precursors reduced in 2016 from the ocean-going vessels sector</t>
  </si>
  <si>
    <t>Table 36: Incidence of avoided mortalities and morbidities per ton of directly emitted PM2.5 and PM2.5 precursors reduced in 2020 from the cement kilns sector</t>
  </si>
  <si>
    <t>Table 38: Incidence of avoided mortalities and morbidities per ton of directly emitted PM2.5 and PM2.5 precursors reduced in 2020 from the pulp and paper facilities sector</t>
  </si>
  <si>
    <t>Table 44: Incidence of avoided mortalities and morbidities per ton of directly emitted PM2.5 and PM2.5 precursors reduced in 2020 from the iron and steel facilities sector</t>
  </si>
  <si>
    <t>Table 46: Incidence of avoided mortalities and morbidities per ton of directly emitted PM2.5 and PM2.5 precursors reduced in 2020 from the integrated iron and steel facilities sector</t>
  </si>
  <si>
    <t>Table 48: Incidence of avoided mortalities and morbidities per ton of directly emitted PM2.5 and PM2.5 precursors reduced in 2020 from the electric arc furnaces sector</t>
  </si>
  <si>
    <t>Table 50: Incidence of avoided mortalities and morbidities per ton of directly emitted PM2.5 and PM2.5 precursors reduced in 2020 from the taconite mines sector</t>
  </si>
  <si>
    <t>Table 52: Incidence of avoided mortalities and morbidities per ton of directly emitted PM2.5 and PM2.5 precursors reduced in 2020 from the ferroalloy facilities sector</t>
  </si>
  <si>
    <t>Table 54: Incidence of avoided mortalities and morbidities per ton of directly emitted PM2.5 and PM2.5 precursors reduced in 2020 from the residential wood combustion sector</t>
  </si>
  <si>
    <t>Table 56: Incidence of avoided mortalities and morbidities per ton of directly emitted PM2.5 and PM2.5 precursors reduced in 2020 from the area sources sector</t>
  </si>
  <si>
    <t>Table 58: Incidence of avoided mortalities and morbidities per ton of directly emitted PM2.5 and PM2.5 precursors reduced in 2020 from the industrial point sources sector</t>
  </si>
  <si>
    <t>Table 60: Incidence of avoided mortalities and morbidities per ton of directly emitted PM2.5 and PM2.5 precursors reduced in 2020 from the aircraft, locomotives and marine vessels sector</t>
  </si>
  <si>
    <t>Table 62: Incidence of avoided mortalities and morbidities per ton of directly emitted PM2.5 and PM2.5 precursors reduced in 2020 from the non-road mobile sources sector</t>
  </si>
  <si>
    <t>Table 64: Incidence of avoided mortalities and morbidities per ton of directly emitted PM2.5 and PM2.5 precursors reduced in 2020 from the on-road mobile sources sector</t>
  </si>
  <si>
    <t>Table 66: Incidence of avoided mortalities and morbidities per ton of directly emitted PM2.5 and PM2.5 precursors reduced in 2020 from the electricity generating units sector</t>
  </si>
  <si>
    <t>Table 68: Incidence of avoided mortalities and morbidities per ton of directly emitted PM2.5 and PM2.5 precursors reduced in 2020 from the ocean-going vessels sector</t>
  </si>
  <si>
    <t>Table 70: Incidence of avoided mortalities and morbidities per ton of directly emitted PM2.5 and PM2.5 precursors reduced in 2025 from the cement kilns sector</t>
  </si>
  <si>
    <t>Table 72: Incidence of avoided mortalities and morbidities per ton of directly emitted PM2.5 and PM2.5 precursors reduced in 2025 from the pulp and paper facilities sector</t>
  </si>
  <si>
    <t>Table 78: Incidence of avoided mortalities and morbidities per ton of directly emitted PM2.5 and PM2.5 precursors reduced in 2025 from the iron and steel facilities sector</t>
  </si>
  <si>
    <t>Table 80: Incidence of avoided mortalities and morbidities per ton of directly emitted PM2.5 and PM2.5 precursors reduced in 2025 from the integrated iron and steel facilities sector</t>
  </si>
  <si>
    <t>Table 82: Incidence of avoided mortalities and morbidities per ton of directly emitted PM2.5 and PM2.5 precursors reduced in 2025 from the electric arc furnaces sector</t>
  </si>
  <si>
    <t>Table 84: Incidence of avoided mortalities and morbidities per ton of directly emitted PM2.5 and PM2.5 precursors reduced in 2025 from the taconite mines sector</t>
  </si>
  <si>
    <t>Table 86: Incidence of avoided mortalities and morbidities per ton of directly emitted PM2.5 and PM2.5 precursors reduced in 2025 from the ferroalloy facilities sector</t>
  </si>
  <si>
    <t>Table 88: Incidence of avoided mortalities and morbidities per ton of directly emitted PM2.5 and PM2.5 precursors reduced in 2025 from the residential wood combustion sector</t>
  </si>
  <si>
    <t>Table 90: Incidence of avoided mortalities and morbidities per ton of directly emitted PM2.5 and PM2.5 precursors reduced in 2025 from the area sources sector</t>
  </si>
  <si>
    <t>Table 92: Incidence of avoided mortalities and morbidities per ton of directly emitted PM2.5 and PM2.5 precursors reduced in 2025 from the industrial point sources sector</t>
  </si>
  <si>
    <t>Table 94: Incidence of avoided mortalities and morbidities per ton of directly emitted PM2.5 and PM2.5 precursors reduced in 2025 from the aircraft, locomotives and marine vessels sector</t>
  </si>
  <si>
    <t>Table 96: Incidence of avoided mortalities and morbidities per ton of directly emitted PM2.5 and PM2.5 precursors reduced in 2025 from the non-road mobile sources sector</t>
  </si>
  <si>
    <t>Table 98: Incidence of avoided mortalities and morbidities per ton of directly emitted PM2.5 and PM2.5 precursors reduced in 2025 from the on-road mobile sources sector</t>
  </si>
  <si>
    <t>Table 100: Incidence of avoided mortalities and morbidities per ton of directly emitted PM2.5 and PM2.5 precursors reduced in 2025 from the electricity generating units sector</t>
  </si>
  <si>
    <t>Table 102: Incidence of avoided mortalities and morbidities per ton of directly emitted PM2.5 and PM2.5 precursors reduced in 2025 from the ocean-going vessels sector</t>
  </si>
  <si>
    <t>Table 104: Incidence of avoided mortalities and morbidities per ton of directly emitted PM2.5 and PM2.5 precursors reduced in 2030 from the cement kilns sector</t>
  </si>
  <si>
    <t>Table 106: Incidence of avoided mortalities and morbidities per ton of directly emitted PM2.5 and PM2.5 precursors reduced in 2030 from the pulp and paper facilities sector</t>
  </si>
  <si>
    <t>Table 112: Incidence of avoided mortalities and morbidities per ton of directly emitted PM2.5 and PM2.5 precursors reduced in 2030 from the iron and steel facilities sector</t>
  </si>
  <si>
    <t>Table 114: Incidence of avoided mortalities and morbidities per ton of directly emitted PM2.5 and PM2.5 precursors reduced in 2030 from the integrated iron and steel facilities sector</t>
  </si>
  <si>
    <t>Table 116: Incidence of avoided mortalities and morbidities per ton of directly emitted PM2.5 and PM2.5 precursors reduced in 2030 from the electric arc furnaces sector</t>
  </si>
  <si>
    <t>Table 118: Incidence of avoided mortalities and morbidities per ton of directly emitted PM2.5 and PM2.5 precursors reduced in 2030 from the taconite mines sector</t>
  </si>
  <si>
    <t>Table 120: Incidence of avoided mortalities and morbidities per ton of directly emitted PM2.5 and PM2.5 precursors reduced in 2030 from the ferroalloy facilities sector</t>
  </si>
  <si>
    <t>Table 122: Incidence of avoided mortalities and morbidities per ton of directly emitted PM2.5 and PM2.5 precursors reduced in 2030 from the residential wood combustion sector</t>
  </si>
  <si>
    <t>Table 124: Incidence of avoided mortalities and morbidities per ton of directly emitted PM2.5 and PM2.5 precursors reduced in 2030 from the area sources sector</t>
  </si>
  <si>
    <t>Table 126: Incidence of avoided mortalities and morbidities per ton of directly emitted PM2.5 and PM2.5 precursors reduced in 2030 from the industrial point sources sector</t>
  </si>
  <si>
    <t>Table 128: Incidence of avoided mortalities and morbidities per ton of directly emitted PM2.5 and PM2.5 precursors reduced in 2030 from the aircraft, locomotives and marine vessels sector</t>
  </si>
  <si>
    <t>Table 130: Incidence of avoided mortalities and morbidities per ton of directly emitted PM2.5 and PM2.5 precursors reduced in 2030 from the non-road mobile sources sector</t>
  </si>
  <si>
    <t>Table 132: Incidence of avoided mortalities and morbidities per ton of directly emitted PM2.5 and PM2.5 precursors reduced in 2030 from the on-road mobile sources sector</t>
  </si>
  <si>
    <t>Table 134: Incidence of avoided mortalities and morbidities per ton of directly emitted PM2.5 and PM2.5 precursors reduced in 2030 from the electricity generating units sector</t>
  </si>
  <si>
    <t>Table 136: Incidence of avoided mortalities and morbidities per ton of directly emitted PM2.5 and PM2.5 precursors reduced in 2030 from the ocean-going vessels sector</t>
  </si>
  <si>
    <t>Key to Table Numbers</t>
  </si>
  <si>
    <t>Sector</t>
  </si>
  <si>
    <t>cement kilns</t>
  </si>
  <si>
    <t>pulp and paper facilities</t>
  </si>
  <si>
    <t>refineries</t>
  </si>
  <si>
    <t>coke ovens</t>
  </si>
  <si>
    <t>iron and steel facilities</t>
  </si>
  <si>
    <t>integrated iron and steel facilities</t>
  </si>
  <si>
    <t>electric arc furnaces</t>
  </si>
  <si>
    <t>taconite mines</t>
  </si>
  <si>
    <t>ferroalloy facilities</t>
  </si>
  <si>
    <t>residential wood combustion</t>
  </si>
  <si>
    <t>area sources</t>
  </si>
  <si>
    <t>industrial point sources</t>
  </si>
  <si>
    <t>aircraft, locomotives and marine vessels</t>
  </si>
  <si>
    <t>non-road mobile sources</t>
  </si>
  <si>
    <t>on-road mobile sources</t>
  </si>
  <si>
    <t>electricity generating units</t>
  </si>
  <si>
    <t>ocean-going vessels</t>
  </si>
  <si>
    <t>Non-fatal heart attacks</t>
  </si>
  <si>
    <t>sheet name</t>
  </si>
  <si>
    <t>remove prefix</t>
  </si>
  <si>
    <t>sector</t>
  </si>
  <si>
    <t>pollutant</t>
  </si>
  <si>
    <t>Sheet Name Sector Assignments Map</t>
  </si>
  <si>
    <t>transport</t>
  </si>
  <si>
    <t>electricity</t>
  </si>
  <si>
    <t>industry</t>
  </si>
  <si>
    <t>LULUCF</t>
  </si>
  <si>
    <t>EPA source category</t>
  </si>
  <si>
    <t>Pollutant Column Map</t>
  </si>
  <si>
    <t>pollutant column number</t>
  </si>
  <si>
    <t>Data for lookup functions (based on sheet name)</t>
  </si>
  <si>
    <t>D</t>
  </si>
  <si>
    <t>B</t>
  </si>
  <si>
    <t>C</t>
  </si>
  <si>
    <t>Unit: incidents / ton pollutant</t>
  </si>
  <si>
    <t>table number</t>
  </si>
  <si>
    <t>Notes</t>
  </si>
  <si>
    <t>This variable is designed to look up data from any of 68 tables from the EPA source.</t>
  </si>
  <si>
    <t>All blue tabs are identical except for the tab name (i.e. identical formulas in every cell).</t>
  </si>
  <si>
    <t>If you wish to change which EPA source corresponds to which sector, update this</t>
  </si>
  <si>
    <t>on the "Mappings" tab.  Do not change the blue tabs directly.</t>
  </si>
  <si>
    <t>This variable contains data on the number of health-related incidents</t>
  </si>
  <si>
    <t>of various types (premature mortality, hospital ER visits, etc.) that occur</t>
  </si>
  <si>
    <t>or are avoided when emissions of any of three pollutants (PM2.5, Nox, SOx)</t>
  </si>
  <si>
    <t>from any particular sector are increased or decreased by one metric ton.</t>
  </si>
  <si>
    <t>Note that the "electricity" sector incidence rates are also used for the</t>
  </si>
  <si>
    <t>"district heat and hydrogen" sector, the "industry" rates are also used</t>
  </si>
  <si>
    <t>for the "geoengineering" sector, and the "buildings" rates are used</t>
  </si>
  <si>
    <t>for both "residential buildings" and "commercial buildings" sectors</t>
  </si>
  <si>
    <t>in the EPS.</t>
  </si>
  <si>
    <t>The blue tabs' names determine which data (sector and pollutant) to retrieve.</t>
  </si>
  <si>
    <t>Do not reduce the number of significant figures used in the blue tabs of this file.</t>
  </si>
  <si>
    <t>The incidence calculations are rounded in the EPS.</t>
  </si>
  <si>
    <t>buildings</t>
  </si>
  <si>
    <t>Population Exposure Multiplier</t>
  </si>
  <si>
    <t>If you are modeling a non-U.S. region but wish to keep U.S. data for</t>
  </si>
  <si>
    <t>to reflect differences in population exposure between the modeled</t>
  </si>
  <si>
    <t>this variable, you may adjust the following population exposure multiplier</t>
  </si>
  <si>
    <t>region and the U.S.  Regions with lower population also tend to have</t>
  </si>
  <si>
    <t>less land area in which emissions and people are concentrated, so simply</t>
  </si>
  <si>
    <t>If you are uncertain what to put here, you may leave it at 1.</t>
  </si>
  <si>
    <t>ratio of modeled region's population exposure to U.S. population exposure per ton of pollutant</t>
  </si>
  <si>
    <r>
      <t xml:space="preserve">having a smaller population </t>
    </r>
    <r>
      <rPr>
        <b/>
        <sz val="11"/>
        <color theme="1"/>
        <rFont val="Calibri"/>
        <family val="2"/>
        <scheme val="minor"/>
      </rPr>
      <t>does not imply</t>
    </r>
    <r>
      <rPr>
        <sz val="11"/>
        <color theme="1"/>
        <rFont val="Calibri"/>
        <family val="2"/>
        <scheme val="minor"/>
      </rPr>
      <t xml:space="preserve"> the population exposure</t>
    </r>
  </si>
  <si>
    <t>to each ton of emissions is lower than the U.S. average.</t>
  </si>
  <si>
    <t>Other Notes</t>
  </si>
  <si>
    <t>A value above 1 tends to indicate more co-location (clustering) of people and</t>
  </si>
  <si>
    <t>emissions sources, while a value lower than 1 tends to indicate less clustering</t>
  </si>
  <si>
    <t>of people and emissions sources.</t>
  </si>
  <si>
    <t>Minor restricted activity days</t>
  </si>
  <si>
    <t>PM25</t>
  </si>
  <si>
    <t>About!A27 = (population density of state/population density of USA)*(population of state/population of USA).</t>
  </si>
  <si>
    <t>Inputs for A27</t>
  </si>
  <si>
    <t>Population of USA</t>
  </si>
  <si>
    <t>Population of state</t>
  </si>
  <si>
    <t>Population density of state (person/sqmi)</t>
  </si>
  <si>
    <t>Population density of USA (person/sqmi)</t>
  </si>
  <si>
    <t>State</t>
  </si>
  <si>
    <t>SUMLEV</t>
  </si>
  <si>
    <t>REGION</t>
  </si>
  <si>
    <t>DIVISION</t>
  </si>
  <si>
    <t>STATE</t>
  </si>
  <si>
    <t>NAME</t>
  </si>
  <si>
    <t>POPESTIMATE2010</t>
  </si>
  <si>
    <t>POPESTIMATE2011</t>
  </si>
  <si>
    <t>POPESTIMATE2012</t>
  </si>
  <si>
    <t>POPESTIMATE2013</t>
  </si>
  <si>
    <t>POPESTIMATE2014</t>
  </si>
  <si>
    <t>POPESTIMATE2015</t>
  </si>
  <si>
    <t>POPESTIMATE2016</t>
  </si>
  <si>
    <t>POPESTIMATE2017</t>
  </si>
  <si>
    <t>POPESTIMATE2018</t>
  </si>
  <si>
    <t>POPESTIMATE2019</t>
  </si>
  <si>
    <t>United States</t>
  </si>
  <si>
    <t>Northeast Region</t>
  </si>
  <si>
    <t>Midwest Region</t>
  </si>
  <si>
    <t>South Region</t>
  </si>
  <si>
    <t>West 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</si>
  <si>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</si>
  <si>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</si>
  <si>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</si>
  <si>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</si>
  <si>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</si>
  <si>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</si>
  <si>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</si>
  <si>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</si>
  <si>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</si>
  <si>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</si>
  <si>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</si>
  <si>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</si>
  <si>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</si>
  <si>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</si>
  <si>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</si>
  <si>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</si>
  <si>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</si>
  <si>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</si>
  <si>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</si>
  <si>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</si>
  <si>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</si>
  <si>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</si>
  <si>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</si>
  <si>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</si>
  <si>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</si>
  <si>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</si>
  <si>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</si>
  <si>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</si>
  <si>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</si>
  <si>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</si>
  <si>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</si>
  <si>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</si>
  <si>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</si>
  <si>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</si>
  <si>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</si>
  <si>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</si>
  <si>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</si>
  <si>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</si>
  <si>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</si>
  <si>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</si>
  <si>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</si>
  <si>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</si>
  <si>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</si>
  <si>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</si>
  <si>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</si>
  <si>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</si>
  <si>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</si>
  <si>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</si>
  <si>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</si>
  <si>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</si>
  <si>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</si>
  <si>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X</t>
  </si>
  <si>
    <t>Puerto Rico</t>
  </si>
  <si>
    <t>U.S. Census Bureau</t>
  </si>
  <si>
    <t>Population, Population Change, and Estimated Components of Population Change: April 1, 2010 to July 1, 2019 (NST-EST2019-alldata)</t>
  </si>
  <si>
    <t>https://www.census.gov/data/tables/time-series/demo/popest/2010s-state-total.html#par_textimage</t>
  </si>
  <si>
    <t>State and other areas2</t>
  </si>
  <si>
    <t>Total Area</t>
  </si>
  <si>
    <t>Land Area1</t>
  </si>
  <si>
    <t>Water Area1</t>
  </si>
  <si>
    <t>Internal Point -</t>
  </si>
  <si>
    <t>Latitude Value</t>
  </si>
  <si>
    <t>Longitude Value</t>
  </si>
  <si>
    <t>Total</t>
  </si>
  <si>
    <t>Inland</t>
  </si>
  <si>
    <t>Coastal</t>
  </si>
  <si>
    <t>Great Lakes </t>
  </si>
  <si>
    <t>Territorial </t>
  </si>
  <si>
    <t>Sq. Mi.</t>
  </si>
  <si>
    <t>Sq. Km.</t>
  </si>
  <si>
    <t>Total3</t>
  </si>
  <si>
    <t>—</t>
  </si>
  <si>
    <t>Island Areas:5</t>
  </si>
  <si>
    <t>American Samoa</t>
  </si>
  <si>
    <t>Guam</t>
  </si>
  <si>
    <t>Northern Mariana Islands</t>
  </si>
  <si>
    <t>U.S. Virgin Islands</t>
  </si>
  <si>
    <t>https://www.census.gov/geographies/reference-files/2010/geo/state-area.html</t>
  </si>
  <si>
    <t>State Area Measurements and Internal Point Coordinates</t>
  </si>
  <si>
    <t>Sources:</t>
  </si>
  <si>
    <t>US Population</t>
  </si>
  <si>
    <t>State Population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</si>
  <si>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</si>
  <si>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</si>
  <si>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</si>
  <si>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</si>
  <si>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</si>
  <si>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</si>
  <si>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</si>
  <si>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</si>
  <si>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</si>
  <si>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</si>
  <si>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</si>
  <si>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</si>
  <si>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</si>
  <si>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</si>
  <si>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</si>
  <si>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</si>
  <si>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</si>
  <si>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</si>
  <si>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</si>
  <si>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</si>
  <si>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</si>
  <si>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</si>
  <si>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</si>
  <si>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</si>
  <si>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</si>
  <si>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</si>
  <si>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</si>
  <si>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</si>
  <si>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</si>
  <si>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</si>
  <si>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</si>
  <si>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</si>
  <si>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</si>
  <si>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</si>
  <si>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</si>
  <si>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</si>
  <si>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</si>
  <si>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</si>
  <si>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</si>
  <si>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</si>
  <si>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</si>
  <si>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</si>
  <si>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</si>
  <si>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</si>
  <si>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</si>
  <si>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</si>
  <si>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</si>
  <si>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</si>
  <si>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</si>
  <si>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</si>
  <si>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 Area</t>
  </si>
  <si>
    <t>State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</si>
</sst>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Roboto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24292E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7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5" fillId="0" borderId="0" xfId="2" applyFont="1" applyAlignment="1">
      <alignment horizontal="left" vertical="top"/>
    </xf>
    <xf numFmtId="0" fontId="6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wrapText="1"/>
    </xf>
    <xf numFmtId="0" fontId="8" fillId="0" borderId="0" xfId="2" applyFont="1" applyAlignment="1">
      <alignment horizontal="left" vertical="top" wrapText="1" indent="4"/>
    </xf>
    <xf numFmtId="164" fontId="5" fillId="0" borderId="0" xfId="2" applyNumberFormat="1" applyFont="1" applyAlignment="1">
      <alignment horizontal="center" vertical="top" shrinkToFit="1"/>
    </xf>
    <xf numFmtId="0" fontId="7" fillId="0" borderId="0" xfId="2" applyFont="1" applyAlignment="1">
      <alignment horizontal="left" vertical="top" wrapText="1"/>
    </xf>
    <xf numFmtId="0" fontId="5" fillId="0" borderId="0" xfId="2" applyFont="1" applyAlignment="1">
      <alignment horizontal="left" wrapText="1"/>
    </xf>
    <xf numFmtId="164" fontId="5" fillId="0" borderId="1" xfId="2" applyNumberFormat="1" applyFont="1" applyBorder="1" applyAlignment="1">
      <alignment horizontal="center" vertical="top" shrinkToFit="1"/>
    </xf>
    <xf numFmtId="164" fontId="5" fillId="0" borderId="0" xfId="2" applyNumberFormat="1" applyFont="1" applyAlignment="1">
      <alignment horizontal="left" vertical="top" indent="4" shrinkToFit="1"/>
    </xf>
    <xf numFmtId="0" fontId="8" fillId="0" borderId="0" xfId="2" applyFont="1" applyBorder="1" applyAlignment="1">
      <alignment horizontal="left" vertical="top" wrapText="1" indent="4"/>
    </xf>
    <xf numFmtId="0" fontId="7" fillId="0" borderId="0" xfId="2" applyFont="1" applyBorder="1" applyAlignment="1">
      <alignment horizontal="left" vertical="top" wrapText="1"/>
    </xf>
    <xf numFmtId="164" fontId="5" fillId="0" borderId="0" xfId="2" applyNumberFormat="1" applyFont="1" applyAlignment="1">
      <alignment horizontal="left" vertical="top" indent="3" shrinkToFit="1"/>
    </xf>
    <xf numFmtId="0" fontId="8" fillId="0" borderId="1" xfId="2" applyFont="1" applyBorder="1" applyAlignment="1">
      <alignment horizontal="left" vertical="top" wrapText="1" indent="4"/>
    </xf>
    <xf numFmtId="0" fontId="5" fillId="0" borderId="1" xfId="2" applyFont="1" applyBorder="1" applyAlignment="1">
      <alignment horizontal="center" vertical="top" wrapText="1"/>
    </xf>
    <xf numFmtId="164" fontId="5" fillId="0" borderId="0" xfId="2" applyNumberFormat="1" applyFont="1" applyAlignment="1">
      <alignment horizontal="left" vertical="top" indent="2" shrinkToFit="1"/>
    </xf>
    <xf numFmtId="0" fontId="6" fillId="0" borderId="0" xfId="2" applyFont="1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8" fillId="0" borderId="0" xfId="2" applyFont="1" applyFill="1" applyAlignment="1">
      <alignment horizontal="left" vertical="top" wrapText="1" indent="4"/>
    </xf>
    <xf numFmtId="0" fontId="8" fillId="0" borderId="1" xfId="2" applyFont="1" applyFill="1" applyBorder="1" applyAlignment="1">
      <alignment horizontal="left" vertical="top" wrapText="1" indent="4"/>
    </xf>
    <xf numFmtId="0" fontId="5" fillId="0" borderId="0" xfId="2" applyFont="1" applyFill="1" applyAlignment="1">
      <alignment horizontal="left" vertical="top"/>
    </xf>
    <xf numFmtId="0" fontId="10" fillId="0" borderId="0" xfId="0" applyFont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4" borderId="0" xfId="0" applyNumberFormat="1" applyFill="1"/>
    <xf numFmtId="0" fontId="0" fillId="0" borderId="0" xfId="0" applyNumberFormat="1"/>
    <xf numFmtId="0" fontId="0" fillId="5" borderId="0" xfId="0" applyNumberFormat="1" applyFill="1"/>
    <xf numFmtId="0" fontId="0" fillId="6" borderId="0" xfId="0" applyNumberFormat="1" applyFill="1"/>
    <xf numFmtId="0" fontId="1" fillId="3" borderId="11" xfId="0" applyFont="1" applyFill="1" applyBorder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1" fillId="0" borderId="12" xfId="0" applyFont="1" applyBorder="1"/>
    <xf numFmtId="0" fontId="0" fillId="0" borderId="13" xfId="0" applyBorder="1"/>
    <xf numFmtId="0" fontId="1" fillId="0" borderId="14" xfId="0" applyFont="1" applyBorder="1"/>
    <xf numFmtId="0" fontId="0" fillId="0" borderId="15" xfId="0" applyBorder="1"/>
    <xf numFmtId="0" fontId="1" fillId="0" borderId="16" xfId="0" applyFont="1" applyBorder="1"/>
    <xf numFmtId="0" fontId="0" fillId="0" borderId="17" xfId="0" applyBorder="1"/>
    <xf numFmtId="0" fontId="2" fillId="0" borderId="0" xfId="1" applyFont="1"/>
    <xf numFmtId="0" fontId="12" fillId="0" borderId="0" xfId="0" applyFont="1"/>
    <xf numFmtId="3" fontId="12" fillId="0" borderId="0" xfId="0" applyNumberFormat="1" applyFont="1"/>
    <xf numFmtId="0" fontId="0" fillId="0" borderId="0" xfId="0" applyFont="1"/>
    <xf numFmtId="0" fontId="11" fillId="0" borderId="0" xfId="0" applyFont="1" applyBorder="1"/>
    <xf numFmtId="0" fontId="0" fillId="0" borderId="0" xfId="0" applyBorder="1"/>
    <xf numFmtId="0" fontId="1" fillId="0" borderId="0" xfId="0" applyFont="1" applyBorder="1"/>
    <xf numFmtId="0" fontId="1" fillId="3" borderId="3" xfId="0" applyFont="1" applyFill="1" applyBorder="1"/>
    <xf numFmtId="0" fontId="0" fillId="3" borderId="5" xfId="0" applyFill="1" applyBorder="1"/>
    <xf numFmtId="0" fontId="1" fillId="3" borderId="8" xfId="0" applyFont="1" applyFill="1" applyBorder="1"/>
    <xf numFmtId="0" fontId="0" fillId="3" borderId="10" xfId="0" applyFill="1" applyBorder="1"/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2" fillId="0" borderId="0" xfId="1" applyFont="1"/>
    <xf numFmtId="0" fontId="12" fillId="0" borderId="0" xfId="0" applyFont="1"/>
    <xf numFmtId="0" fontId="6" fillId="0" borderId="0" xfId="2" applyFont="1" applyAlignment="1">
      <alignment horizontal="center" vertical="top" wrapText="1"/>
    </xf>
    <xf numFmtId="0" fontId="9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32707323-51DD-4CCA-BD7B-89D77C8460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9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calcChain" Target="calcChain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sites/production/files/2018-02/documents/sourceapportionmentbpttsd_2018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ensus.gov/geo/reference/state-area.html" TargetMode="External"/><Relationship Id="rId2" Type="http://schemas.openxmlformats.org/officeDocument/2006/relationships/hyperlink" Target="http://www.census.gov/geo/reference/state-area.html" TargetMode="External"/><Relationship Id="rId1" Type="http://schemas.openxmlformats.org/officeDocument/2006/relationships/hyperlink" Target="http://www.census.gov/geo/reference/state-area.html" TargetMode="External"/><Relationship Id="rId6" Type="http://schemas.openxmlformats.org/officeDocument/2006/relationships/hyperlink" Target="http://www.census.gov/geo/reference/state-area.html" TargetMode="External"/><Relationship Id="rId5" Type="http://schemas.openxmlformats.org/officeDocument/2006/relationships/hyperlink" Target="http://www.census.gov/geo/reference/state-area.html" TargetMode="External"/><Relationship Id="rId4" Type="http://schemas.openxmlformats.org/officeDocument/2006/relationships/hyperlink" Target="http://www.census.gov/geo/reference/state-are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12EE-0370-46D8-B25C-90C403A4CDFD}">
  <dimension ref="A1:M51"/>
  <sheetViews>
    <sheetView tabSelected="1" zoomScale="134" workbookViewId="0">
      <selection activeCell="C18" sqref="C18"/>
    </sheetView>
  </sheetViews>
  <sheetFormatPr baseColWidth="10" defaultColWidth="8.83203125" defaultRowHeight="15"/>
  <cols>
    <col min="9" max="9" width="33.6640625" bestFit="1" customWidth="1"/>
    <col min="10" max="10" width="10.1640625" bestFit="1" customWidth="1"/>
  </cols>
  <sheetData>
    <row r="1" spans="1:13">
      <c r="A1" s="1" t="s">
        <v>0</v>
      </c>
      <c r="B1" t="s">
        <v>219</v>
      </c>
      <c r="L1" s="63" t="s">
        <v>170</v>
      </c>
      <c r="M1" s="63" t="s">
        <v>170</v>
      </c>
    </row>
    <row r="2" spans="1:13">
      <c r="B2" t="s">
        <v>300</v>
      </c>
      <c r="L2" s="64" t="s">
        <v>191</v>
      </c>
      <c r="M2" s="64" t="s">
        <v>273</v>
      </c>
    </row>
    <row r="3" spans="1:13">
      <c r="A3" s="1" t="s">
        <v>270</v>
      </c>
      <c r="B3" t="s">
        <v>1</v>
      </c>
      <c r="G3" s="2" t="s">
        <v>244</v>
      </c>
      <c r="I3" s="2" t="s">
        <v>244</v>
      </c>
      <c r="J3" s="2"/>
      <c r="L3" s="64" t="s">
        <v>192</v>
      </c>
      <c r="M3" s="64" t="s">
        <v>274</v>
      </c>
    </row>
    <row r="4" spans="1:13">
      <c r="B4" s="2">
        <v>2018</v>
      </c>
      <c r="G4" s="2">
        <v>2019</v>
      </c>
      <c r="I4" s="2">
        <v>2019</v>
      </c>
      <c r="J4" s="2"/>
      <c r="L4" s="64" t="s">
        <v>193</v>
      </c>
      <c r="M4" s="64" t="s">
        <v>275</v>
      </c>
    </row>
    <row r="5" spans="1:13">
      <c r="B5" t="s">
        <v>4</v>
      </c>
      <c r="G5" s="2" t="s">
        <v>245</v>
      </c>
      <c r="I5" s="2" t="s">
        <v>269</v>
      </c>
      <c r="J5" s="2"/>
      <c r="L5" s="64" t="s">
        <v>194</v>
      </c>
      <c r="M5" s="64" t="s">
        <v>276</v>
      </c>
    </row>
    <row r="6" spans="1:13">
      <c r="B6" s="3" t="s">
        <v>2</v>
      </c>
      <c r="G6" s="2" t="s">
        <v>246</v>
      </c>
      <c r="I6" s="2" t="s">
        <v>268</v>
      </c>
      <c r="J6" s="2"/>
      <c r="L6" s="64" t="s">
        <v>195</v>
      </c>
      <c r="M6" s="64" t="s">
        <v>277</v>
      </c>
    </row>
    <row r="7" spans="1:13">
      <c r="B7" t="s">
        <v>3</v>
      </c>
      <c r="L7" s="64" t="s">
        <v>196</v>
      </c>
      <c r="M7" s="64" t="s">
        <v>278</v>
      </c>
    </row>
    <row r="8" spans="1:13">
      <c r="L8" s="64" t="s">
        <v>197</v>
      </c>
      <c r="M8" s="64" t="s">
        <v>279</v>
      </c>
    </row>
    <row r="9" spans="1:13">
      <c r="A9" s="1" t="s">
        <v>130</v>
      </c>
      <c r="L9" s="64" t="s">
        <v>198</v>
      </c>
      <c r="M9" s="64" t="s">
        <v>280</v>
      </c>
    </row>
    <row r="10" spans="1:13">
      <c r="A10" t="s">
        <v>135</v>
      </c>
      <c r="L10" s="64" t="s">
        <v>200</v>
      </c>
      <c r="M10" s="64" t="s">
        <v>281</v>
      </c>
    </row>
    <row r="11" spans="1:13">
      <c r="A11" t="s">
        <v>136</v>
      </c>
      <c r="L11" s="64" t="s">
        <v>201</v>
      </c>
      <c r="M11" s="64" t="s">
        <v>282</v>
      </c>
    </row>
    <row r="12" spans="1:13">
      <c r="A12" t="s">
        <v>137</v>
      </c>
      <c r="L12" s="64" t="s">
        <v>202</v>
      </c>
      <c r="M12" s="64" t="s">
        <v>283</v>
      </c>
    </row>
    <row r="13" spans="1:13">
      <c r="A13" t="s">
        <v>138</v>
      </c>
      <c r="L13" s="64" t="s">
        <v>203</v>
      </c>
      <c r="M13" s="64" t="s">
        <v>284</v>
      </c>
    </row>
    <row r="14" spans="1:13">
      <c r="L14" s="64" t="s">
        <v>204</v>
      </c>
      <c r="M14" s="64" t="s">
        <v>285</v>
      </c>
    </row>
    <row r="15" spans="1:13">
      <c r="A15" s="42" t="s">
        <v>148</v>
      </c>
      <c r="B15" s="43"/>
      <c r="C15" s="43"/>
      <c r="D15" s="43"/>
      <c r="L15" s="64" t="s">
        <v>205</v>
      </c>
      <c r="M15" s="64" t="s">
        <v>286</v>
      </c>
    </row>
    <row r="16" spans="1:13">
      <c r="A16" t="s">
        <v>149</v>
      </c>
      <c r="L16" s="64" t="s">
        <v>206</v>
      </c>
      <c r="M16" s="64" t="s">
        <v>287</v>
      </c>
    </row>
    <row r="17" spans="1:13">
      <c r="A17" t="s">
        <v>151</v>
      </c>
      <c r="L17" s="64" t="s">
        <v>207</v>
      </c>
      <c r="M17" s="64" t="s">
        <v>288</v>
      </c>
    </row>
    <row r="18" spans="1:13">
      <c r="A18" t="s">
        <v>150</v>
      </c>
      <c r="L18" s="64" t="s">
        <v>208</v>
      </c>
      <c r="M18" s="64" t="s">
        <v>289</v>
      </c>
    </row>
    <row r="19" spans="1:13">
      <c r="A19" t="s">
        <v>152</v>
      </c>
      <c r="L19" s="64" t="s">
        <v>209</v>
      </c>
      <c r="M19" s="64" t="s">
        <v>290</v>
      </c>
    </row>
    <row r="20" spans="1:13">
      <c r="A20" t="s">
        <v>153</v>
      </c>
      <c r="I20" s="65"/>
      <c r="L20" s="64" t="s">
        <v>210</v>
      </c>
      <c r="M20" s="64" t="s">
        <v>291</v>
      </c>
    </row>
    <row r="21" spans="1:13">
      <c r="A21" t="s">
        <v>156</v>
      </c>
      <c r="L21" s="64" t="s">
        <v>211</v>
      </c>
      <c r="M21" s="64" t="s">
        <v>292</v>
      </c>
    </row>
    <row r="22" spans="1:13">
      <c r="A22" t="s">
        <v>157</v>
      </c>
      <c r="L22" s="64" t="s">
        <v>212</v>
      </c>
      <c r="M22" s="64" t="s">
        <v>293</v>
      </c>
    </row>
    <row r="23" spans="1:13">
      <c r="A23" t="s">
        <v>159</v>
      </c>
      <c r="L23" s="64" t="s">
        <v>213</v>
      </c>
      <c r="M23" s="64" t="s">
        <v>294</v>
      </c>
    </row>
    <row r="24" spans="1:13" ht="16" thickBot="1">
      <c r="A24" t="s">
        <v>160</v>
      </c>
      <c r="L24" s="64" t="s">
        <v>214</v>
      </c>
      <c r="M24" s="64" t="s">
        <v>295</v>
      </c>
    </row>
    <row r="25" spans="1:13">
      <c r="A25" t="s">
        <v>161</v>
      </c>
      <c r="I25" s="46" t="s">
        <v>165</v>
      </c>
      <c r="J25" s="47"/>
      <c r="L25" s="64" t="s">
        <v>215</v>
      </c>
      <c r="M25" s="64" t="s">
        <v>296</v>
      </c>
    </row>
    <row r="26" spans="1:13" ht="16" thickBot="1">
      <c r="A26" t="s">
        <v>154</v>
      </c>
      <c r="I26" s="48" t="s">
        <v>169</v>
      </c>
      <c r="J26" s="49">
        <f>J28/'State Area'!Q9</f>
        <v>86.044166551216804</v>
      </c>
      <c r="L26" s="64" t="s">
        <v>216</v>
      </c>
      <c r="M26" s="64" t="s">
        <v>297</v>
      </c>
    </row>
    <row r="27" spans="1:13" ht="16" thickBot="1">
      <c r="A27" s="41">
        <f>(J27/J26)*(J29/J28)</f>
        <v>2.9486523337385684E-3</v>
      </c>
      <c r="B27" t="s">
        <v>155</v>
      </c>
      <c r="I27" s="48" t="s">
        <v>168</v>
      </c>
      <c r="J27" s="49">
        <f>J29/'State Area'!Q10</f>
        <v>27.378911478493652</v>
      </c>
      <c r="L27" s="64" t="s">
        <v>217</v>
      </c>
      <c r="M27" s="64" t="s">
        <v>298</v>
      </c>
    </row>
    <row r="28" spans="1:13">
      <c r="I28" s="48" t="s">
        <v>166</v>
      </c>
      <c r="J28" s="49">
        <f>'State Population'!Q6</f>
        <v>326687501</v>
      </c>
      <c r="L28" s="64" t="s">
        <v>218</v>
      </c>
      <c r="M28" s="64" t="s">
        <v>299</v>
      </c>
    </row>
    <row r="29" spans="1:13" ht="16" thickBot="1">
      <c r="A29" s="44" t="s">
        <v>158</v>
      </c>
      <c r="B29" s="45"/>
      <c r="I29" s="50" t="s">
        <v>167</v>
      </c>
      <c r="J29" s="51">
        <f>'State Population'!Q7</f>
        <v>3027341</v>
      </c>
      <c r="L29" s="64" t="s">
        <v>219</v>
      </c>
      <c r="M29" s="64" t="s">
        <v>300</v>
      </c>
    </row>
    <row r="30" spans="1:13">
      <c r="A30" t="s">
        <v>131</v>
      </c>
      <c r="I30" s="65" t="s">
        <v>164</v>
      </c>
      <c r="L30" s="64" t="s">
        <v>220</v>
      </c>
      <c r="M30" s="64" t="s">
        <v>301</v>
      </c>
    </row>
    <row r="31" spans="1:13">
      <c r="A31" t="s">
        <v>144</v>
      </c>
      <c r="L31" s="64" t="s">
        <v>221</v>
      </c>
      <c r="M31" s="64" t="s">
        <v>302</v>
      </c>
    </row>
    <row r="32" spans="1:13">
      <c r="A32" t="s">
        <v>132</v>
      </c>
      <c r="L32" s="64" t="s">
        <v>222</v>
      </c>
      <c r="M32" s="64" t="s">
        <v>303</v>
      </c>
    </row>
    <row r="33" spans="1:13">
      <c r="A33" s="1" t="s">
        <v>133</v>
      </c>
      <c r="L33" s="64" t="s">
        <v>223</v>
      </c>
      <c r="M33" s="64" t="s">
        <v>304</v>
      </c>
    </row>
    <row r="34" spans="1:13">
      <c r="A34" s="1" t="s">
        <v>134</v>
      </c>
      <c r="L34" s="64" t="s">
        <v>224</v>
      </c>
      <c r="M34" s="64" t="s">
        <v>305</v>
      </c>
    </row>
    <row r="35" spans="1:13">
      <c r="L35" s="64" t="s">
        <v>225</v>
      </c>
      <c r="M35" s="64" t="s">
        <v>306</v>
      </c>
    </row>
    <row r="36" spans="1:13">
      <c r="A36" t="s">
        <v>139</v>
      </c>
      <c r="L36" s="64" t="s">
        <v>226</v>
      </c>
      <c r="M36" s="64" t="s">
        <v>307</v>
      </c>
    </row>
    <row r="37" spans="1:13">
      <c r="A37" t="s">
        <v>140</v>
      </c>
      <c r="L37" s="64" t="s">
        <v>227</v>
      </c>
      <c r="M37" s="64" t="s">
        <v>308</v>
      </c>
    </row>
    <row r="38" spans="1:13">
      <c r="A38" t="s">
        <v>141</v>
      </c>
      <c r="L38" s="64" t="s">
        <v>228</v>
      </c>
      <c r="M38" s="64" t="s">
        <v>309</v>
      </c>
    </row>
    <row r="39" spans="1:13">
      <c r="A39" t="s">
        <v>142</v>
      </c>
      <c r="L39" s="64" t="s">
        <v>229</v>
      </c>
      <c r="M39" s="64" t="s">
        <v>310</v>
      </c>
    </row>
    <row r="40" spans="1:13">
      <c r="A40" t="s">
        <v>143</v>
      </c>
      <c r="L40" s="64" t="s">
        <v>230</v>
      </c>
      <c r="M40" s="64" t="s">
        <v>311</v>
      </c>
    </row>
    <row r="41" spans="1:13">
      <c r="L41" s="64" t="s">
        <v>231</v>
      </c>
      <c r="M41" s="64" t="s">
        <v>312</v>
      </c>
    </row>
    <row r="42" spans="1:13">
      <c r="A42" s="1" t="s">
        <v>145</v>
      </c>
      <c r="L42" s="64" t="s">
        <v>232</v>
      </c>
      <c r="M42" s="64" t="s">
        <v>313</v>
      </c>
    </row>
    <row r="43" spans="1:13">
      <c r="A43" t="s">
        <v>146</v>
      </c>
      <c r="L43" s="64" t="s">
        <v>233</v>
      </c>
      <c r="M43" s="64" t="s">
        <v>314</v>
      </c>
    </row>
    <row r="44" spans="1:13">
      <c r="L44" s="64" t="s">
        <v>234</v>
      </c>
      <c r="M44" s="64" t="s">
        <v>315</v>
      </c>
    </row>
    <row r="45" spans="1:13">
      <c r="L45" s="64" t="s">
        <v>235</v>
      </c>
      <c r="M45" s="64" t="s">
        <v>316</v>
      </c>
    </row>
    <row r="46" spans="1:13">
      <c r="L46" s="64" t="s">
        <v>236</v>
      </c>
      <c r="M46" s="64" t="s">
        <v>317</v>
      </c>
    </row>
    <row r="47" spans="1:13">
      <c r="L47" s="64" t="s">
        <v>237</v>
      </c>
      <c r="M47" s="64" t="s">
        <v>318</v>
      </c>
    </row>
    <row r="48" spans="1:13">
      <c r="L48" s="64" t="s">
        <v>238</v>
      </c>
      <c r="M48" s="64" t="s">
        <v>319</v>
      </c>
    </row>
    <row r="49" spans="12:13">
      <c r="L49" s="64" t="s">
        <v>239</v>
      </c>
      <c r="M49" s="64" t="s">
        <v>320</v>
      </c>
    </row>
    <row r="50" spans="12:13">
      <c r="L50" s="64" t="s">
        <v>240</v>
      </c>
      <c r="M50" s="64" t="s">
        <v>321</v>
      </c>
    </row>
    <row r="51" spans="12:13">
      <c r="L51" s="64" t="s">
        <v>241</v>
      </c>
      <c r="M51" s="64" t="s">
        <v>322</v>
      </c>
    </row>
  </sheetData>
  <hyperlinks>
    <hyperlink ref="B6" r:id="rId1" xr:uid="{CEFE1835-A0BF-43D4-BBCD-8BA6A95E4DB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9C63-C330-3248-A95B-140F18C0CB79}">
  <dimension ref="A1:Q58"/>
  <sheetViews>
    <sheetView topLeftCell="B1" workbookViewId="0">
      <selection activeCell="Q8" sqref="Q8"/>
    </sheetView>
  </sheetViews>
  <sheetFormatPr baseColWidth="10" defaultRowHeight="15"/>
  <cols>
    <col min="15" max="15" width="15.5" bestFit="1" customWidth="1"/>
    <col min="16" max="16" width="33.5" bestFit="1" customWidth="1"/>
  </cols>
  <sheetData>
    <row r="1" spans="1:17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</row>
    <row r="2" spans="1:17">
      <c r="A2">
        <v>10</v>
      </c>
      <c r="B2">
        <v>0</v>
      </c>
      <c r="C2">
        <v>0</v>
      </c>
      <c r="D2">
        <v>0</v>
      </c>
      <c r="E2" t="s">
        <v>186</v>
      </c>
      <c r="F2">
        <v>309321666</v>
      </c>
      <c r="G2">
        <v>311556874</v>
      </c>
      <c r="H2">
        <v>313830990</v>
      </c>
      <c r="I2">
        <v>315993715</v>
      </c>
      <c r="J2">
        <v>318301008</v>
      </c>
      <c r="K2">
        <v>320635163</v>
      </c>
      <c r="L2">
        <v>322941311</v>
      </c>
      <c r="M2">
        <v>324985539</v>
      </c>
      <c r="N2">
        <v>326687501</v>
      </c>
      <c r="O2">
        <v>328239523</v>
      </c>
      <c r="P2" s="56"/>
      <c r="Q2" s="57"/>
    </row>
    <row r="3" spans="1:17">
      <c r="A3">
        <v>20</v>
      </c>
      <c r="B3">
        <v>1</v>
      </c>
      <c r="C3">
        <v>0</v>
      </c>
      <c r="D3">
        <v>0</v>
      </c>
      <c r="E3" t="s">
        <v>187</v>
      </c>
      <c r="F3">
        <v>55380134</v>
      </c>
      <c r="G3">
        <v>55604223</v>
      </c>
      <c r="H3">
        <v>55775216</v>
      </c>
      <c r="I3">
        <v>55901806</v>
      </c>
      <c r="J3">
        <v>56006011</v>
      </c>
      <c r="K3">
        <v>56034684</v>
      </c>
      <c r="L3">
        <v>56042330</v>
      </c>
      <c r="M3">
        <v>56059240</v>
      </c>
      <c r="N3">
        <v>56046620</v>
      </c>
      <c r="O3">
        <v>55982803</v>
      </c>
      <c r="P3" s="58"/>
      <c r="Q3" s="57"/>
    </row>
    <row r="4" spans="1:17">
      <c r="A4">
        <v>20</v>
      </c>
      <c r="B4">
        <v>2</v>
      </c>
      <c r="C4">
        <v>0</v>
      </c>
      <c r="D4">
        <v>0</v>
      </c>
      <c r="E4" t="s">
        <v>188</v>
      </c>
      <c r="F4">
        <v>66974416</v>
      </c>
      <c r="G4">
        <v>67157800</v>
      </c>
      <c r="H4">
        <v>67336743</v>
      </c>
      <c r="I4">
        <v>67560379</v>
      </c>
      <c r="J4">
        <v>67745167</v>
      </c>
      <c r="K4">
        <v>67860583</v>
      </c>
      <c r="L4">
        <v>67987540</v>
      </c>
      <c r="M4">
        <v>68126781</v>
      </c>
      <c r="N4">
        <v>68236628</v>
      </c>
      <c r="O4">
        <v>68329004</v>
      </c>
      <c r="P4" s="58"/>
      <c r="Q4" s="57"/>
    </row>
    <row r="5" spans="1:17">
      <c r="A5">
        <v>20</v>
      </c>
      <c r="B5">
        <v>3</v>
      </c>
      <c r="C5">
        <v>0</v>
      </c>
      <c r="D5">
        <v>0</v>
      </c>
      <c r="E5" t="s">
        <v>189</v>
      </c>
      <c r="F5">
        <v>114866680</v>
      </c>
      <c r="G5">
        <v>116006522</v>
      </c>
      <c r="H5">
        <v>117241208</v>
      </c>
      <c r="I5">
        <v>118364400</v>
      </c>
      <c r="J5">
        <v>119624037</v>
      </c>
      <c r="K5">
        <v>120997341</v>
      </c>
      <c r="L5">
        <v>122351760</v>
      </c>
      <c r="M5">
        <v>123542189</v>
      </c>
      <c r="N5">
        <v>124569433</v>
      </c>
      <c r="O5">
        <v>125580448</v>
      </c>
      <c r="P5" s="58"/>
      <c r="Q5" s="57"/>
    </row>
    <row r="6" spans="1:17">
      <c r="A6">
        <v>20</v>
      </c>
      <c r="B6">
        <v>4</v>
      </c>
      <c r="C6">
        <v>0</v>
      </c>
      <c r="D6">
        <v>0</v>
      </c>
      <c r="E6" t="s">
        <v>190</v>
      </c>
      <c r="F6">
        <v>72100436</v>
      </c>
      <c r="G6">
        <v>72788329</v>
      </c>
      <c r="H6">
        <v>73477823</v>
      </c>
      <c r="I6">
        <v>74167130</v>
      </c>
      <c r="J6">
        <v>74925793</v>
      </c>
      <c r="K6">
        <v>75742555</v>
      </c>
      <c r="L6">
        <v>76559681</v>
      </c>
      <c r="M6">
        <v>77257329</v>
      </c>
      <c r="N6">
        <v>77834820</v>
      </c>
      <c r="O6">
        <v>78347268</v>
      </c>
      <c r="P6" s="59" t="s">
        <v>271</v>
      </c>
      <c r="Q6" s="60">
        <f>SUMIF(E:E, "United States", N:N)</f>
        <v>326687501</v>
      </c>
    </row>
    <row r="7" spans="1:17">
      <c r="A7">
        <v>40</v>
      </c>
      <c r="B7">
        <v>3</v>
      </c>
      <c r="C7">
        <v>6</v>
      </c>
      <c r="D7">
        <v>1</v>
      </c>
      <c r="E7" t="s">
        <v>191</v>
      </c>
      <c r="F7">
        <v>4785437</v>
      </c>
      <c r="G7">
        <v>4799069</v>
      </c>
      <c r="H7">
        <v>4815588</v>
      </c>
      <c r="I7">
        <v>4830081</v>
      </c>
      <c r="J7">
        <v>4841799</v>
      </c>
      <c r="K7">
        <v>4852347</v>
      </c>
      <c r="L7">
        <v>4863525</v>
      </c>
      <c r="M7">
        <v>4874486</v>
      </c>
      <c r="N7">
        <v>4887681</v>
      </c>
      <c r="O7">
        <v>4903185</v>
      </c>
      <c r="P7" s="61" t="s">
        <v>272</v>
      </c>
      <c r="Q7" s="62">
        <f>SUMIF(E:E,About!B1,'State Population'!N:N)</f>
        <v>3027341</v>
      </c>
    </row>
    <row r="8" spans="1:17">
      <c r="A8">
        <v>40</v>
      </c>
      <c r="B8">
        <v>4</v>
      </c>
      <c r="C8">
        <v>9</v>
      </c>
      <c r="D8">
        <v>2</v>
      </c>
      <c r="E8" t="s">
        <v>192</v>
      </c>
      <c r="F8">
        <v>713910</v>
      </c>
      <c r="G8">
        <v>722128</v>
      </c>
      <c r="H8">
        <v>730443</v>
      </c>
      <c r="I8">
        <v>737068</v>
      </c>
      <c r="J8">
        <v>736283</v>
      </c>
      <c r="K8">
        <v>737498</v>
      </c>
      <c r="L8">
        <v>741456</v>
      </c>
      <c r="M8">
        <v>739700</v>
      </c>
      <c r="N8">
        <v>735139</v>
      </c>
      <c r="O8">
        <v>731545</v>
      </c>
    </row>
    <row r="9" spans="1:17">
      <c r="A9">
        <v>40</v>
      </c>
      <c r="B9">
        <v>4</v>
      </c>
      <c r="C9">
        <v>8</v>
      </c>
      <c r="D9">
        <v>4</v>
      </c>
      <c r="E9" t="s">
        <v>193</v>
      </c>
      <c r="F9">
        <v>6407172</v>
      </c>
      <c r="G9">
        <v>6472643</v>
      </c>
      <c r="H9">
        <v>6554978</v>
      </c>
      <c r="I9">
        <v>6632764</v>
      </c>
      <c r="J9">
        <v>6730413</v>
      </c>
      <c r="K9">
        <v>6829676</v>
      </c>
      <c r="L9">
        <v>6941072</v>
      </c>
      <c r="M9">
        <v>7044008</v>
      </c>
      <c r="N9">
        <v>7158024</v>
      </c>
      <c r="O9">
        <v>7278717</v>
      </c>
    </row>
    <row r="10" spans="1:17">
      <c r="A10">
        <v>40</v>
      </c>
      <c r="B10">
        <v>3</v>
      </c>
      <c r="C10">
        <v>7</v>
      </c>
      <c r="D10">
        <v>5</v>
      </c>
      <c r="E10" t="s">
        <v>194</v>
      </c>
      <c r="F10">
        <v>2921964</v>
      </c>
      <c r="G10">
        <v>2940667</v>
      </c>
      <c r="H10">
        <v>2952164</v>
      </c>
      <c r="I10">
        <v>2959400</v>
      </c>
      <c r="J10">
        <v>2967392</v>
      </c>
      <c r="K10">
        <v>2978048</v>
      </c>
      <c r="L10">
        <v>2989918</v>
      </c>
      <c r="M10">
        <v>3001345</v>
      </c>
      <c r="N10">
        <v>3009733</v>
      </c>
      <c r="O10">
        <v>3017804</v>
      </c>
    </row>
    <row r="11" spans="1:17">
      <c r="A11">
        <v>40</v>
      </c>
      <c r="B11">
        <v>4</v>
      </c>
      <c r="C11">
        <v>9</v>
      </c>
      <c r="D11">
        <v>6</v>
      </c>
      <c r="E11" t="s">
        <v>195</v>
      </c>
      <c r="F11">
        <v>37319502</v>
      </c>
      <c r="G11">
        <v>37638369</v>
      </c>
      <c r="H11">
        <v>37948800</v>
      </c>
      <c r="I11">
        <v>38260787</v>
      </c>
      <c r="J11">
        <v>38596972</v>
      </c>
      <c r="K11">
        <v>38918045</v>
      </c>
      <c r="L11">
        <v>39167117</v>
      </c>
      <c r="M11">
        <v>39358497</v>
      </c>
      <c r="N11">
        <v>39461588</v>
      </c>
      <c r="O11">
        <v>39512223</v>
      </c>
    </row>
    <row r="12" spans="1:17">
      <c r="A12">
        <v>40</v>
      </c>
      <c r="B12">
        <v>4</v>
      </c>
      <c r="C12">
        <v>8</v>
      </c>
      <c r="D12">
        <v>8</v>
      </c>
      <c r="E12" t="s">
        <v>196</v>
      </c>
      <c r="F12">
        <v>5047349</v>
      </c>
      <c r="G12">
        <v>5121108</v>
      </c>
      <c r="H12">
        <v>5192647</v>
      </c>
      <c r="I12">
        <v>5269035</v>
      </c>
      <c r="J12">
        <v>5350101</v>
      </c>
      <c r="K12">
        <v>5450623</v>
      </c>
      <c r="L12">
        <v>5539215</v>
      </c>
      <c r="M12">
        <v>5611885</v>
      </c>
      <c r="N12">
        <v>5691287</v>
      </c>
      <c r="O12">
        <v>5758736</v>
      </c>
    </row>
    <row r="13" spans="1:17">
      <c r="A13">
        <v>40</v>
      </c>
      <c r="B13">
        <v>1</v>
      </c>
      <c r="C13">
        <v>1</v>
      </c>
      <c r="D13">
        <v>9</v>
      </c>
      <c r="E13" t="s">
        <v>197</v>
      </c>
      <c r="F13">
        <v>3579114</v>
      </c>
      <c r="G13">
        <v>3588283</v>
      </c>
      <c r="H13">
        <v>3594547</v>
      </c>
      <c r="I13">
        <v>3594841</v>
      </c>
      <c r="J13">
        <v>3594524</v>
      </c>
      <c r="K13">
        <v>3587122</v>
      </c>
      <c r="L13">
        <v>3578141</v>
      </c>
      <c r="M13">
        <v>3573297</v>
      </c>
      <c r="N13">
        <v>3571520</v>
      </c>
      <c r="O13">
        <v>3565287</v>
      </c>
    </row>
    <row r="14" spans="1:17">
      <c r="A14">
        <v>40</v>
      </c>
      <c r="B14">
        <v>3</v>
      </c>
      <c r="C14">
        <v>5</v>
      </c>
      <c r="D14">
        <v>10</v>
      </c>
      <c r="E14" t="s">
        <v>198</v>
      </c>
      <c r="F14">
        <v>899593</v>
      </c>
      <c r="G14">
        <v>907381</v>
      </c>
      <c r="H14">
        <v>915179</v>
      </c>
      <c r="I14">
        <v>923576</v>
      </c>
      <c r="J14">
        <v>932487</v>
      </c>
      <c r="K14">
        <v>941252</v>
      </c>
      <c r="L14">
        <v>948921</v>
      </c>
      <c r="M14">
        <v>956823</v>
      </c>
      <c r="N14">
        <v>965479</v>
      </c>
      <c r="O14">
        <v>973764</v>
      </c>
    </row>
    <row r="15" spans="1:17">
      <c r="A15">
        <v>40</v>
      </c>
      <c r="B15">
        <v>3</v>
      </c>
      <c r="C15">
        <v>5</v>
      </c>
      <c r="D15">
        <v>11</v>
      </c>
      <c r="E15" t="s">
        <v>199</v>
      </c>
      <c r="F15">
        <v>605226</v>
      </c>
      <c r="G15">
        <v>619800</v>
      </c>
      <c r="H15">
        <v>634924</v>
      </c>
      <c r="I15">
        <v>650581</v>
      </c>
      <c r="J15">
        <v>662328</v>
      </c>
      <c r="K15">
        <v>675400</v>
      </c>
      <c r="L15">
        <v>685815</v>
      </c>
      <c r="M15">
        <v>694906</v>
      </c>
      <c r="N15">
        <v>701547</v>
      </c>
      <c r="O15">
        <v>705749</v>
      </c>
    </row>
    <row r="16" spans="1:17">
      <c r="A16">
        <v>40</v>
      </c>
      <c r="B16">
        <v>3</v>
      </c>
      <c r="C16">
        <v>5</v>
      </c>
      <c r="D16">
        <v>12</v>
      </c>
      <c r="E16" t="s">
        <v>200</v>
      </c>
      <c r="F16">
        <v>18845537</v>
      </c>
      <c r="G16">
        <v>19053237</v>
      </c>
      <c r="H16">
        <v>19297822</v>
      </c>
      <c r="I16">
        <v>19545621</v>
      </c>
      <c r="J16">
        <v>19845911</v>
      </c>
      <c r="K16">
        <v>20209042</v>
      </c>
      <c r="L16">
        <v>20613477</v>
      </c>
      <c r="M16">
        <v>20963613</v>
      </c>
      <c r="N16">
        <v>21244317</v>
      </c>
      <c r="O16">
        <v>21477737</v>
      </c>
    </row>
    <row r="17" spans="1:15">
      <c r="A17">
        <v>40</v>
      </c>
      <c r="B17">
        <v>3</v>
      </c>
      <c r="C17">
        <v>5</v>
      </c>
      <c r="D17">
        <v>13</v>
      </c>
      <c r="E17" t="s">
        <v>201</v>
      </c>
      <c r="F17">
        <v>9711881</v>
      </c>
      <c r="G17">
        <v>9802431</v>
      </c>
      <c r="H17">
        <v>9901430</v>
      </c>
      <c r="I17">
        <v>9972479</v>
      </c>
      <c r="J17">
        <v>10067278</v>
      </c>
      <c r="K17">
        <v>10178447</v>
      </c>
      <c r="L17">
        <v>10301890</v>
      </c>
      <c r="M17">
        <v>10410330</v>
      </c>
      <c r="N17">
        <v>10511131</v>
      </c>
      <c r="O17">
        <v>10617423</v>
      </c>
    </row>
    <row r="18" spans="1:15">
      <c r="A18">
        <v>40</v>
      </c>
      <c r="B18">
        <v>4</v>
      </c>
      <c r="C18">
        <v>9</v>
      </c>
      <c r="D18">
        <v>15</v>
      </c>
      <c r="E18" t="s">
        <v>202</v>
      </c>
      <c r="F18">
        <v>1363963</v>
      </c>
      <c r="G18">
        <v>1379329</v>
      </c>
      <c r="H18">
        <v>1394804</v>
      </c>
      <c r="I18">
        <v>1408243</v>
      </c>
      <c r="J18">
        <v>1414538</v>
      </c>
      <c r="K18">
        <v>1422052</v>
      </c>
      <c r="L18">
        <v>1427559</v>
      </c>
      <c r="M18">
        <v>1424393</v>
      </c>
      <c r="N18">
        <v>1420593</v>
      </c>
      <c r="O18">
        <v>1415872</v>
      </c>
    </row>
    <row r="19" spans="1:15">
      <c r="A19">
        <v>40</v>
      </c>
      <c r="B19">
        <v>4</v>
      </c>
      <c r="C19">
        <v>8</v>
      </c>
      <c r="D19">
        <v>16</v>
      </c>
      <c r="E19" t="s">
        <v>203</v>
      </c>
      <c r="F19">
        <v>1570746</v>
      </c>
      <c r="G19">
        <v>1583910</v>
      </c>
      <c r="H19">
        <v>1595324</v>
      </c>
      <c r="I19">
        <v>1611206</v>
      </c>
      <c r="J19">
        <v>1631112</v>
      </c>
      <c r="K19">
        <v>1651059</v>
      </c>
      <c r="L19">
        <v>1682380</v>
      </c>
      <c r="M19">
        <v>1717715</v>
      </c>
      <c r="N19">
        <v>1750536</v>
      </c>
      <c r="O19">
        <v>1787065</v>
      </c>
    </row>
    <row r="20" spans="1:15">
      <c r="A20">
        <v>40</v>
      </c>
      <c r="B20">
        <v>2</v>
      </c>
      <c r="C20">
        <v>3</v>
      </c>
      <c r="D20">
        <v>17</v>
      </c>
      <c r="E20" t="s">
        <v>204</v>
      </c>
      <c r="F20">
        <v>12840503</v>
      </c>
      <c r="G20">
        <v>12867454</v>
      </c>
      <c r="H20">
        <v>12882510</v>
      </c>
      <c r="I20">
        <v>12895129</v>
      </c>
      <c r="J20">
        <v>12884493</v>
      </c>
      <c r="K20">
        <v>12858913</v>
      </c>
      <c r="L20">
        <v>12820527</v>
      </c>
      <c r="M20">
        <v>12778828</v>
      </c>
      <c r="N20">
        <v>12723071</v>
      </c>
      <c r="O20">
        <v>12671821</v>
      </c>
    </row>
    <row r="21" spans="1:15">
      <c r="A21">
        <v>40</v>
      </c>
      <c r="B21">
        <v>2</v>
      </c>
      <c r="C21">
        <v>3</v>
      </c>
      <c r="D21">
        <v>18</v>
      </c>
      <c r="E21" t="s">
        <v>205</v>
      </c>
      <c r="F21">
        <v>6490432</v>
      </c>
      <c r="G21">
        <v>6516528</v>
      </c>
      <c r="H21">
        <v>6537703</v>
      </c>
      <c r="I21">
        <v>6568713</v>
      </c>
      <c r="J21">
        <v>6593644</v>
      </c>
      <c r="K21">
        <v>6608422</v>
      </c>
      <c r="L21">
        <v>6634304</v>
      </c>
      <c r="M21">
        <v>6658078</v>
      </c>
      <c r="N21">
        <v>6695497</v>
      </c>
      <c r="O21">
        <v>6732219</v>
      </c>
    </row>
    <row r="22" spans="1:15">
      <c r="A22">
        <v>40</v>
      </c>
      <c r="B22">
        <v>2</v>
      </c>
      <c r="C22">
        <v>4</v>
      </c>
      <c r="D22">
        <v>19</v>
      </c>
      <c r="E22" t="s">
        <v>206</v>
      </c>
      <c r="F22">
        <v>3050745</v>
      </c>
      <c r="G22">
        <v>3066336</v>
      </c>
      <c r="H22">
        <v>3076190</v>
      </c>
      <c r="I22">
        <v>3092997</v>
      </c>
      <c r="J22">
        <v>3109350</v>
      </c>
      <c r="K22">
        <v>3120960</v>
      </c>
      <c r="L22">
        <v>3131371</v>
      </c>
      <c r="M22">
        <v>3141550</v>
      </c>
      <c r="N22">
        <v>3148618</v>
      </c>
      <c r="O22">
        <v>3155070</v>
      </c>
    </row>
    <row r="23" spans="1:15">
      <c r="A23">
        <v>40</v>
      </c>
      <c r="B23">
        <v>2</v>
      </c>
      <c r="C23">
        <v>4</v>
      </c>
      <c r="D23">
        <v>20</v>
      </c>
      <c r="E23" t="s">
        <v>207</v>
      </c>
      <c r="F23">
        <v>2858190</v>
      </c>
      <c r="G23">
        <v>2869225</v>
      </c>
      <c r="H23">
        <v>2885257</v>
      </c>
      <c r="I23">
        <v>2893212</v>
      </c>
      <c r="J23">
        <v>2900475</v>
      </c>
      <c r="K23">
        <v>2909011</v>
      </c>
      <c r="L23">
        <v>2910844</v>
      </c>
      <c r="M23">
        <v>2908718</v>
      </c>
      <c r="N23">
        <v>2911359</v>
      </c>
      <c r="O23">
        <v>2913314</v>
      </c>
    </row>
    <row r="24" spans="1:15">
      <c r="A24">
        <v>40</v>
      </c>
      <c r="B24">
        <v>3</v>
      </c>
      <c r="C24">
        <v>6</v>
      </c>
      <c r="D24">
        <v>21</v>
      </c>
      <c r="E24" t="s">
        <v>208</v>
      </c>
      <c r="F24">
        <v>4348181</v>
      </c>
      <c r="G24">
        <v>4369821</v>
      </c>
      <c r="H24">
        <v>4386346</v>
      </c>
      <c r="I24">
        <v>4404659</v>
      </c>
      <c r="J24">
        <v>4414349</v>
      </c>
      <c r="K24">
        <v>4425976</v>
      </c>
      <c r="L24">
        <v>4438182</v>
      </c>
      <c r="M24">
        <v>4452268</v>
      </c>
      <c r="N24">
        <v>4461153</v>
      </c>
      <c r="O24">
        <v>4467673</v>
      </c>
    </row>
    <row r="25" spans="1:15">
      <c r="A25">
        <v>40</v>
      </c>
      <c r="B25">
        <v>3</v>
      </c>
      <c r="C25">
        <v>7</v>
      </c>
      <c r="D25">
        <v>22</v>
      </c>
      <c r="E25" t="s">
        <v>209</v>
      </c>
      <c r="F25">
        <v>4544532</v>
      </c>
      <c r="G25">
        <v>4575625</v>
      </c>
      <c r="H25">
        <v>4600972</v>
      </c>
      <c r="I25">
        <v>4624527</v>
      </c>
      <c r="J25">
        <v>4644013</v>
      </c>
      <c r="K25">
        <v>4664628</v>
      </c>
      <c r="L25">
        <v>4678135</v>
      </c>
      <c r="M25">
        <v>4670560</v>
      </c>
      <c r="N25">
        <v>4659690</v>
      </c>
      <c r="O25">
        <v>4648794</v>
      </c>
    </row>
    <row r="26" spans="1:15">
      <c r="A26">
        <v>40</v>
      </c>
      <c r="B26">
        <v>1</v>
      </c>
      <c r="C26">
        <v>1</v>
      </c>
      <c r="D26">
        <v>23</v>
      </c>
      <c r="E26" t="s">
        <v>210</v>
      </c>
      <c r="F26">
        <v>1327629</v>
      </c>
      <c r="G26">
        <v>1328284</v>
      </c>
      <c r="H26">
        <v>1327729</v>
      </c>
      <c r="I26">
        <v>1328009</v>
      </c>
      <c r="J26">
        <v>1330513</v>
      </c>
      <c r="K26">
        <v>1328262</v>
      </c>
      <c r="L26">
        <v>1331317</v>
      </c>
      <c r="M26">
        <v>1334612</v>
      </c>
      <c r="N26">
        <v>1339057</v>
      </c>
      <c r="O26">
        <v>1344212</v>
      </c>
    </row>
    <row r="27" spans="1:15">
      <c r="A27">
        <v>40</v>
      </c>
      <c r="B27">
        <v>3</v>
      </c>
      <c r="C27">
        <v>5</v>
      </c>
      <c r="D27">
        <v>24</v>
      </c>
      <c r="E27" t="s">
        <v>211</v>
      </c>
      <c r="F27">
        <v>5788645</v>
      </c>
      <c r="G27">
        <v>5839419</v>
      </c>
      <c r="H27">
        <v>5886992</v>
      </c>
      <c r="I27">
        <v>5923188</v>
      </c>
      <c r="J27">
        <v>5957283</v>
      </c>
      <c r="K27">
        <v>5985562</v>
      </c>
      <c r="L27">
        <v>6003323</v>
      </c>
      <c r="M27">
        <v>6023868</v>
      </c>
      <c r="N27">
        <v>6035802</v>
      </c>
      <c r="O27">
        <v>6045680</v>
      </c>
    </row>
    <row r="28" spans="1:15">
      <c r="A28">
        <v>40</v>
      </c>
      <c r="B28">
        <v>1</v>
      </c>
      <c r="C28">
        <v>1</v>
      </c>
      <c r="D28">
        <v>25</v>
      </c>
      <c r="E28" t="s">
        <v>212</v>
      </c>
      <c r="F28">
        <v>6566307</v>
      </c>
      <c r="G28">
        <v>6613583</v>
      </c>
      <c r="H28">
        <v>6663005</v>
      </c>
      <c r="I28">
        <v>6713315</v>
      </c>
      <c r="J28">
        <v>6762596</v>
      </c>
      <c r="K28">
        <v>6794228</v>
      </c>
      <c r="L28">
        <v>6823608</v>
      </c>
      <c r="M28">
        <v>6859789</v>
      </c>
      <c r="N28">
        <v>6882635</v>
      </c>
      <c r="O28">
        <v>6892503</v>
      </c>
    </row>
    <row r="29" spans="1:15">
      <c r="A29">
        <v>40</v>
      </c>
      <c r="B29">
        <v>2</v>
      </c>
      <c r="C29">
        <v>3</v>
      </c>
      <c r="D29">
        <v>26</v>
      </c>
      <c r="E29" t="s">
        <v>213</v>
      </c>
      <c r="F29">
        <v>9877510</v>
      </c>
      <c r="G29">
        <v>9882412</v>
      </c>
      <c r="H29">
        <v>9897145</v>
      </c>
      <c r="I29">
        <v>9913065</v>
      </c>
      <c r="J29">
        <v>9929848</v>
      </c>
      <c r="K29">
        <v>9931715</v>
      </c>
      <c r="L29">
        <v>9950571</v>
      </c>
      <c r="M29">
        <v>9973114</v>
      </c>
      <c r="N29">
        <v>9984072</v>
      </c>
      <c r="O29">
        <v>9986857</v>
      </c>
    </row>
    <row r="30" spans="1:15">
      <c r="A30">
        <v>40</v>
      </c>
      <c r="B30">
        <v>2</v>
      </c>
      <c r="C30">
        <v>4</v>
      </c>
      <c r="D30">
        <v>27</v>
      </c>
      <c r="E30" t="s">
        <v>214</v>
      </c>
      <c r="F30">
        <v>5310828</v>
      </c>
      <c r="G30">
        <v>5346143</v>
      </c>
      <c r="H30">
        <v>5376643</v>
      </c>
      <c r="I30">
        <v>5413479</v>
      </c>
      <c r="J30">
        <v>5451079</v>
      </c>
      <c r="K30">
        <v>5482032</v>
      </c>
      <c r="L30">
        <v>5522744</v>
      </c>
      <c r="M30">
        <v>5566230</v>
      </c>
      <c r="N30">
        <v>5606249</v>
      </c>
      <c r="O30">
        <v>5639632</v>
      </c>
    </row>
    <row r="31" spans="1:15">
      <c r="A31">
        <v>40</v>
      </c>
      <c r="B31">
        <v>3</v>
      </c>
      <c r="C31">
        <v>6</v>
      </c>
      <c r="D31">
        <v>28</v>
      </c>
      <c r="E31" t="s">
        <v>215</v>
      </c>
      <c r="F31">
        <v>2970548</v>
      </c>
      <c r="G31">
        <v>2978731</v>
      </c>
      <c r="H31">
        <v>2983816</v>
      </c>
      <c r="I31">
        <v>2988711</v>
      </c>
      <c r="J31">
        <v>2990468</v>
      </c>
      <c r="K31">
        <v>2988471</v>
      </c>
      <c r="L31">
        <v>2987938</v>
      </c>
      <c r="M31">
        <v>2988510</v>
      </c>
      <c r="N31">
        <v>2981020</v>
      </c>
      <c r="O31">
        <v>2976149</v>
      </c>
    </row>
    <row r="32" spans="1:15">
      <c r="A32">
        <v>40</v>
      </c>
      <c r="B32">
        <v>2</v>
      </c>
      <c r="C32">
        <v>4</v>
      </c>
      <c r="D32">
        <v>29</v>
      </c>
      <c r="E32" t="s">
        <v>216</v>
      </c>
      <c r="F32">
        <v>5995974</v>
      </c>
      <c r="G32">
        <v>6010275</v>
      </c>
      <c r="H32">
        <v>6024367</v>
      </c>
      <c r="I32">
        <v>6040715</v>
      </c>
      <c r="J32">
        <v>6056202</v>
      </c>
      <c r="K32">
        <v>6071732</v>
      </c>
      <c r="L32">
        <v>6087135</v>
      </c>
      <c r="M32">
        <v>6106670</v>
      </c>
      <c r="N32">
        <v>6121623</v>
      </c>
      <c r="O32">
        <v>6137428</v>
      </c>
    </row>
    <row r="33" spans="1:15">
      <c r="A33">
        <v>40</v>
      </c>
      <c r="B33">
        <v>4</v>
      </c>
      <c r="C33">
        <v>8</v>
      </c>
      <c r="D33">
        <v>30</v>
      </c>
      <c r="E33" t="s">
        <v>217</v>
      </c>
      <c r="F33">
        <v>990697</v>
      </c>
      <c r="G33">
        <v>997316</v>
      </c>
      <c r="H33">
        <v>1003783</v>
      </c>
      <c r="I33">
        <v>1013569</v>
      </c>
      <c r="J33">
        <v>1021869</v>
      </c>
      <c r="K33">
        <v>1030475</v>
      </c>
      <c r="L33">
        <v>1040859</v>
      </c>
      <c r="M33">
        <v>1052482</v>
      </c>
      <c r="N33">
        <v>1060665</v>
      </c>
      <c r="O33">
        <v>1068778</v>
      </c>
    </row>
    <row r="34" spans="1:15">
      <c r="A34">
        <v>40</v>
      </c>
      <c r="B34">
        <v>2</v>
      </c>
      <c r="C34">
        <v>4</v>
      </c>
      <c r="D34">
        <v>31</v>
      </c>
      <c r="E34" t="s">
        <v>218</v>
      </c>
      <c r="F34">
        <v>1829542</v>
      </c>
      <c r="G34">
        <v>1840672</v>
      </c>
      <c r="H34">
        <v>1853303</v>
      </c>
      <c r="I34">
        <v>1865279</v>
      </c>
      <c r="J34">
        <v>1879321</v>
      </c>
      <c r="K34">
        <v>1891277</v>
      </c>
      <c r="L34">
        <v>1905616</v>
      </c>
      <c r="M34">
        <v>1915947</v>
      </c>
      <c r="N34">
        <v>1925614</v>
      </c>
      <c r="O34">
        <v>1934408</v>
      </c>
    </row>
    <row r="35" spans="1:15">
      <c r="A35">
        <v>40</v>
      </c>
      <c r="B35">
        <v>4</v>
      </c>
      <c r="C35">
        <v>8</v>
      </c>
      <c r="D35">
        <v>32</v>
      </c>
      <c r="E35" t="s">
        <v>219</v>
      </c>
      <c r="F35">
        <v>2702405</v>
      </c>
      <c r="G35">
        <v>2712730</v>
      </c>
      <c r="H35">
        <v>2743996</v>
      </c>
      <c r="I35">
        <v>2775970</v>
      </c>
      <c r="J35">
        <v>2817628</v>
      </c>
      <c r="K35">
        <v>2866939</v>
      </c>
      <c r="L35">
        <v>2917563</v>
      </c>
      <c r="M35">
        <v>2969905</v>
      </c>
      <c r="N35">
        <v>3027341</v>
      </c>
      <c r="O35">
        <v>3080156</v>
      </c>
    </row>
    <row r="36" spans="1:15">
      <c r="A36">
        <v>40</v>
      </c>
      <c r="B36">
        <v>1</v>
      </c>
      <c r="C36">
        <v>1</v>
      </c>
      <c r="D36">
        <v>33</v>
      </c>
      <c r="E36" t="s">
        <v>220</v>
      </c>
      <c r="F36">
        <v>1316762</v>
      </c>
      <c r="G36">
        <v>1320202</v>
      </c>
      <c r="H36">
        <v>1324232</v>
      </c>
      <c r="I36">
        <v>1326622</v>
      </c>
      <c r="J36">
        <v>1333341</v>
      </c>
      <c r="K36">
        <v>1336350</v>
      </c>
      <c r="L36">
        <v>1342307</v>
      </c>
      <c r="M36">
        <v>1348787</v>
      </c>
      <c r="N36">
        <v>1353465</v>
      </c>
      <c r="O36">
        <v>1359711</v>
      </c>
    </row>
    <row r="37" spans="1:15">
      <c r="A37">
        <v>40</v>
      </c>
      <c r="B37">
        <v>1</v>
      </c>
      <c r="C37">
        <v>2</v>
      </c>
      <c r="D37">
        <v>34</v>
      </c>
      <c r="E37" t="s">
        <v>221</v>
      </c>
      <c r="F37">
        <v>8799446</v>
      </c>
      <c r="G37">
        <v>8828117</v>
      </c>
      <c r="H37">
        <v>8844942</v>
      </c>
      <c r="I37">
        <v>8856972</v>
      </c>
      <c r="J37">
        <v>8864525</v>
      </c>
      <c r="K37">
        <v>8867949</v>
      </c>
      <c r="L37">
        <v>8870827</v>
      </c>
      <c r="M37">
        <v>8885525</v>
      </c>
      <c r="N37">
        <v>8886025</v>
      </c>
      <c r="O37">
        <v>8882190</v>
      </c>
    </row>
    <row r="38" spans="1:15">
      <c r="A38">
        <v>40</v>
      </c>
      <c r="B38">
        <v>4</v>
      </c>
      <c r="C38">
        <v>8</v>
      </c>
      <c r="D38">
        <v>35</v>
      </c>
      <c r="E38" t="s">
        <v>222</v>
      </c>
      <c r="F38">
        <v>2064552</v>
      </c>
      <c r="G38">
        <v>2080450</v>
      </c>
      <c r="H38">
        <v>2087309</v>
      </c>
      <c r="I38">
        <v>2092273</v>
      </c>
      <c r="J38">
        <v>2089568</v>
      </c>
      <c r="K38">
        <v>2089291</v>
      </c>
      <c r="L38">
        <v>2091630</v>
      </c>
      <c r="M38">
        <v>2091784</v>
      </c>
      <c r="N38">
        <v>2092741</v>
      </c>
      <c r="O38">
        <v>2096829</v>
      </c>
    </row>
    <row r="39" spans="1:15">
      <c r="A39">
        <v>40</v>
      </c>
      <c r="B39">
        <v>1</v>
      </c>
      <c r="C39">
        <v>2</v>
      </c>
      <c r="D39">
        <v>36</v>
      </c>
      <c r="E39" t="s">
        <v>223</v>
      </c>
      <c r="F39">
        <v>19399878</v>
      </c>
      <c r="G39">
        <v>19499241</v>
      </c>
      <c r="H39">
        <v>19572932</v>
      </c>
      <c r="I39">
        <v>19624447</v>
      </c>
      <c r="J39">
        <v>19651049</v>
      </c>
      <c r="K39">
        <v>19654666</v>
      </c>
      <c r="L39">
        <v>19633428</v>
      </c>
      <c r="M39">
        <v>19589572</v>
      </c>
      <c r="N39">
        <v>19530351</v>
      </c>
      <c r="O39">
        <v>19453561</v>
      </c>
    </row>
    <row r="40" spans="1:15">
      <c r="A40">
        <v>40</v>
      </c>
      <c r="B40">
        <v>3</v>
      </c>
      <c r="C40">
        <v>5</v>
      </c>
      <c r="D40">
        <v>37</v>
      </c>
      <c r="E40" t="s">
        <v>224</v>
      </c>
      <c r="F40">
        <v>9574323</v>
      </c>
      <c r="G40">
        <v>9657592</v>
      </c>
      <c r="H40">
        <v>9749476</v>
      </c>
      <c r="I40">
        <v>9843336</v>
      </c>
      <c r="J40">
        <v>9932887</v>
      </c>
      <c r="K40">
        <v>10031646</v>
      </c>
      <c r="L40">
        <v>10154788</v>
      </c>
      <c r="M40">
        <v>10268233</v>
      </c>
      <c r="N40">
        <v>10381615</v>
      </c>
      <c r="O40">
        <v>10488084</v>
      </c>
    </row>
    <row r="41" spans="1:15">
      <c r="A41">
        <v>40</v>
      </c>
      <c r="B41">
        <v>2</v>
      </c>
      <c r="C41">
        <v>4</v>
      </c>
      <c r="D41">
        <v>38</v>
      </c>
      <c r="E41" t="s">
        <v>225</v>
      </c>
      <c r="F41">
        <v>674715</v>
      </c>
      <c r="G41">
        <v>685225</v>
      </c>
      <c r="H41">
        <v>701176</v>
      </c>
      <c r="I41">
        <v>722036</v>
      </c>
      <c r="J41">
        <v>737401</v>
      </c>
      <c r="K41">
        <v>754066</v>
      </c>
      <c r="L41">
        <v>754434</v>
      </c>
      <c r="M41">
        <v>754942</v>
      </c>
      <c r="N41">
        <v>758080</v>
      </c>
      <c r="O41">
        <v>762062</v>
      </c>
    </row>
    <row r="42" spans="1:15">
      <c r="A42">
        <v>40</v>
      </c>
      <c r="B42">
        <v>2</v>
      </c>
      <c r="C42">
        <v>3</v>
      </c>
      <c r="D42">
        <v>39</v>
      </c>
      <c r="E42" t="s">
        <v>226</v>
      </c>
      <c r="F42">
        <v>11539336</v>
      </c>
      <c r="G42">
        <v>11544663</v>
      </c>
      <c r="H42">
        <v>11548923</v>
      </c>
      <c r="I42">
        <v>11576684</v>
      </c>
      <c r="J42">
        <v>11602700</v>
      </c>
      <c r="K42">
        <v>11617527</v>
      </c>
      <c r="L42">
        <v>11634370</v>
      </c>
      <c r="M42">
        <v>11659650</v>
      </c>
      <c r="N42">
        <v>11676341</v>
      </c>
      <c r="O42">
        <v>11689100</v>
      </c>
    </row>
    <row r="43" spans="1:15">
      <c r="A43">
        <v>40</v>
      </c>
      <c r="B43">
        <v>3</v>
      </c>
      <c r="C43">
        <v>7</v>
      </c>
      <c r="D43">
        <v>40</v>
      </c>
      <c r="E43" t="s">
        <v>227</v>
      </c>
      <c r="F43">
        <v>3759944</v>
      </c>
      <c r="G43">
        <v>3788379</v>
      </c>
      <c r="H43">
        <v>3818814</v>
      </c>
      <c r="I43">
        <v>3853214</v>
      </c>
      <c r="J43">
        <v>3878187</v>
      </c>
      <c r="K43">
        <v>3909500</v>
      </c>
      <c r="L43">
        <v>3926331</v>
      </c>
      <c r="M43">
        <v>3931316</v>
      </c>
      <c r="N43">
        <v>3940235</v>
      </c>
      <c r="O43">
        <v>3956971</v>
      </c>
    </row>
    <row r="44" spans="1:15">
      <c r="A44">
        <v>40</v>
      </c>
      <c r="B44">
        <v>4</v>
      </c>
      <c r="C44">
        <v>9</v>
      </c>
      <c r="D44">
        <v>41</v>
      </c>
      <c r="E44" t="s">
        <v>228</v>
      </c>
      <c r="F44">
        <v>3837491</v>
      </c>
      <c r="G44">
        <v>3872036</v>
      </c>
      <c r="H44">
        <v>3899001</v>
      </c>
      <c r="I44">
        <v>3922468</v>
      </c>
      <c r="J44">
        <v>3963244</v>
      </c>
      <c r="K44">
        <v>4015792</v>
      </c>
      <c r="L44">
        <v>4089976</v>
      </c>
      <c r="M44">
        <v>4143625</v>
      </c>
      <c r="N44">
        <v>4181886</v>
      </c>
      <c r="O44">
        <v>4217737</v>
      </c>
    </row>
    <row r="45" spans="1:15">
      <c r="A45">
        <v>40</v>
      </c>
      <c r="B45">
        <v>1</v>
      </c>
      <c r="C45">
        <v>2</v>
      </c>
      <c r="D45">
        <v>42</v>
      </c>
      <c r="E45" t="s">
        <v>229</v>
      </c>
      <c r="F45">
        <v>12711160</v>
      </c>
      <c r="G45">
        <v>12745815</v>
      </c>
      <c r="H45">
        <v>12767118</v>
      </c>
      <c r="I45">
        <v>12776309</v>
      </c>
      <c r="J45">
        <v>12788313</v>
      </c>
      <c r="K45">
        <v>12784826</v>
      </c>
      <c r="L45">
        <v>12782275</v>
      </c>
      <c r="M45">
        <v>12787641</v>
      </c>
      <c r="N45">
        <v>12800922</v>
      </c>
      <c r="O45">
        <v>12801989</v>
      </c>
    </row>
    <row r="46" spans="1:15">
      <c r="A46">
        <v>40</v>
      </c>
      <c r="B46">
        <v>1</v>
      </c>
      <c r="C46">
        <v>1</v>
      </c>
      <c r="D46">
        <v>44</v>
      </c>
      <c r="E46" t="s">
        <v>230</v>
      </c>
      <c r="F46">
        <v>1053959</v>
      </c>
      <c r="G46">
        <v>1053649</v>
      </c>
      <c r="H46">
        <v>1054621</v>
      </c>
      <c r="I46">
        <v>1055081</v>
      </c>
      <c r="J46">
        <v>1055936</v>
      </c>
      <c r="K46">
        <v>1056065</v>
      </c>
      <c r="L46">
        <v>1056770</v>
      </c>
      <c r="M46">
        <v>1055673</v>
      </c>
      <c r="N46">
        <v>1058287</v>
      </c>
      <c r="O46">
        <v>1059361</v>
      </c>
    </row>
    <row r="47" spans="1:15">
      <c r="A47">
        <v>40</v>
      </c>
      <c r="B47">
        <v>3</v>
      </c>
      <c r="C47">
        <v>5</v>
      </c>
      <c r="D47">
        <v>45</v>
      </c>
      <c r="E47" t="s">
        <v>231</v>
      </c>
      <c r="F47">
        <v>4635649</v>
      </c>
      <c r="G47">
        <v>4671994</v>
      </c>
      <c r="H47">
        <v>4717354</v>
      </c>
      <c r="I47">
        <v>4764080</v>
      </c>
      <c r="J47">
        <v>4823617</v>
      </c>
      <c r="K47">
        <v>4891938</v>
      </c>
      <c r="L47">
        <v>4957968</v>
      </c>
      <c r="M47">
        <v>5021268</v>
      </c>
      <c r="N47">
        <v>5084156</v>
      </c>
      <c r="O47">
        <v>5148714</v>
      </c>
    </row>
    <row r="48" spans="1:15">
      <c r="A48">
        <v>40</v>
      </c>
      <c r="B48">
        <v>2</v>
      </c>
      <c r="C48">
        <v>4</v>
      </c>
      <c r="D48">
        <v>46</v>
      </c>
      <c r="E48" t="s">
        <v>232</v>
      </c>
      <c r="F48">
        <v>816166</v>
      </c>
      <c r="G48">
        <v>823579</v>
      </c>
      <c r="H48">
        <v>833566</v>
      </c>
      <c r="I48">
        <v>842316</v>
      </c>
      <c r="J48">
        <v>849129</v>
      </c>
      <c r="K48">
        <v>853988</v>
      </c>
      <c r="L48">
        <v>862996</v>
      </c>
      <c r="M48">
        <v>872868</v>
      </c>
      <c r="N48">
        <v>878698</v>
      </c>
      <c r="O48">
        <v>884659</v>
      </c>
    </row>
    <row r="49" spans="1:15">
      <c r="A49">
        <v>40</v>
      </c>
      <c r="B49">
        <v>3</v>
      </c>
      <c r="C49">
        <v>6</v>
      </c>
      <c r="D49">
        <v>47</v>
      </c>
      <c r="E49" t="s">
        <v>233</v>
      </c>
      <c r="F49">
        <v>6355311</v>
      </c>
      <c r="G49">
        <v>6399291</v>
      </c>
      <c r="H49">
        <v>6453898</v>
      </c>
      <c r="I49">
        <v>6494340</v>
      </c>
      <c r="J49">
        <v>6541223</v>
      </c>
      <c r="K49">
        <v>6591170</v>
      </c>
      <c r="L49">
        <v>6646010</v>
      </c>
      <c r="M49">
        <v>6708799</v>
      </c>
      <c r="N49">
        <v>6771631</v>
      </c>
      <c r="O49">
        <v>6829174</v>
      </c>
    </row>
    <row r="50" spans="1:15">
      <c r="A50">
        <v>40</v>
      </c>
      <c r="B50">
        <v>3</v>
      </c>
      <c r="C50">
        <v>7</v>
      </c>
      <c r="D50">
        <v>48</v>
      </c>
      <c r="E50" t="s">
        <v>234</v>
      </c>
      <c r="F50">
        <v>25241971</v>
      </c>
      <c r="G50">
        <v>25645629</v>
      </c>
      <c r="H50">
        <v>26084481</v>
      </c>
      <c r="I50">
        <v>26480266</v>
      </c>
      <c r="J50">
        <v>26964333</v>
      </c>
      <c r="K50">
        <v>27470056</v>
      </c>
      <c r="L50">
        <v>27914410</v>
      </c>
      <c r="M50">
        <v>28295273</v>
      </c>
      <c r="N50">
        <v>28628666</v>
      </c>
      <c r="O50">
        <v>28995881</v>
      </c>
    </row>
    <row r="51" spans="1:15">
      <c r="A51">
        <v>40</v>
      </c>
      <c r="B51">
        <v>4</v>
      </c>
      <c r="C51">
        <v>8</v>
      </c>
      <c r="D51">
        <v>49</v>
      </c>
      <c r="E51" t="s">
        <v>235</v>
      </c>
      <c r="F51">
        <v>2775332</v>
      </c>
      <c r="G51">
        <v>2814384</v>
      </c>
      <c r="H51">
        <v>2853375</v>
      </c>
      <c r="I51">
        <v>2897640</v>
      </c>
      <c r="J51">
        <v>2936879</v>
      </c>
      <c r="K51">
        <v>2981835</v>
      </c>
      <c r="L51">
        <v>3041868</v>
      </c>
      <c r="M51">
        <v>3101042</v>
      </c>
      <c r="N51">
        <v>3153550</v>
      </c>
      <c r="O51">
        <v>3205958</v>
      </c>
    </row>
    <row r="52" spans="1:15">
      <c r="A52">
        <v>40</v>
      </c>
      <c r="B52">
        <v>1</v>
      </c>
      <c r="C52">
        <v>1</v>
      </c>
      <c r="D52">
        <v>50</v>
      </c>
      <c r="E52" t="s">
        <v>236</v>
      </c>
      <c r="F52">
        <v>625879</v>
      </c>
      <c r="G52">
        <v>627049</v>
      </c>
      <c r="H52">
        <v>626090</v>
      </c>
      <c r="I52">
        <v>626210</v>
      </c>
      <c r="J52">
        <v>625214</v>
      </c>
      <c r="K52">
        <v>625216</v>
      </c>
      <c r="L52">
        <v>623657</v>
      </c>
      <c r="M52">
        <v>624344</v>
      </c>
      <c r="N52">
        <v>624358</v>
      </c>
      <c r="O52">
        <v>623989</v>
      </c>
    </row>
    <row r="53" spans="1:15">
      <c r="A53">
        <v>40</v>
      </c>
      <c r="B53">
        <v>3</v>
      </c>
      <c r="C53">
        <v>5</v>
      </c>
      <c r="D53">
        <v>51</v>
      </c>
      <c r="E53" t="s">
        <v>237</v>
      </c>
      <c r="F53">
        <v>8023699</v>
      </c>
      <c r="G53">
        <v>8101155</v>
      </c>
      <c r="H53">
        <v>8185080</v>
      </c>
      <c r="I53">
        <v>8252427</v>
      </c>
      <c r="J53">
        <v>8310993</v>
      </c>
      <c r="K53">
        <v>8361808</v>
      </c>
      <c r="L53">
        <v>8410106</v>
      </c>
      <c r="M53">
        <v>8463587</v>
      </c>
      <c r="N53">
        <v>8501286</v>
      </c>
      <c r="O53">
        <v>8535519</v>
      </c>
    </row>
    <row r="54" spans="1:15">
      <c r="A54">
        <v>40</v>
      </c>
      <c r="B54">
        <v>4</v>
      </c>
      <c r="C54">
        <v>9</v>
      </c>
      <c r="D54">
        <v>53</v>
      </c>
      <c r="E54" t="s">
        <v>238</v>
      </c>
      <c r="F54">
        <v>6742830</v>
      </c>
      <c r="G54">
        <v>6826627</v>
      </c>
      <c r="H54">
        <v>6897058</v>
      </c>
      <c r="I54">
        <v>6963985</v>
      </c>
      <c r="J54">
        <v>7054655</v>
      </c>
      <c r="K54">
        <v>7163657</v>
      </c>
      <c r="L54">
        <v>7294771</v>
      </c>
      <c r="M54">
        <v>7423362</v>
      </c>
      <c r="N54">
        <v>7523869</v>
      </c>
      <c r="O54">
        <v>7614893</v>
      </c>
    </row>
    <row r="55" spans="1:15">
      <c r="A55">
        <v>40</v>
      </c>
      <c r="B55">
        <v>3</v>
      </c>
      <c r="C55">
        <v>5</v>
      </c>
      <c r="D55">
        <v>54</v>
      </c>
      <c r="E55" t="s">
        <v>239</v>
      </c>
      <c r="F55">
        <v>1854239</v>
      </c>
      <c r="G55">
        <v>1856301</v>
      </c>
      <c r="H55">
        <v>1856872</v>
      </c>
      <c r="I55">
        <v>1853914</v>
      </c>
      <c r="J55">
        <v>1849489</v>
      </c>
      <c r="K55">
        <v>1842050</v>
      </c>
      <c r="L55">
        <v>1831023</v>
      </c>
      <c r="M55">
        <v>1817004</v>
      </c>
      <c r="N55">
        <v>1804291</v>
      </c>
      <c r="O55">
        <v>1792147</v>
      </c>
    </row>
    <row r="56" spans="1:15">
      <c r="A56">
        <v>40</v>
      </c>
      <c r="B56">
        <v>2</v>
      </c>
      <c r="C56">
        <v>3</v>
      </c>
      <c r="D56">
        <v>55</v>
      </c>
      <c r="E56" t="s">
        <v>240</v>
      </c>
      <c r="F56">
        <v>5690475</v>
      </c>
      <c r="G56">
        <v>5705288</v>
      </c>
      <c r="H56">
        <v>5719960</v>
      </c>
      <c r="I56">
        <v>5736754</v>
      </c>
      <c r="J56">
        <v>5751525</v>
      </c>
      <c r="K56">
        <v>5760940</v>
      </c>
      <c r="L56">
        <v>5772628</v>
      </c>
      <c r="M56">
        <v>5790186</v>
      </c>
      <c r="N56">
        <v>5807406</v>
      </c>
      <c r="O56">
        <v>5822434</v>
      </c>
    </row>
    <row r="57" spans="1:15">
      <c r="A57">
        <v>40</v>
      </c>
      <c r="B57">
        <v>4</v>
      </c>
      <c r="C57">
        <v>8</v>
      </c>
      <c r="D57">
        <v>56</v>
      </c>
      <c r="E57" t="s">
        <v>241</v>
      </c>
      <c r="F57">
        <v>564487</v>
      </c>
      <c r="G57">
        <v>567299</v>
      </c>
      <c r="H57">
        <v>576305</v>
      </c>
      <c r="I57">
        <v>582122</v>
      </c>
      <c r="J57">
        <v>582531</v>
      </c>
      <c r="K57">
        <v>585613</v>
      </c>
      <c r="L57">
        <v>584215</v>
      </c>
      <c r="M57">
        <v>578931</v>
      </c>
      <c r="N57">
        <v>577601</v>
      </c>
      <c r="O57">
        <v>578759</v>
      </c>
    </row>
    <row r="58" spans="1:15">
      <c r="A58">
        <v>40</v>
      </c>
      <c r="B58" t="s">
        <v>242</v>
      </c>
      <c r="C58" t="s">
        <v>242</v>
      </c>
      <c r="D58">
        <v>72</v>
      </c>
      <c r="E58" t="s">
        <v>243</v>
      </c>
      <c r="F58">
        <v>3721525</v>
      </c>
      <c r="G58">
        <v>3678732</v>
      </c>
      <c r="H58">
        <v>3634488</v>
      </c>
      <c r="I58">
        <v>3593077</v>
      </c>
      <c r="J58">
        <v>3534874</v>
      </c>
      <c r="K58">
        <v>3473232</v>
      </c>
      <c r="L58">
        <v>3406672</v>
      </c>
      <c r="M58">
        <v>3325286</v>
      </c>
      <c r="N58">
        <v>3193354</v>
      </c>
      <c r="O58">
        <v>3193694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9FDB-CB56-8E42-8BB3-0EE74E148D42}">
  <dimension ref="A1:Q66"/>
  <sheetViews>
    <sheetView workbookViewId="0">
      <selection activeCell="Q11" sqref="Q11"/>
    </sheetView>
  </sheetViews>
  <sheetFormatPr baseColWidth="10" defaultRowHeight="15"/>
  <cols>
    <col min="1" max="1" width="21" bestFit="1" customWidth="1"/>
  </cols>
  <sheetData>
    <row r="1" spans="1:17">
      <c r="A1" s="66" t="s">
        <v>247</v>
      </c>
      <c r="B1" s="67" t="s">
        <v>248</v>
      </c>
      <c r="C1" s="66" t="s">
        <v>249</v>
      </c>
      <c r="D1" s="66" t="s">
        <v>250</v>
      </c>
      <c r="E1" s="53" t="s">
        <v>251</v>
      </c>
      <c r="F1" s="53" t="s">
        <v>251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>
      <c r="A2" s="66"/>
      <c r="B2" s="67"/>
      <c r="C2" s="66"/>
      <c r="D2" s="66"/>
      <c r="E2" s="53" t="s">
        <v>252</v>
      </c>
      <c r="F2" s="53" t="s">
        <v>253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</row>
    <row r="3" spans="1:17">
      <c r="A3" s="53" t="s">
        <v>254</v>
      </c>
      <c r="B3" s="53" t="s">
        <v>255</v>
      </c>
      <c r="C3" s="53" t="s">
        <v>256</v>
      </c>
      <c r="D3" s="53" t="s">
        <v>257</v>
      </c>
      <c r="E3" s="53" t="s">
        <v>258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>
      <c r="A4" s="53" t="s">
        <v>259</v>
      </c>
      <c r="B4" s="53" t="s">
        <v>260</v>
      </c>
      <c r="C4" s="53" t="s">
        <v>259</v>
      </c>
      <c r="D4" s="53" t="s">
        <v>260</v>
      </c>
      <c r="E4" s="53" t="s">
        <v>259</v>
      </c>
      <c r="F4" s="53" t="s">
        <v>260</v>
      </c>
      <c r="G4" s="53" t="s">
        <v>259</v>
      </c>
      <c r="H4" s="53" t="s">
        <v>260</v>
      </c>
      <c r="I4" s="53" t="s">
        <v>259</v>
      </c>
      <c r="J4" s="53" t="s">
        <v>260</v>
      </c>
      <c r="K4" s="53" t="s">
        <v>259</v>
      </c>
      <c r="L4" s="53" t="s">
        <v>260</v>
      </c>
      <c r="M4" s="53" t="s">
        <v>259</v>
      </c>
      <c r="N4" s="53" t="s">
        <v>260</v>
      </c>
      <c r="O4" s="55"/>
      <c r="P4" s="55"/>
      <c r="Q4" s="55"/>
    </row>
    <row r="5" spans="1:17">
      <c r="A5" s="52" t="s">
        <v>261</v>
      </c>
      <c r="B5" s="54">
        <v>3805927</v>
      </c>
      <c r="C5" s="54">
        <v>9857306</v>
      </c>
      <c r="D5" s="54">
        <v>3535932</v>
      </c>
      <c r="E5" s="54">
        <v>9158022</v>
      </c>
      <c r="F5" s="54">
        <v>269995</v>
      </c>
      <c r="G5" s="54">
        <v>699284</v>
      </c>
      <c r="H5" s="54">
        <v>85763</v>
      </c>
      <c r="I5" s="54">
        <v>222125</v>
      </c>
      <c r="J5" s="54">
        <v>42371</v>
      </c>
      <c r="K5" s="54">
        <v>109742</v>
      </c>
      <c r="L5" s="54">
        <v>60094</v>
      </c>
      <c r="M5" s="54">
        <v>155643</v>
      </c>
      <c r="N5" s="54">
        <v>81767</v>
      </c>
      <c r="O5" s="54">
        <v>211774</v>
      </c>
      <c r="P5" s="53"/>
      <c r="Q5" s="53"/>
    </row>
    <row r="6" spans="1:17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</row>
    <row r="7" spans="1:17">
      <c r="A7" s="52" t="s">
        <v>186</v>
      </c>
      <c r="B7" s="54">
        <v>3796742</v>
      </c>
      <c r="C7" s="54">
        <v>9833517</v>
      </c>
      <c r="D7" s="54">
        <v>3531905</v>
      </c>
      <c r="E7" s="54">
        <v>9147593</v>
      </c>
      <c r="F7" s="54">
        <v>264837</v>
      </c>
      <c r="G7" s="54">
        <v>685924</v>
      </c>
      <c r="H7" s="54">
        <v>85647</v>
      </c>
      <c r="I7" s="54">
        <v>221824</v>
      </c>
      <c r="J7" s="54">
        <v>42337</v>
      </c>
      <c r="K7" s="54">
        <v>109652</v>
      </c>
      <c r="L7" s="54">
        <v>60094</v>
      </c>
      <c r="M7" s="54">
        <v>155643</v>
      </c>
      <c r="N7" s="54">
        <v>76759</v>
      </c>
      <c r="O7" s="54">
        <v>198806</v>
      </c>
      <c r="P7" s="53"/>
      <c r="Q7" s="53"/>
    </row>
    <row r="8" spans="1:17">
      <c r="A8" s="53" t="s">
        <v>191</v>
      </c>
      <c r="B8" s="54">
        <v>52420</v>
      </c>
      <c r="C8" s="54">
        <v>135767</v>
      </c>
      <c r="D8" s="54">
        <v>50645</v>
      </c>
      <c r="E8" s="54">
        <v>131171</v>
      </c>
      <c r="F8" s="54">
        <v>1775</v>
      </c>
      <c r="G8" s="54">
        <v>4597</v>
      </c>
      <c r="H8" s="54">
        <v>1058</v>
      </c>
      <c r="I8" s="54">
        <v>2740</v>
      </c>
      <c r="J8" s="53">
        <v>517</v>
      </c>
      <c r="K8" s="54">
        <v>1340</v>
      </c>
      <c r="L8" s="53" t="s">
        <v>262</v>
      </c>
      <c r="M8" s="53" t="s">
        <v>262</v>
      </c>
      <c r="N8" s="53">
        <v>199</v>
      </c>
      <c r="O8" s="53">
        <v>516</v>
      </c>
      <c r="P8" s="53"/>
      <c r="Q8" s="53"/>
    </row>
    <row r="9" spans="1:17">
      <c r="A9" s="53" t="s">
        <v>192</v>
      </c>
      <c r="B9" s="54">
        <v>665384</v>
      </c>
      <c r="C9" s="54">
        <v>1723337</v>
      </c>
      <c r="D9" s="54">
        <v>570641</v>
      </c>
      <c r="E9" s="54">
        <v>1477953</v>
      </c>
      <c r="F9" s="54">
        <v>94743</v>
      </c>
      <c r="G9" s="54">
        <v>245383</v>
      </c>
      <c r="H9" s="54">
        <v>19304</v>
      </c>
      <c r="I9" s="54">
        <v>49997</v>
      </c>
      <c r="J9" s="54">
        <v>26119</v>
      </c>
      <c r="K9" s="54">
        <v>67647</v>
      </c>
      <c r="L9" s="53" t="s">
        <v>262</v>
      </c>
      <c r="M9" s="53" t="s">
        <v>262</v>
      </c>
      <c r="N9" s="54">
        <v>49320</v>
      </c>
      <c r="O9" s="54">
        <v>127739</v>
      </c>
      <c r="P9" s="59" t="s">
        <v>323</v>
      </c>
      <c r="Q9" s="60">
        <f>SUMIF(A:A, "United States", B:B)</f>
        <v>3796742</v>
      </c>
    </row>
    <row r="10" spans="1:17">
      <c r="A10" s="53" t="s">
        <v>193</v>
      </c>
      <c r="B10" s="54">
        <v>113990</v>
      </c>
      <c r="C10" s="54">
        <v>295234</v>
      </c>
      <c r="D10" s="54">
        <v>113594</v>
      </c>
      <c r="E10" s="54">
        <v>294207</v>
      </c>
      <c r="F10" s="53">
        <v>396</v>
      </c>
      <c r="G10" s="54">
        <v>1026</v>
      </c>
      <c r="H10" s="53">
        <v>396</v>
      </c>
      <c r="I10" s="54">
        <v>1026</v>
      </c>
      <c r="J10" s="53" t="s">
        <v>262</v>
      </c>
      <c r="K10" s="53" t="s">
        <v>262</v>
      </c>
      <c r="L10" s="53" t="s">
        <v>262</v>
      </c>
      <c r="M10" s="53" t="s">
        <v>262</v>
      </c>
      <c r="N10" s="53" t="s">
        <v>262</v>
      </c>
      <c r="O10" s="53" t="s">
        <v>262</v>
      </c>
      <c r="P10" s="61" t="s">
        <v>324</v>
      </c>
      <c r="Q10" s="62">
        <f>SUMIF(A:A, About!B1,'State Area'!B:B)</f>
        <v>110572</v>
      </c>
    </row>
    <row r="11" spans="1:17">
      <c r="A11" s="53" t="s">
        <v>194</v>
      </c>
      <c r="B11" s="54">
        <v>53179</v>
      </c>
      <c r="C11" s="54">
        <v>137732</v>
      </c>
      <c r="D11" s="54">
        <v>52035</v>
      </c>
      <c r="E11" s="54">
        <v>134771</v>
      </c>
      <c r="F11" s="54">
        <v>1143</v>
      </c>
      <c r="G11" s="54">
        <v>2961</v>
      </c>
      <c r="H11" s="54">
        <v>1143</v>
      </c>
      <c r="I11" s="54">
        <v>2961</v>
      </c>
      <c r="J11" s="53" t="s">
        <v>262</v>
      </c>
      <c r="K11" s="53" t="s">
        <v>262</v>
      </c>
      <c r="L11" s="53" t="s">
        <v>262</v>
      </c>
      <c r="M11" s="53" t="s">
        <v>262</v>
      </c>
      <c r="N11" s="53" t="s">
        <v>262</v>
      </c>
      <c r="O11" s="53" t="s">
        <v>262</v>
      </c>
      <c r="P11" s="53"/>
      <c r="Q11" s="53"/>
    </row>
    <row r="12" spans="1:17">
      <c r="A12" s="53" t="s">
        <v>195</v>
      </c>
      <c r="B12" s="54">
        <v>163695</v>
      </c>
      <c r="C12" s="54">
        <v>423967</v>
      </c>
      <c r="D12" s="54">
        <v>155779</v>
      </c>
      <c r="E12" s="54">
        <v>403466</v>
      </c>
      <c r="F12" s="54">
        <v>7916</v>
      </c>
      <c r="G12" s="54">
        <v>20501</v>
      </c>
      <c r="H12" s="54">
        <v>2833</v>
      </c>
      <c r="I12" s="54">
        <v>7339</v>
      </c>
      <c r="J12" s="53">
        <v>245</v>
      </c>
      <c r="K12" s="53">
        <v>634</v>
      </c>
      <c r="L12" s="53" t="s">
        <v>262</v>
      </c>
      <c r="M12" s="53" t="s">
        <v>262</v>
      </c>
      <c r="N12" s="54">
        <v>4837</v>
      </c>
      <c r="O12" s="54">
        <v>12528</v>
      </c>
      <c r="P12" s="53"/>
      <c r="Q12" s="53"/>
    </row>
    <row r="13" spans="1:17">
      <c r="A13" s="53" t="s">
        <v>196</v>
      </c>
      <c r="B13" s="54">
        <v>104094</v>
      </c>
      <c r="C13" s="54">
        <v>269601</v>
      </c>
      <c r="D13" s="54">
        <v>103642</v>
      </c>
      <c r="E13" s="54">
        <v>268431</v>
      </c>
      <c r="F13" s="53">
        <v>452</v>
      </c>
      <c r="G13" s="54">
        <v>1170</v>
      </c>
      <c r="H13" s="53">
        <v>452</v>
      </c>
      <c r="I13" s="54">
        <v>1170</v>
      </c>
      <c r="J13" s="53" t="s">
        <v>262</v>
      </c>
      <c r="K13" s="53" t="s">
        <v>262</v>
      </c>
      <c r="L13" s="53" t="s">
        <v>262</v>
      </c>
      <c r="M13" s="53" t="s">
        <v>262</v>
      </c>
      <c r="N13" s="53" t="s">
        <v>262</v>
      </c>
      <c r="O13" s="53" t="s">
        <v>262</v>
      </c>
      <c r="P13" s="53"/>
      <c r="Q13" s="53"/>
    </row>
    <row r="14" spans="1:17">
      <c r="A14" s="53" t="s">
        <v>197</v>
      </c>
      <c r="B14" s="54">
        <v>5543</v>
      </c>
      <c r="C14" s="54">
        <v>14357</v>
      </c>
      <c r="D14" s="54">
        <v>4842</v>
      </c>
      <c r="E14" s="54">
        <v>12542</v>
      </c>
      <c r="F14" s="53">
        <v>701</v>
      </c>
      <c r="G14" s="54">
        <v>1816</v>
      </c>
      <c r="H14" s="53">
        <v>171</v>
      </c>
      <c r="I14" s="53">
        <v>443</v>
      </c>
      <c r="J14" s="53">
        <v>530</v>
      </c>
      <c r="K14" s="54">
        <v>1372</v>
      </c>
      <c r="L14" s="53" t="s">
        <v>262</v>
      </c>
      <c r="M14" s="53" t="s">
        <v>262</v>
      </c>
      <c r="N14" s="53" t="s">
        <v>262</v>
      </c>
      <c r="O14" s="53" t="s">
        <v>262</v>
      </c>
      <c r="P14" s="53"/>
      <c r="Q14" s="53"/>
    </row>
    <row r="15" spans="1:17">
      <c r="A15" s="53" t="s">
        <v>198</v>
      </c>
      <c r="B15" s="54">
        <v>2489</v>
      </c>
      <c r="C15" s="54">
        <v>6446</v>
      </c>
      <c r="D15" s="54">
        <v>1949</v>
      </c>
      <c r="E15" s="54">
        <v>5047</v>
      </c>
      <c r="F15" s="53">
        <v>540</v>
      </c>
      <c r="G15" s="54">
        <v>1399</v>
      </c>
      <c r="H15" s="53">
        <v>91</v>
      </c>
      <c r="I15" s="53">
        <v>237</v>
      </c>
      <c r="J15" s="53">
        <v>355</v>
      </c>
      <c r="K15" s="53">
        <v>920</v>
      </c>
      <c r="L15" s="53" t="s">
        <v>262</v>
      </c>
      <c r="M15" s="53" t="s">
        <v>262</v>
      </c>
      <c r="N15" s="53">
        <v>94</v>
      </c>
      <c r="O15" s="53">
        <v>242</v>
      </c>
      <c r="P15" s="53"/>
      <c r="Q15" s="53"/>
    </row>
    <row r="16" spans="1:17">
      <c r="A16" s="53" t="s">
        <v>199</v>
      </c>
      <c r="B16" s="53">
        <v>68</v>
      </c>
      <c r="C16" s="53">
        <v>177</v>
      </c>
      <c r="D16" s="53">
        <v>61</v>
      </c>
      <c r="E16" s="53">
        <v>158</v>
      </c>
      <c r="F16" s="53">
        <v>7</v>
      </c>
      <c r="G16" s="53">
        <v>19</v>
      </c>
      <c r="H16" s="53">
        <v>7</v>
      </c>
      <c r="I16" s="53">
        <v>19</v>
      </c>
      <c r="J16" s="53" t="s">
        <v>262</v>
      </c>
      <c r="K16" s="53" t="s">
        <v>262</v>
      </c>
      <c r="L16" s="53" t="s">
        <v>262</v>
      </c>
      <c r="M16" s="53" t="s">
        <v>262</v>
      </c>
      <c r="N16" s="53" t="s">
        <v>262</v>
      </c>
      <c r="O16" s="53" t="s">
        <v>262</v>
      </c>
      <c r="P16" s="53"/>
      <c r="Q16" s="53"/>
    </row>
    <row r="17" spans="1:17">
      <c r="A17" s="53" t="s">
        <v>200</v>
      </c>
      <c r="B17" s="54">
        <v>65758</v>
      </c>
      <c r="C17" s="54">
        <v>170312</v>
      </c>
      <c r="D17" s="54">
        <v>53625</v>
      </c>
      <c r="E17" s="54">
        <v>138887</v>
      </c>
      <c r="F17" s="54">
        <v>12133</v>
      </c>
      <c r="G17" s="54">
        <v>31424</v>
      </c>
      <c r="H17" s="54">
        <v>5027</v>
      </c>
      <c r="I17" s="54">
        <v>13019</v>
      </c>
      <c r="J17" s="54">
        <v>1349</v>
      </c>
      <c r="K17" s="54">
        <v>3495</v>
      </c>
      <c r="L17" s="53" t="s">
        <v>262</v>
      </c>
      <c r="M17" s="53" t="s">
        <v>262</v>
      </c>
      <c r="N17" s="54">
        <v>5757</v>
      </c>
      <c r="O17" s="54">
        <v>14911</v>
      </c>
      <c r="P17" s="53"/>
      <c r="Q17" s="53"/>
    </row>
    <row r="18" spans="1:17">
      <c r="A18" s="53" t="s">
        <v>201</v>
      </c>
      <c r="B18" s="54">
        <v>59425</v>
      </c>
      <c r="C18" s="54">
        <v>153910</v>
      </c>
      <c r="D18" s="54">
        <v>57513</v>
      </c>
      <c r="E18" s="54">
        <v>148959</v>
      </c>
      <c r="F18" s="54">
        <v>1912</v>
      </c>
      <c r="G18" s="54">
        <v>4951</v>
      </c>
      <c r="H18" s="54">
        <v>1412</v>
      </c>
      <c r="I18" s="54">
        <v>3657</v>
      </c>
      <c r="J18" s="53">
        <v>46</v>
      </c>
      <c r="K18" s="53">
        <v>119</v>
      </c>
      <c r="L18" s="53" t="s">
        <v>262</v>
      </c>
      <c r="M18" s="53" t="s">
        <v>262</v>
      </c>
      <c r="N18" s="53">
        <v>453</v>
      </c>
      <c r="O18" s="54">
        <v>1175</v>
      </c>
      <c r="P18" s="53"/>
      <c r="Q18" s="53"/>
    </row>
    <row r="19" spans="1:17">
      <c r="A19" s="53" t="s">
        <v>202</v>
      </c>
      <c r="B19" s="54">
        <v>10932</v>
      </c>
      <c r="C19" s="54">
        <v>28313</v>
      </c>
      <c r="D19" s="54">
        <v>6423</v>
      </c>
      <c r="E19" s="54">
        <v>16635</v>
      </c>
      <c r="F19" s="54">
        <v>4509</v>
      </c>
      <c r="G19" s="54">
        <v>11678</v>
      </c>
      <c r="H19" s="53">
        <v>42</v>
      </c>
      <c r="I19" s="53">
        <v>109</v>
      </c>
      <c r="J19" s="53">
        <v>9</v>
      </c>
      <c r="K19" s="53">
        <v>23</v>
      </c>
      <c r="L19" s="53" t="s">
        <v>262</v>
      </c>
      <c r="M19" s="53" t="s">
        <v>262</v>
      </c>
      <c r="N19" s="54">
        <v>4458</v>
      </c>
      <c r="O19" s="54">
        <v>11546</v>
      </c>
      <c r="P19" s="53"/>
      <c r="Q19" s="53"/>
    </row>
    <row r="20" spans="1:17">
      <c r="A20" s="53" t="s">
        <v>203</v>
      </c>
      <c r="B20" s="54">
        <v>83569</v>
      </c>
      <c r="C20" s="54">
        <v>216443</v>
      </c>
      <c r="D20" s="54">
        <v>82643</v>
      </c>
      <c r="E20" s="54">
        <v>214045</v>
      </c>
      <c r="F20" s="53">
        <v>926</v>
      </c>
      <c r="G20" s="54">
        <v>2398</v>
      </c>
      <c r="H20" s="53">
        <v>926</v>
      </c>
      <c r="I20" s="54">
        <v>2398</v>
      </c>
      <c r="J20" s="53" t="s">
        <v>262</v>
      </c>
      <c r="K20" s="53" t="s">
        <v>262</v>
      </c>
      <c r="L20" s="53" t="s">
        <v>262</v>
      </c>
      <c r="M20" s="53" t="s">
        <v>262</v>
      </c>
      <c r="N20" s="53" t="s">
        <v>262</v>
      </c>
      <c r="O20" s="53" t="s">
        <v>262</v>
      </c>
      <c r="P20" s="53"/>
      <c r="Q20" s="53"/>
    </row>
    <row r="21" spans="1:17">
      <c r="A21" s="53" t="s">
        <v>204</v>
      </c>
      <c r="B21" s="54">
        <v>57914</v>
      </c>
      <c r="C21" s="54">
        <v>149995</v>
      </c>
      <c r="D21" s="54">
        <v>55519</v>
      </c>
      <c r="E21" s="54">
        <v>143793</v>
      </c>
      <c r="F21" s="54">
        <v>2395</v>
      </c>
      <c r="G21" s="54">
        <v>6202</v>
      </c>
      <c r="H21" s="53">
        <v>820</v>
      </c>
      <c r="I21" s="54">
        <v>2124</v>
      </c>
      <c r="J21" s="53" t="s">
        <v>262</v>
      </c>
      <c r="K21" s="53" t="s">
        <v>262</v>
      </c>
      <c r="L21" s="54">
        <v>1575</v>
      </c>
      <c r="M21" s="54">
        <v>4078</v>
      </c>
      <c r="N21" s="53" t="s">
        <v>262</v>
      </c>
      <c r="O21" s="53" t="s">
        <v>262</v>
      </c>
      <c r="P21" s="53"/>
      <c r="Q21" s="53"/>
    </row>
    <row r="22" spans="1:17">
      <c r="A22" s="53" t="s">
        <v>205</v>
      </c>
      <c r="B22" s="54">
        <v>36420</v>
      </c>
      <c r="C22" s="54">
        <v>94326</v>
      </c>
      <c r="D22" s="54">
        <v>35826</v>
      </c>
      <c r="E22" s="54">
        <v>92789</v>
      </c>
      <c r="F22" s="53">
        <v>593</v>
      </c>
      <c r="G22" s="54">
        <v>1537</v>
      </c>
      <c r="H22" s="53">
        <v>361</v>
      </c>
      <c r="I22" s="53">
        <v>935</v>
      </c>
      <c r="J22" s="53" t="s">
        <v>262</v>
      </c>
      <c r="K22" s="53" t="s">
        <v>262</v>
      </c>
      <c r="L22" s="53">
        <v>233</v>
      </c>
      <c r="M22" s="53">
        <v>602</v>
      </c>
      <c r="N22" s="53" t="s">
        <v>262</v>
      </c>
      <c r="O22" s="53" t="s">
        <v>262</v>
      </c>
      <c r="P22" s="53"/>
      <c r="Q22" s="53"/>
    </row>
    <row r="23" spans="1:17">
      <c r="A23" s="53" t="s">
        <v>206</v>
      </c>
      <c r="B23" s="54">
        <v>56273</v>
      </c>
      <c r="C23" s="54">
        <v>145746</v>
      </c>
      <c r="D23" s="54">
        <v>55857</v>
      </c>
      <c r="E23" s="54">
        <v>144669</v>
      </c>
      <c r="F23" s="53">
        <v>416</v>
      </c>
      <c r="G23" s="54">
        <v>1077</v>
      </c>
      <c r="H23" s="53">
        <v>416</v>
      </c>
      <c r="I23" s="54">
        <v>1077</v>
      </c>
      <c r="J23" s="53" t="s">
        <v>262</v>
      </c>
      <c r="K23" s="53" t="s">
        <v>262</v>
      </c>
      <c r="L23" s="53" t="s">
        <v>262</v>
      </c>
      <c r="M23" s="53" t="s">
        <v>262</v>
      </c>
      <c r="N23" s="53" t="s">
        <v>262</v>
      </c>
      <c r="O23" s="53" t="s">
        <v>262</v>
      </c>
      <c r="P23" s="53"/>
      <c r="Q23" s="53"/>
    </row>
    <row r="24" spans="1:17">
      <c r="A24" s="53" t="s">
        <v>207</v>
      </c>
      <c r="B24" s="54">
        <v>82278</v>
      </c>
      <c r="C24" s="54">
        <v>213100</v>
      </c>
      <c r="D24" s="54">
        <v>81759</v>
      </c>
      <c r="E24" s="54">
        <v>211754</v>
      </c>
      <c r="F24" s="53">
        <v>520</v>
      </c>
      <c r="G24" s="54">
        <v>1346</v>
      </c>
      <c r="H24" s="53">
        <v>520</v>
      </c>
      <c r="I24" s="54">
        <v>1346</v>
      </c>
      <c r="J24" s="53" t="s">
        <v>262</v>
      </c>
      <c r="K24" s="53" t="s">
        <v>262</v>
      </c>
      <c r="L24" s="53" t="s">
        <v>262</v>
      </c>
      <c r="M24" s="53" t="s">
        <v>262</v>
      </c>
      <c r="N24" s="53" t="s">
        <v>262</v>
      </c>
      <c r="O24" s="53" t="s">
        <v>262</v>
      </c>
      <c r="P24" s="53"/>
      <c r="Q24" s="53"/>
    </row>
    <row r="25" spans="1:17">
      <c r="A25" s="53" t="s">
        <v>208</v>
      </c>
      <c r="B25" s="54">
        <v>40408</v>
      </c>
      <c r="C25" s="54">
        <v>104656</v>
      </c>
      <c r="D25" s="54">
        <v>39486</v>
      </c>
      <c r="E25" s="54">
        <v>102269</v>
      </c>
      <c r="F25" s="53">
        <v>921</v>
      </c>
      <c r="G25" s="54">
        <v>2387</v>
      </c>
      <c r="H25" s="53">
        <v>921</v>
      </c>
      <c r="I25" s="54">
        <v>2387</v>
      </c>
      <c r="J25" s="53" t="s">
        <v>262</v>
      </c>
      <c r="K25" s="53" t="s">
        <v>262</v>
      </c>
      <c r="L25" s="53" t="s">
        <v>262</v>
      </c>
      <c r="M25" s="53" t="s">
        <v>262</v>
      </c>
      <c r="N25" s="53" t="s">
        <v>262</v>
      </c>
      <c r="O25" s="53" t="s">
        <v>262</v>
      </c>
      <c r="P25" s="53"/>
      <c r="Q25" s="53"/>
    </row>
    <row r="26" spans="1:17">
      <c r="A26" s="53" t="s">
        <v>209</v>
      </c>
      <c r="B26" s="54">
        <v>52378</v>
      </c>
      <c r="C26" s="54">
        <v>135659</v>
      </c>
      <c r="D26" s="54">
        <v>43204</v>
      </c>
      <c r="E26" s="54">
        <v>111898</v>
      </c>
      <c r="F26" s="54">
        <v>9174</v>
      </c>
      <c r="G26" s="54">
        <v>23761</v>
      </c>
      <c r="H26" s="54">
        <v>4562</v>
      </c>
      <c r="I26" s="54">
        <v>11815</v>
      </c>
      <c r="J26" s="54">
        <v>2880</v>
      </c>
      <c r="K26" s="54">
        <v>7460</v>
      </c>
      <c r="L26" s="53" t="s">
        <v>262</v>
      </c>
      <c r="M26" s="53" t="s">
        <v>262</v>
      </c>
      <c r="N26" s="54">
        <v>1732</v>
      </c>
      <c r="O26" s="54">
        <v>4486</v>
      </c>
      <c r="P26" s="53"/>
      <c r="Q26" s="53"/>
    </row>
    <row r="27" spans="1:17">
      <c r="A27" s="53" t="s">
        <v>210</v>
      </c>
      <c r="B27" s="54">
        <v>35380</v>
      </c>
      <c r="C27" s="54">
        <v>91633</v>
      </c>
      <c r="D27" s="54">
        <v>30843</v>
      </c>
      <c r="E27" s="54">
        <v>79883</v>
      </c>
      <c r="F27" s="54">
        <v>4537</v>
      </c>
      <c r="G27" s="54">
        <v>11750</v>
      </c>
      <c r="H27" s="54">
        <v>2314</v>
      </c>
      <c r="I27" s="54">
        <v>5992</v>
      </c>
      <c r="J27" s="53">
        <v>591</v>
      </c>
      <c r="K27" s="54">
        <v>1530</v>
      </c>
      <c r="L27" s="53" t="s">
        <v>262</v>
      </c>
      <c r="M27" s="53" t="s">
        <v>262</v>
      </c>
      <c r="N27" s="54">
        <v>1633</v>
      </c>
      <c r="O27" s="54">
        <v>4228</v>
      </c>
      <c r="P27" s="53"/>
      <c r="Q27" s="53"/>
    </row>
    <row r="28" spans="1:17">
      <c r="A28" s="53" t="s">
        <v>211</v>
      </c>
      <c r="B28" s="54">
        <v>12406</v>
      </c>
      <c r="C28" s="54">
        <v>32131</v>
      </c>
      <c r="D28" s="54">
        <v>9707</v>
      </c>
      <c r="E28" s="54">
        <v>25142</v>
      </c>
      <c r="F28" s="54">
        <v>2699</v>
      </c>
      <c r="G28" s="54">
        <v>6990</v>
      </c>
      <c r="H28" s="53">
        <v>768</v>
      </c>
      <c r="I28" s="54">
        <v>1990</v>
      </c>
      <c r="J28" s="54">
        <v>1820</v>
      </c>
      <c r="K28" s="54">
        <v>4714</v>
      </c>
      <c r="L28" s="53" t="s">
        <v>262</v>
      </c>
      <c r="M28" s="53" t="s">
        <v>262</v>
      </c>
      <c r="N28" s="53">
        <v>111</v>
      </c>
      <c r="O28" s="53">
        <v>286</v>
      </c>
      <c r="P28" s="53"/>
      <c r="Q28" s="53"/>
    </row>
    <row r="29" spans="1:17">
      <c r="A29" s="53" t="s">
        <v>212</v>
      </c>
      <c r="B29" s="54">
        <v>10554</v>
      </c>
      <c r="C29" s="54">
        <v>27336</v>
      </c>
      <c r="D29" s="54">
        <v>7800</v>
      </c>
      <c r="E29" s="54">
        <v>20202</v>
      </c>
      <c r="F29" s="54">
        <v>2754</v>
      </c>
      <c r="G29" s="54">
        <v>7134</v>
      </c>
      <c r="H29" s="53">
        <v>486</v>
      </c>
      <c r="I29" s="54">
        <v>1258</v>
      </c>
      <c r="J29" s="54">
        <v>1177</v>
      </c>
      <c r="K29" s="54">
        <v>3048</v>
      </c>
      <c r="L29" s="53" t="s">
        <v>262</v>
      </c>
      <c r="M29" s="53" t="s">
        <v>262</v>
      </c>
      <c r="N29" s="54">
        <v>1092</v>
      </c>
      <c r="O29" s="54">
        <v>2829</v>
      </c>
      <c r="P29" s="53"/>
      <c r="Q29" s="53"/>
    </row>
    <row r="30" spans="1:17">
      <c r="A30" s="53" t="s">
        <v>213</v>
      </c>
      <c r="B30" s="54">
        <v>96714</v>
      </c>
      <c r="C30" s="54">
        <v>250487</v>
      </c>
      <c r="D30" s="54">
        <v>56539</v>
      </c>
      <c r="E30" s="54">
        <v>146435</v>
      </c>
      <c r="F30" s="54">
        <v>40175</v>
      </c>
      <c r="G30" s="54">
        <v>104052</v>
      </c>
      <c r="H30" s="54">
        <v>2001</v>
      </c>
      <c r="I30" s="54">
        <v>5182</v>
      </c>
      <c r="J30" s="53" t="s">
        <v>262</v>
      </c>
      <c r="K30" s="53" t="s">
        <v>262</v>
      </c>
      <c r="L30" s="54">
        <v>38174</v>
      </c>
      <c r="M30" s="54">
        <v>98870</v>
      </c>
      <c r="N30" s="53" t="s">
        <v>262</v>
      </c>
      <c r="O30" s="53" t="s">
        <v>262</v>
      </c>
      <c r="P30" s="53"/>
      <c r="Q30" s="53"/>
    </row>
    <row r="31" spans="1:17">
      <c r="A31" s="53" t="s">
        <v>214</v>
      </c>
      <c r="B31" s="54">
        <v>86936</v>
      </c>
      <c r="C31" s="54">
        <v>225163</v>
      </c>
      <c r="D31" s="54">
        <v>79627</v>
      </c>
      <c r="E31" s="54">
        <v>206232</v>
      </c>
      <c r="F31" s="54">
        <v>7309</v>
      </c>
      <c r="G31" s="54">
        <v>18930</v>
      </c>
      <c r="H31" s="54">
        <v>4763</v>
      </c>
      <c r="I31" s="54">
        <v>12336</v>
      </c>
      <c r="J31" s="53" t="s">
        <v>262</v>
      </c>
      <c r="K31" s="53" t="s">
        <v>262</v>
      </c>
      <c r="L31" s="54">
        <v>2546</v>
      </c>
      <c r="M31" s="54">
        <v>6594</v>
      </c>
      <c r="N31" s="53" t="s">
        <v>262</v>
      </c>
      <c r="O31" s="53" t="s">
        <v>262</v>
      </c>
      <c r="P31" s="53"/>
      <c r="Q31" s="53"/>
    </row>
    <row r="32" spans="1:17">
      <c r="A32" s="53" t="s">
        <v>215</v>
      </c>
      <c r="B32" s="54">
        <v>48432</v>
      </c>
      <c r="C32" s="54">
        <v>125438</v>
      </c>
      <c r="D32" s="54">
        <v>46923</v>
      </c>
      <c r="E32" s="54">
        <v>121531</v>
      </c>
      <c r="F32" s="54">
        <v>1509</v>
      </c>
      <c r="G32" s="54">
        <v>3907</v>
      </c>
      <c r="H32" s="53">
        <v>769</v>
      </c>
      <c r="I32" s="54">
        <v>1992</v>
      </c>
      <c r="J32" s="53">
        <v>616</v>
      </c>
      <c r="K32" s="54">
        <v>1596</v>
      </c>
      <c r="L32" s="53" t="s">
        <v>262</v>
      </c>
      <c r="M32" s="53" t="s">
        <v>262</v>
      </c>
      <c r="N32" s="53">
        <v>123</v>
      </c>
      <c r="O32" s="53">
        <v>318</v>
      </c>
      <c r="P32" s="53"/>
      <c r="Q32" s="53"/>
    </row>
    <row r="33" spans="1:17">
      <c r="A33" s="53" t="s">
        <v>216</v>
      </c>
      <c r="B33" s="54">
        <v>69707</v>
      </c>
      <c r="C33" s="54">
        <v>180540</v>
      </c>
      <c r="D33" s="54">
        <v>68742</v>
      </c>
      <c r="E33" s="54">
        <v>178040</v>
      </c>
      <c r="F33" s="53">
        <v>965</v>
      </c>
      <c r="G33" s="54">
        <v>2501</v>
      </c>
      <c r="H33" s="53">
        <v>965</v>
      </c>
      <c r="I33" s="54">
        <v>2501</v>
      </c>
      <c r="J33" s="53" t="s">
        <v>262</v>
      </c>
      <c r="K33" s="53" t="s">
        <v>262</v>
      </c>
      <c r="L33" s="53" t="s">
        <v>262</v>
      </c>
      <c r="M33" s="53" t="s">
        <v>262</v>
      </c>
      <c r="N33" s="53" t="s">
        <v>262</v>
      </c>
      <c r="O33" s="53" t="s">
        <v>262</v>
      </c>
      <c r="P33" s="53"/>
      <c r="Q33" s="53"/>
    </row>
    <row r="34" spans="1:17">
      <c r="A34" s="53" t="s">
        <v>217</v>
      </c>
      <c r="B34" s="54">
        <v>147040</v>
      </c>
      <c r="C34" s="54">
        <v>380831</v>
      </c>
      <c r="D34" s="54">
        <v>145546</v>
      </c>
      <c r="E34" s="54">
        <v>376962</v>
      </c>
      <c r="F34" s="54">
        <v>1494</v>
      </c>
      <c r="G34" s="54">
        <v>3869</v>
      </c>
      <c r="H34" s="54">
        <v>1494</v>
      </c>
      <c r="I34" s="54">
        <v>3869</v>
      </c>
      <c r="J34" s="53" t="s">
        <v>262</v>
      </c>
      <c r="K34" s="53" t="s">
        <v>262</v>
      </c>
      <c r="L34" s="53" t="s">
        <v>262</v>
      </c>
      <c r="M34" s="53" t="s">
        <v>262</v>
      </c>
      <c r="N34" s="53" t="s">
        <v>262</v>
      </c>
      <c r="O34" s="53" t="s">
        <v>262</v>
      </c>
      <c r="P34" s="53"/>
      <c r="Q34" s="53"/>
    </row>
    <row r="35" spans="1:17">
      <c r="A35" s="53" t="s">
        <v>218</v>
      </c>
      <c r="B35" s="54">
        <v>77348</v>
      </c>
      <c r="C35" s="54">
        <v>200330</v>
      </c>
      <c r="D35" s="54">
        <v>76824</v>
      </c>
      <c r="E35" s="54">
        <v>198974</v>
      </c>
      <c r="F35" s="53">
        <v>524</v>
      </c>
      <c r="G35" s="54">
        <v>1356</v>
      </c>
      <c r="H35" s="53">
        <v>524</v>
      </c>
      <c r="I35" s="54">
        <v>1356</v>
      </c>
      <c r="J35" s="53" t="s">
        <v>262</v>
      </c>
      <c r="K35" s="53" t="s">
        <v>262</v>
      </c>
      <c r="L35" s="53" t="s">
        <v>262</v>
      </c>
      <c r="M35" s="53" t="s">
        <v>262</v>
      </c>
      <c r="N35" s="53" t="s">
        <v>262</v>
      </c>
      <c r="O35" s="53" t="s">
        <v>262</v>
      </c>
      <c r="P35" s="53"/>
      <c r="Q35" s="53"/>
    </row>
    <row r="36" spans="1:17">
      <c r="A36" s="53" t="s">
        <v>219</v>
      </c>
      <c r="B36" s="54">
        <v>110572</v>
      </c>
      <c r="C36" s="54">
        <v>286380</v>
      </c>
      <c r="D36" s="54">
        <v>109781</v>
      </c>
      <c r="E36" s="54">
        <v>284332</v>
      </c>
      <c r="F36" s="53">
        <v>791</v>
      </c>
      <c r="G36" s="54">
        <v>2048</v>
      </c>
      <c r="H36" s="53">
        <v>791</v>
      </c>
      <c r="I36" s="54">
        <v>2048</v>
      </c>
      <c r="J36" s="53" t="s">
        <v>262</v>
      </c>
      <c r="K36" s="53" t="s">
        <v>262</v>
      </c>
      <c r="L36" s="53" t="s">
        <v>262</v>
      </c>
      <c r="M36" s="53" t="s">
        <v>262</v>
      </c>
      <c r="N36" s="53" t="s">
        <v>262</v>
      </c>
      <c r="O36" s="53" t="s">
        <v>262</v>
      </c>
      <c r="P36" s="53"/>
      <c r="Q36" s="53"/>
    </row>
    <row r="37" spans="1:17">
      <c r="A37" s="53" t="s">
        <v>220</v>
      </c>
      <c r="B37" s="54">
        <v>9349</v>
      </c>
      <c r="C37" s="54">
        <v>24214</v>
      </c>
      <c r="D37" s="54">
        <v>8953</v>
      </c>
      <c r="E37" s="54">
        <v>23187</v>
      </c>
      <c r="F37" s="53">
        <v>397</v>
      </c>
      <c r="G37" s="54">
        <v>1027</v>
      </c>
      <c r="H37" s="53">
        <v>328</v>
      </c>
      <c r="I37" s="53">
        <v>849</v>
      </c>
      <c r="J37" s="53" t="s">
        <v>262</v>
      </c>
      <c r="K37" s="53" t="s">
        <v>262</v>
      </c>
      <c r="L37" s="53" t="s">
        <v>262</v>
      </c>
      <c r="M37" s="53" t="s">
        <v>262</v>
      </c>
      <c r="N37" s="53">
        <v>69</v>
      </c>
      <c r="O37" s="53">
        <v>178</v>
      </c>
      <c r="P37" s="53"/>
      <c r="Q37" s="53"/>
    </row>
    <row r="38" spans="1:17">
      <c r="A38" s="53" t="s">
        <v>221</v>
      </c>
      <c r="B38" s="54">
        <v>8723</v>
      </c>
      <c r="C38" s="54">
        <v>22591</v>
      </c>
      <c r="D38" s="54">
        <v>7354</v>
      </c>
      <c r="E38" s="54">
        <v>19047</v>
      </c>
      <c r="F38" s="54">
        <v>1368</v>
      </c>
      <c r="G38" s="54">
        <v>3544</v>
      </c>
      <c r="H38" s="53">
        <v>436</v>
      </c>
      <c r="I38" s="54">
        <v>1128</v>
      </c>
      <c r="J38" s="53">
        <v>427</v>
      </c>
      <c r="K38" s="54">
        <v>1105</v>
      </c>
      <c r="L38" s="53" t="s">
        <v>262</v>
      </c>
      <c r="M38" s="53" t="s">
        <v>262</v>
      </c>
      <c r="N38" s="53">
        <v>506</v>
      </c>
      <c r="O38" s="54">
        <v>1311</v>
      </c>
      <c r="P38" s="53"/>
      <c r="Q38" s="53"/>
    </row>
    <row r="39" spans="1:17">
      <c r="A39" s="53" t="s">
        <v>222</v>
      </c>
      <c r="B39" s="54">
        <v>121590</v>
      </c>
      <c r="C39" s="54">
        <v>314917</v>
      </c>
      <c r="D39" s="54">
        <v>121298</v>
      </c>
      <c r="E39" s="54">
        <v>314161</v>
      </c>
      <c r="F39" s="53">
        <v>292</v>
      </c>
      <c r="G39" s="53">
        <v>757</v>
      </c>
      <c r="H39" s="53">
        <v>292</v>
      </c>
      <c r="I39" s="53">
        <v>757</v>
      </c>
      <c r="J39" s="53" t="s">
        <v>262</v>
      </c>
      <c r="K39" s="53" t="s">
        <v>262</v>
      </c>
      <c r="L39" s="53" t="s">
        <v>262</v>
      </c>
      <c r="M39" s="53" t="s">
        <v>262</v>
      </c>
      <c r="N39" s="53" t="s">
        <v>262</v>
      </c>
      <c r="O39" s="53" t="s">
        <v>262</v>
      </c>
      <c r="P39" s="53"/>
      <c r="Q39" s="53"/>
    </row>
    <row r="40" spans="1:17">
      <c r="A40" s="53" t="s">
        <v>223</v>
      </c>
      <c r="B40" s="54">
        <v>54555</v>
      </c>
      <c r="C40" s="54">
        <v>141297</v>
      </c>
      <c r="D40" s="54">
        <v>47126</v>
      </c>
      <c r="E40" s="54">
        <v>122057</v>
      </c>
      <c r="F40" s="54">
        <v>7429</v>
      </c>
      <c r="G40" s="54">
        <v>19240</v>
      </c>
      <c r="H40" s="54">
        <v>1989</v>
      </c>
      <c r="I40" s="54">
        <v>5151</v>
      </c>
      <c r="J40" s="53">
        <v>975</v>
      </c>
      <c r="K40" s="54">
        <v>2526</v>
      </c>
      <c r="L40" s="54">
        <v>3986</v>
      </c>
      <c r="M40" s="54">
        <v>10324</v>
      </c>
      <c r="N40" s="53">
        <v>479</v>
      </c>
      <c r="O40" s="54">
        <v>1240</v>
      </c>
      <c r="P40" s="53"/>
      <c r="Q40" s="53"/>
    </row>
    <row r="41" spans="1:17">
      <c r="A41" s="53" t="s">
        <v>224</v>
      </c>
      <c r="B41" s="54">
        <v>53819</v>
      </c>
      <c r="C41" s="54">
        <v>139391</v>
      </c>
      <c r="D41" s="54">
        <v>48618</v>
      </c>
      <c r="E41" s="54">
        <v>125920</v>
      </c>
      <c r="F41" s="54">
        <v>5201</v>
      </c>
      <c r="G41" s="54">
        <v>13471</v>
      </c>
      <c r="H41" s="54">
        <v>4052</v>
      </c>
      <c r="I41" s="54">
        <v>10495</v>
      </c>
      <c r="J41" s="53" t="s">
        <v>262</v>
      </c>
      <c r="K41" s="53" t="s">
        <v>262</v>
      </c>
      <c r="L41" s="53" t="s">
        <v>262</v>
      </c>
      <c r="M41" s="53" t="s">
        <v>262</v>
      </c>
      <c r="N41" s="54">
        <v>1149</v>
      </c>
      <c r="O41" s="54">
        <v>2976</v>
      </c>
      <c r="P41" s="53"/>
      <c r="Q41" s="53"/>
    </row>
    <row r="42" spans="1:17">
      <c r="A42" s="53" t="s">
        <v>225</v>
      </c>
      <c r="B42" s="54">
        <v>70698</v>
      </c>
      <c r="C42" s="54">
        <v>183108</v>
      </c>
      <c r="D42" s="54">
        <v>69001</v>
      </c>
      <c r="E42" s="54">
        <v>178711</v>
      </c>
      <c r="F42" s="54">
        <v>1698</v>
      </c>
      <c r="G42" s="54">
        <v>4397</v>
      </c>
      <c r="H42" s="54">
        <v>1698</v>
      </c>
      <c r="I42" s="54">
        <v>4397</v>
      </c>
      <c r="J42" s="53" t="s">
        <v>262</v>
      </c>
      <c r="K42" s="53" t="s">
        <v>262</v>
      </c>
      <c r="L42" s="53" t="s">
        <v>262</v>
      </c>
      <c r="M42" s="53" t="s">
        <v>262</v>
      </c>
      <c r="N42" s="53" t="s">
        <v>262</v>
      </c>
      <c r="O42" s="53" t="s">
        <v>262</v>
      </c>
      <c r="P42" s="53"/>
      <c r="Q42" s="53"/>
    </row>
    <row r="43" spans="1:17">
      <c r="A43" s="53" t="s">
        <v>226</v>
      </c>
      <c r="B43" s="54">
        <v>44826</v>
      </c>
      <c r="C43" s="54">
        <v>116098</v>
      </c>
      <c r="D43" s="54">
        <v>40861</v>
      </c>
      <c r="E43" s="54">
        <v>105829</v>
      </c>
      <c r="F43" s="54">
        <v>3965</v>
      </c>
      <c r="G43" s="54">
        <v>10269</v>
      </c>
      <c r="H43" s="53">
        <v>474</v>
      </c>
      <c r="I43" s="54">
        <v>1227</v>
      </c>
      <c r="J43" s="53" t="s">
        <v>262</v>
      </c>
      <c r="K43" s="53" t="s">
        <v>262</v>
      </c>
      <c r="L43" s="54">
        <v>3491</v>
      </c>
      <c r="M43" s="54">
        <v>9042</v>
      </c>
      <c r="N43" s="53" t="s">
        <v>262</v>
      </c>
      <c r="O43" s="53" t="s">
        <v>262</v>
      </c>
      <c r="P43" s="53"/>
      <c r="Q43" s="53"/>
    </row>
    <row r="44" spans="1:17">
      <c r="A44" s="53" t="s">
        <v>227</v>
      </c>
      <c r="B44" s="54">
        <v>69899</v>
      </c>
      <c r="C44" s="54">
        <v>181037</v>
      </c>
      <c r="D44" s="54">
        <v>68595</v>
      </c>
      <c r="E44" s="54">
        <v>177660</v>
      </c>
      <c r="F44" s="54">
        <v>1304</v>
      </c>
      <c r="G44" s="54">
        <v>3377</v>
      </c>
      <c r="H44" s="54">
        <v>1304</v>
      </c>
      <c r="I44" s="54">
        <v>3377</v>
      </c>
      <c r="J44" s="53" t="s">
        <v>262</v>
      </c>
      <c r="K44" s="53" t="s">
        <v>262</v>
      </c>
      <c r="L44" s="53" t="s">
        <v>262</v>
      </c>
      <c r="M44" s="53" t="s">
        <v>262</v>
      </c>
      <c r="N44" s="53" t="s">
        <v>262</v>
      </c>
      <c r="O44" s="53" t="s">
        <v>262</v>
      </c>
      <c r="P44" s="53"/>
      <c r="Q44" s="53"/>
    </row>
    <row r="45" spans="1:17">
      <c r="A45" s="53" t="s">
        <v>228</v>
      </c>
      <c r="B45" s="54">
        <v>98379</v>
      </c>
      <c r="C45" s="54">
        <v>254799</v>
      </c>
      <c r="D45" s="54">
        <v>95988</v>
      </c>
      <c r="E45" s="54">
        <v>248608</v>
      </c>
      <c r="F45" s="54">
        <v>2391</v>
      </c>
      <c r="G45" s="54">
        <v>6191</v>
      </c>
      <c r="H45" s="54">
        <v>1068</v>
      </c>
      <c r="I45" s="54">
        <v>2766</v>
      </c>
      <c r="J45" s="53">
        <v>72</v>
      </c>
      <c r="K45" s="53">
        <v>186</v>
      </c>
      <c r="L45" s="53" t="s">
        <v>262</v>
      </c>
      <c r="M45" s="53" t="s">
        <v>262</v>
      </c>
      <c r="N45" s="54">
        <v>1251</v>
      </c>
      <c r="O45" s="54">
        <v>3240</v>
      </c>
      <c r="P45" s="53"/>
      <c r="Q45" s="53"/>
    </row>
    <row r="46" spans="1:17">
      <c r="A46" s="53" t="s">
        <v>229</v>
      </c>
      <c r="B46" s="54">
        <v>46054</v>
      </c>
      <c r="C46" s="54">
        <v>119280</v>
      </c>
      <c r="D46" s="54">
        <v>44743</v>
      </c>
      <c r="E46" s="54">
        <v>115883</v>
      </c>
      <c r="F46" s="54">
        <v>1312</v>
      </c>
      <c r="G46" s="54">
        <v>3397</v>
      </c>
      <c r="H46" s="53">
        <v>563</v>
      </c>
      <c r="I46" s="54">
        <v>1459</v>
      </c>
      <c r="J46" s="53" t="s">
        <v>262</v>
      </c>
      <c r="K46" s="53" t="s">
        <v>262</v>
      </c>
      <c r="L46" s="53">
        <v>748</v>
      </c>
      <c r="M46" s="54">
        <v>1938</v>
      </c>
      <c r="N46" s="53" t="s">
        <v>262</v>
      </c>
      <c r="O46" s="53" t="s">
        <v>262</v>
      </c>
      <c r="P46" s="53"/>
      <c r="Q46" s="53"/>
    </row>
    <row r="47" spans="1:17">
      <c r="A47" s="53" t="s">
        <v>230</v>
      </c>
      <c r="B47" s="54">
        <v>1545</v>
      </c>
      <c r="C47" s="54">
        <v>4001</v>
      </c>
      <c r="D47" s="54">
        <v>1034</v>
      </c>
      <c r="E47" s="54">
        <v>2678</v>
      </c>
      <c r="F47" s="53">
        <v>511</v>
      </c>
      <c r="G47" s="54">
        <v>1324</v>
      </c>
      <c r="H47" s="53">
        <v>182</v>
      </c>
      <c r="I47" s="53">
        <v>470</v>
      </c>
      <c r="J47" s="53">
        <v>64</v>
      </c>
      <c r="K47" s="53">
        <v>165</v>
      </c>
      <c r="L47" s="53" t="s">
        <v>262</v>
      </c>
      <c r="M47" s="53" t="s">
        <v>262</v>
      </c>
      <c r="N47" s="53">
        <v>266</v>
      </c>
      <c r="O47" s="53">
        <v>688</v>
      </c>
      <c r="P47" s="53"/>
      <c r="Q47" s="53"/>
    </row>
    <row r="48" spans="1:17">
      <c r="A48" s="53" t="s">
        <v>231</v>
      </c>
      <c r="B48" s="54">
        <v>32020</v>
      </c>
      <c r="C48" s="54">
        <v>82933</v>
      </c>
      <c r="D48" s="54">
        <v>30061</v>
      </c>
      <c r="E48" s="54">
        <v>77857</v>
      </c>
      <c r="F48" s="54">
        <v>1960</v>
      </c>
      <c r="G48" s="54">
        <v>5076</v>
      </c>
      <c r="H48" s="54">
        <v>1064</v>
      </c>
      <c r="I48" s="54">
        <v>2755</v>
      </c>
      <c r="J48" s="53">
        <v>110</v>
      </c>
      <c r="K48" s="53">
        <v>286</v>
      </c>
      <c r="L48" s="53" t="s">
        <v>262</v>
      </c>
      <c r="M48" s="53" t="s">
        <v>262</v>
      </c>
      <c r="N48" s="53">
        <v>786</v>
      </c>
      <c r="O48" s="54">
        <v>2036</v>
      </c>
      <c r="P48" s="53"/>
      <c r="Q48" s="53"/>
    </row>
    <row r="49" spans="1:17">
      <c r="A49" s="53" t="s">
        <v>232</v>
      </c>
      <c r="B49" s="54">
        <v>77116</v>
      </c>
      <c r="C49" s="54">
        <v>199729</v>
      </c>
      <c r="D49" s="54">
        <v>75811</v>
      </c>
      <c r="E49" s="54">
        <v>196350</v>
      </c>
      <c r="F49" s="54">
        <v>1305</v>
      </c>
      <c r="G49" s="54">
        <v>3379</v>
      </c>
      <c r="H49" s="54">
        <v>1305</v>
      </c>
      <c r="I49" s="54">
        <v>3379</v>
      </c>
      <c r="J49" s="53" t="s">
        <v>262</v>
      </c>
      <c r="K49" s="53" t="s">
        <v>262</v>
      </c>
      <c r="L49" s="53" t="s">
        <v>262</v>
      </c>
      <c r="M49" s="53" t="s">
        <v>262</v>
      </c>
      <c r="N49" s="53" t="s">
        <v>262</v>
      </c>
      <c r="O49" s="53" t="s">
        <v>262</v>
      </c>
      <c r="P49" s="53"/>
      <c r="Q49" s="53"/>
    </row>
    <row r="50" spans="1:17">
      <c r="A50" s="53" t="s">
        <v>233</v>
      </c>
      <c r="B50" s="54">
        <v>42144</v>
      </c>
      <c r="C50" s="54">
        <v>109153</v>
      </c>
      <c r="D50" s="54">
        <v>41235</v>
      </c>
      <c r="E50" s="54">
        <v>106798</v>
      </c>
      <c r="F50" s="53">
        <v>909</v>
      </c>
      <c r="G50" s="54">
        <v>2355</v>
      </c>
      <c r="H50" s="53">
        <v>909</v>
      </c>
      <c r="I50" s="54">
        <v>2355</v>
      </c>
      <c r="J50" s="53" t="s">
        <v>262</v>
      </c>
      <c r="K50" s="53" t="s">
        <v>262</v>
      </c>
      <c r="L50" s="53" t="s">
        <v>262</v>
      </c>
      <c r="M50" s="53" t="s">
        <v>262</v>
      </c>
      <c r="N50" s="53" t="s">
        <v>262</v>
      </c>
      <c r="O50" s="53" t="s">
        <v>262</v>
      </c>
      <c r="P50" s="53"/>
      <c r="Q50" s="53"/>
    </row>
    <row r="51" spans="1:17">
      <c r="A51" s="53" t="s">
        <v>234</v>
      </c>
      <c r="B51" s="54">
        <v>268596</v>
      </c>
      <c r="C51" s="54">
        <v>695662</v>
      </c>
      <c r="D51" s="54">
        <v>261232</v>
      </c>
      <c r="E51" s="54">
        <v>676587</v>
      </c>
      <c r="F51" s="54">
        <v>7365</v>
      </c>
      <c r="G51" s="54">
        <v>19075</v>
      </c>
      <c r="H51" s="54">
        <v>5616</v>
      </c>
      <c r="I51" s="54">
        <v>14546</v>
      </c>
      <c r="J51" s="53">
        <v>401</v>
      </c>
      <c r="K51" s="54">
        <v>1040</v>
      </c>
      <c r="L51" s="53" t="s">
        <v>262</v>
      </c>
      <c r="M51" s="53" t="s">
        <v>262</v>
      </c>
      <c r="N51" s="54">
        <v>1347</v>
      </c>
      <c r="O51" s="54">
        <v>3489</v>
      </c>
      <c r="P51" s="53"/>
      <c r="Q51" s="53"/>
    </row>
    <row r="52" spans="1:17">
      <c r="A52" s="53" t="s">
        <v>235</v>
      </c>
      <c r="B52" s="54">
        <v>84897</v>
      </c>
      <c r="C52" s="54">
        <v>219882</v>
      </c>
      <c r="D52" s="54">
        <v>82170</v>
      </c>
      <c r="E52" s="54">
        <v>212818</v>
      </c>
      <c r="F52" s="54">
        <v>2727</v>
      </c>
      <c r="G52" s="54">
        <v>7064</v>
      </c>
      <c r="H52" s="54">
        <v>2727</v>
      </c>
      <c r="I52" s="54">
        <v>7064</v>
      </c>
      <c r="J52" s="53" t="s">
        <v>262</v>
      </c>
      <c r="K52" s="53" t="s">
        <v>262</v>
      </c>
      <c r="L52" s="53" t="s">
        <v>262</v>
      </c>
      <c r="M52" s="53" t="s">
        <v>262</v>
      </c>
      <c r="N52" s="53" t="s">
        <v>262</v>
      </c>
      <c r="O52" s="53" t="s">
        <v>262</v>
      </c>
      <c r="P52" s="53"/>
      <c r="Q52" s="53"/>
    </row>
    <row r="53" spans="1:17">
      <c r="A53" s="53" t="s">
        <v>236</v>
      </c>
      <c r="B53" s="54">
        <v>9616</v>
      </c>
      <c r="C53" s="54">
        <v>24906</v>
      </c>
      <c r="D53" s="54">
        <v>9217</v>
      </c>
      <c r="E53" s="54">
        <v>23871</v>
      </c>
      <c r="F53" s="53">
        <v>400</v>
      </c>
      <c r="G53" s="54">
        <v>1035</v>
      </c>
      <c r="H53" s="53">
        <v>400</v>
      </c>
      <c r="I53" s="54">
        <v>1035</v>
      </c>
      <c r="J53" s="53" t="s">
        <v>262</v>
      </c>
      <c r="K53" s="53" t="s">
        <v>262</v>
      </c>
      <c r="L53" s="53" t="s">
        <v>262</v>
      </c>
      <c r="M53" s="53" t="s">
        <v>262</v>
      </c>
      <c r="N53" s="53" t="s">
        <v>262</v>
      </c>
      <c r="O53" s="53" t="s">
        <v>262</v>
      </c>
      <c r="P53" s="53"/>
      <c r="Q53" s="53"/>
    </row>
    <row r="54" spans="1:17">
      <c r="A54" s="53" t="s">
        <v>237</v>
      </c>
      <c r="B54" s="54">
        <v>42775</v>
      </c>
      <c r="C54" s="54">
        <v>110787</v>
      </c>
      <c r="D54" s="54">
        <v>39490</v>
      </c>
      <c r="E54" s="54">
        <v>102279</v>
      </c>
      <c r="F54" s="54">
        <v>3285</v>
      </c>
      <c r="G54" s="54">
        <v>8508</v>
      </c>
      <c r="H54" s="54">
        <v>1282</v>
      </c>
      <c r="I54" s="54">
        <v>3320</v>
      </c>
      <c r="J54" s="54">
        <v>1565</v>
      </c>
      <c r="K54" s="54">
        <v>4053</v>
      </c>
      <c r="L54" s="53" t="s">
        <v>262</v>
      </c>
      <c r="M54" s="53" t="s">
        <v>262</v>
      </c>
      <c r="N54" s="53">
        <v>438</v>
      </c>
      <c r="O54" s="54">
        <v>1135</v>
      </c>
      <c r="P54" s="53"/>
      <c r="Q54" s="53"/>
    </row>
    <row r="55" spans="1:17">
      <c r="A55" s="53" t="s">
        <v>238</v>
      </c>
      <c r="B55" s="54">
        <v>71298</v>
      </c>
      <c r="C55" s="54">
        <v>184661</v>
      </c>
      <c r="D55" s="54">
        <v>66456</v>
      </c>
      <c r="E55" s="54">
        <v>172119</v>
      </c>
      <c r="F55" s="54">
        <v>4842</v>
      </c>
      <c r="G55" s="54">
        <v>12542</v>
      </c>
      <c r="H55" s="54">
        <v>1715</v>
      </c>
      <c r="I55" s="54">
        <v>4441</v>
      </c>
      <c r="J55" s="54">
        <v>2468</v>
      </c>
      <c r="K55" s="54">
        <v>6392</v>
      </c>
      <c r="L55" s="53" t="s">
        <v>262</v>
      </c>
      <c r="M55" s="53" t="s">
        <v>262</v>
      </c>
      <c r="N55" s="53">
        <v>660</v>
      </c>
      <c r="O55" s="54">
        <v>1709</v>
      </c>
      <c r="P55" s="53"/>
      <c r="Q55" s="53"/>
    </row>
    <row r="56" spans="1:17">
      <c r="A56" s="53" t="s">
        <v>239</v>
      </c>
      <c r="B56" s="54">
        <v>24230</v>
      </c>
      <c r="C56" s="54">
        <v>62756</v>
      </c>
      <c r="D56" s="54">
        <v>24038</v>
      </c>
      <c r="E56" s="54">
        <v>62259</v>
      </c>
      <c r="F56" s="53">
        <v>192</v>
      </c>
      <c r="G56" s="53">
        <v>497</v>
      </c>
      <c r="H56" s="53">
        <v>192</v>
      </c>
      <c r="I56" s="53">
        <v>497</v>
      </c>
      <c r="J56" s="53" t="s">
        <v>262</v>
      </c>
      <c r="K56" s="53" t="s">
        <v>262</v>
      </c>
      <c r="L56" s="53" t="s">
        <v>262</v>
      </c>
      <c r="M56" s="53" t="s">
        <v>262</v>
      </c>
      <c r="N56" s="53" t="s">
        <v>262</v>
      </c>
      <c r="O56" s="53" t="s">
        <v>262</v>
      </c>
      <c r="P56" s="53"/>
      <c r="Q56" s="53"/>
    </row>
    <row r="57" spans="1:17">
      <c r="A57" s="53" t="s">
        <v>240</v>
      </c>
      <c r="B57" s="54">
        <v>65496</v>
      </c>
      <c r="C57" s="54">
        <v>169635</v>
      </c>
      <c r="D57" s="54">
        <v>54158</v>
      </c>
      <c r="E57" s="54">
        <v>140268</v>
      </c>
      <c r="F57" s="54">
        <v>11339</v>
      </c>
      <c r="G57" s="54">
        <v>29367</v>
      </c>
      <c r="H57" s="54">
        <v>1997</v>
      </c>
      <c r="I57" s="54">
        <v>5172</v>
      </c>
      <c r="J57" s="53" t="s">
        <v>262</v>
      </c>
      <c r="K57" s="53" t="s">
        <v>262</v>
      </c>
      <c r="L57" s="54">
        <v>9342</v>
      </c>
      <c r="M57" s="54">
        <v>24195</v>
      </c>
      <c r="N57" s="53" t="s">
        <v>262</v>
      </c>
      <c r="O57" s="53" t="s">
        <v>262</v>
      </c>
      <c r="P57" s="53"/>
      <c r="Q57" s="53"/>
    </row>
    <row r="58" spans="1:17">
      <c r="A58" s="53" t="s">
        <v>241</v>
      </c>
      <c r="B58" s="54">
        <v>97813</v>
      </c>
      <c r="C58" s="54">
        <v>253335</v>
      </c>
      <c r="D58" s="54">
        <v>97093</v>
      </c>
      <c r="E58" s="54">
        <v>251470</v>
      </c>
      <c r="F58" s="53">
        <v>720</v>
      </c>
      <c r="G58" s="54">
        <v>1864</v>
      </c>
      <c r="H58" s="53">
        <v>720</v>
      </c>
      <c r="I58" s="54">
        <v>1864</v>
      </c>
      <c r="J58" s="53" t="s">
        <v>262</v>
      </c>
      <c r="K58" s="53" t="s">
        <v>262</v>
      </c>
      <c r="L58" s="53" t="s">
        <v>262</v>
      </c>
      <c r="M58" s="53" t="s">
        <v>262</v>
      </c>
      <c r="N58" s="53" t="s">
        <v>262</v>
      </c>
      <c r="O58" s="53" t="s">
        <v>262</v>
      </c>
      <c r="P58" s="53"/>
      <c r="Q58" s="53"/>
    </row>
    <row r="59" spans="1:17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</row>
    <row r="60" spans="1:17">
      <c r="A60" s="53" t="s">
        <v>243</v>
      </c>
      <c r="B60" s="54">
        <v>5325</v>
      </c>
      <c r="C60" s="54">
        <v>13791</v>
      </c>
      <c r="D60" s="54">
        <v>3424</v>
      </c>
      <c r="E60" s="54">
        <v>8868</v>
      </c>
      <c r="F60" s="54">
        <v>1901</v>
      </c>
      <c r="G60" s="54">
        <v>4924</v>
      </c>
      <c r="H60" s="53">
        <v>76</v>
      </c>
      <c r="I60" s="53">
        <v>198</v>
      </c>
      <c r="J60" s="53">
        <v>13</v>
      </c>
      <c r="K60" s="53">
        <v>34</v>
      </c>
      <c r="L60" s="53" t="s">
        <v>262</v>
      </c>
      <c r="M60" s="53" t="s">
        <v>262</v>
      </c>
      <c r="N60" s="54">
        <v>1812</v>
      </c>
      <c r="O60" s="54">
        <v>4692</v>
      </c>
      <c r="P60" s="53"/>
      <c r="Q60" s="53"/>
    </row>
    <row r="61" spans="1:17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</row>
    <row r="62" spans="1:17">
      <c r="A62" s="52" t="s">
        <v>263</v>
      </c>
      <c r="B62" s="54">
        <v>3860</v>
      </c>
      <c r="C62" s="54">
        <v>9998</v>
      </c>
      <c r="D62" s="53">
        <v>603</v>
      </c>
      <c r="E62" s="54">
        <v>1562</v>
      </c>
      <c r="F62" s="54">
        <v>3257</v>
      </c>
      <c r="G62" s="54">
        <v>8436</v>
      </c>
      <c r="H62" s="53">
        <v>40</v>
      </c>
      <c r="I62" s="53">
        <v>104</v>
      </c>
      <c r="J62" s="53">
        <v>22</v>
      </c>
      <c r="K62" s="53">
        <v>56</v>
      </c>
      <c r="L62" s="53" t="s">
        <v>262</v>
      </c>
      <c r="M62" s="53" t="s">
        <v>262</v>
      </c>
      <c r="N62" s="54">
        <v>3196</v>
      </c>
      <c r="O62" s="54">
        <v>8277</v>
      </c>
      <c r="P62" s="53"/>
      <c r="Q62" s="53"/>
    </row>
    <row r="63" spans="1:17">
      <c r="A63" s="53" t="s">
        <v>264</v>
      </c>
      <c r="B63" s="53">
        <v>581</v>
      </c>
      <c r="C63" s="54">
        <v>1505</v>
      </c>
      <c r="D63" s="53">
        <v>76</v>
      </c>
      <c r="E63" s="53">
        <v>198</v>
      </c>
      <c r="F63" s="53">
        <v>505</v>
      </c>
      <c r="G63" s="54">
        <v>1307</v>
      </c>
      <c r="H63" s="53">
        <v>8</v>
      </c>
      <c r="I63" s="53">
        <v>21</v>
      </c>
      <c r="J63" s="53" t="s">
        <v>262</v>
      </c>
      <c r="K63" s="53" t="s">
        <v>262</v>
      </c>
      <c r="L63" s="53" t="s">
        <v>262</v>
      </c>
      <c r="M63" s="53" t="s">
        <v>262</v>
      </c>
      <c r="N63" s="53">
        <v>497</v>
      </c>
      <c r="O63" s="54">
        <v>1286</v>
      </c>
      <c r="P63" s="53"/>
      <c r="Q63" s="53"/>
    </row>
    <row r="64" spans="1:17">
      <c r="A64" s="53" t="s">
        <v>265</v>
      </c>
      <c r="B64" s="53">
        <v>571</v>
      </c>
      <c r="C64" s="54">
        <v>1478</v>
      </c>
      <c r="D64" s="53">
        <v>210</v>
      </c>
      <c r="E64" s="53">
        <v>543</v>
      </c>
      <c r="F64" s="53">
        <v>361</v>
      </c>
      <c r="G64" s="53">
        <v>935</v>
      </c>
      <c r="H64" s="53">
        <v>8</v>
      </c>
      <c r="I64" s="53">
        <v>21</v>
      </c>
      <c r="J64" s="53">
        <v>1</v>
      </c>
      <c r="K64" s="53">
        <v>2</v>
      </c>
      <c r="L64" s="53" t="s">
        <v>262</v>
      </c>
      <c r="M64" s="53" t="s">
        <v>262</v>
      </c>
      <c r="N64" s="53">
        <v>352</v>
      </c>
      <c r="O64" s="53">
        <v>911</v>
      </c>
      <c r="P64" s="53"/>
      <c r="Q64" s="53"/>
    </row>
    <row r="65" spans="1:17">
      <c r="A65" s="53" t="s">
        <v>266</v>
      </c>
      <c r="B65" s="54">
        <v>1976</v>
      </c>
      <c r="C65" s="54">
        <v>5117</v>
      </c>
      <c r="D65" s="53">
        <v>182</v>
      </c>
      <c r="E65" s="53">
        <v>472</v>
      </c>
      <c r="F65" s="54">
        <v>1793</v>
      </c>
      <c r="G65" s="54">
        <v>4644</v>
      </c>
      <c r="H65" s="53">
        <v>6</v>
      </c>
      <c r="I65" s="53">
        <v>16</v>
      </c>
      <c r="J65" s="53">
        <v>5</v>
      </c>
      <c r="K65" s="53">
        <v>13</v>
      </c>
      <c r="L65" s="53" t="s">
        <v>262</v>
      </c>
      <c r="M65" s="53" t="s">
        <v>262</v>
      </c>
      <c r="N65" s="54">
        <v>1782</v>
      </c>
      <c r="O65" s="54">
        <v>4615</v>
      </c>
      <c r="P65" s="53"/>
      <c r="Q65" s="53"/>
    </row>
    <row r="66" spans="1:17">
      <c r="A66" s="53" t="s">
        <v>267</v>
      </c>
      <c r="B66" s="53">
        <v>733</v>
      </c>
      <c r="C66" s="54">
        <v>1898</v>
      </c>
      <c r="D66" s="53">
        <v>134</v>
      </c>
      <c r="E66" s="53">
        <v>348</v>
      </c>
      <c r="F66" s="53">
        <v>599</v>
      </c>
      <c r="G66" s="54">
        <v>1550</v>
      </c>
      <c r="H66" s="53">
        <v>18</v>
      </c>
      <c r="I66" s="53">
        <v>46</v>
      </c>
      <c r="J66" s="53">
        <v>16</v>
      </c>
      <c r="K66" s="53">
        <v>40</v>
      </c>
      <c r="L66" s="53" t="s">
        <v>262</v>
      </c>
      <c r="M66" s="53" t="s">
        <v>262</v>
      </c>
      <c r="N66" s="53">
        <v>565</v>
      </c>
      <c r="O66" s="54">
        <v>1464</v>
      </c>
      <c r="P66" s="53"/>
      <c r="Q66" s="53"/>
    </row>
  </sheetData>
  <mergeCells count="4">
    <mergeCell ref="A1:A2"/>
    <mergeCell ref="B1:B2"/>
    <mergeCell ref="C1:C2"/>
    <mergeCell ref="D1:D2"/>
  </mergeCells>
  <hyperlinks>
    <hyperlink ref="A1" r:id="rId1" location="n2" display="http://www.census.gov/geo/reference/state-area.html - n2" xr:uid="{DB3DEE6A-BD47-0442-89CD-2319B54E97E8}"/>
    <hyperlink ref="C1" r:id="rId2" location="n1" display="http://www.census.gov/geo/reference/state-area.html - n1" xr:uid="{FB08A5AE-7125-2643-89C5-608DC65D2F76}"/>
    <hyperlink ref="D1" r:id="rId3" location="n1" display="http://www.census.gov/geo/reference/state-area.html - n1" xr:uid="{244B4E70-7B51-A34B-B4F8-B6F602771632}"/>
    <hyperlink ref="A5" r:id="rId4" location="n3" display="http://www.census.gov/geo/reference/state-area.html - n3" xr:uid="{F7B73538-B85A-3545-BE49-D0EA9036D9B3}"/>
    <hyperlink ref="A7" r:id="rId5" location="n4" display="http://www.census.gov/geo/reference/state-area.html - n4" xr:uid="{9DCE6D36-5CF1-A943-BBC1-E7CB6F4C8EB3}"/>
    <hyperlink ref="A62" r:id="rId6" location="n5" display="http://www.census.gov/geo/reference/state-area.html - n5" xr:uid="{B9AC90A0-F401-FA42-A24B-4C6A722C0F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235D-C6D3-4764-ACAC-6B7FC3173A61}">
  <sheetPr>
    <tabColor rgb="FF92D050"/>
  </sheetPr>
  <dimension ref="A1:E31"/>
  <sheetViews>
    <sheetView workbookViewId="0"/>
  </sheetViews>
  <sheetFormatPr baseColWidth="10" defaultColWidth="8.83203125" defaultRowHeight="15"/>
  <cols>
    <col min="1" max="1" width="39.83203125" customWidth="1"/>
  </cols>
  <sheetData>
    <row r="1" spans="1:5">
      <c r="A1" s="22" t="s">
        <v>92</v>
      </c>
      <c r="B1" s="23"/>
      <c r="C1" s="23"/>
      <c r="D1" s="23"/>
      <c r="E1" s="23"/>
    </row>
    <row r="2" spans="1:5">
      <c r="A2" s="1" t="s">
        <v>93</v>
      </c>
      <c r="B2" s="1">
        <v>2016</v>
      </c>
      <c r="C2" s="1">
        <v>2020</v>
      </c>
      <c r="D2" s="1">
        <v>2025</v>
      </c>
      <c r="E2" s="1">
        <v>2030</v>
      </c>
    </row>
    <row r="3" spans="1:5">
      <c r="A3" t="s">
        <v>94</v>
      </c>
      <c r="B3">
        <v>1</v>
      </c>
      <c r="C3">
        <v>18</v>
      </c>
      <c r="D3">
        <v>35</v>
      </c>
      <c r="E3">
        <v>52</v>
      </c>
    </row>
    <row r="4" spans="1:5">
      <c r="A4" t="s">
        <v>95</v>
      </c>
      <c r="B4">
        <v>2</v>
      </c>
      <c r="C4">
        <v>19</v>
      </c>
      <c r="D4">
        <v>36</v>
      </c>
      <c r="E4">
        <v>53</v>
      </c>
    </row>
    <row r="5" spans="1:5">
      <c r="A5" t="s">
        <v>96</v>
      </c>
      <c r="B5">
        <v>3</v>
      </c>
      <c r="C5">
        <v>20</v>
      </c>
      <c r="D5">
        <v>37</v>
      </c>
      <c r="E5">
        <v>54</v>
      </c>
    </row>
    <row r="6" spans="1:5">
      <c r="A6" t="s">
        <v>97</v>
      </c>
      <c r="B6">
        <v>4</v>
      </c>
      <c r="C6">
        <v>21</v>
      </c>
      <c r="D6">
        <v>38</v>
      </c>
      <c r="E6">
        <v>55</v>
      </c>
    </row>
    <row r="7" spans="1:5">
      <c r="A7" t="s">
        <v>98</v>
      </c>
      <c r="B7">
        <v>5</v>
      </c>
      <c r="C7">
        <v>22</v>
      </c>
      <c r="D7">
        <v>39</v>
      </c>
      <c r="E7">
        <v>56</v>
      </c>
    </row>
    <row r="8" spans="1:5">
      <c r="A8" t="s">
        <v>99</v>
      </c>
      <c r="B8">
        <v>6</v>
      </c>
      <c r="C8">
        <v>23</v>
      </c>
      <c r="D8">
        <v>40</v>
      </c>
      <c r="E8">
        <v>57</v>
      </c>
    </row>
    <row r="9" spans="1:5">
      <c r="A9" t="s">
        <v>100</v>
      </c>
      <c r="B9">
        <v>7</v>
      </c>
      <c r="C9">
        <v>24</v>
      </c>
      <c r="D9">
        <v>41</v>
      </c>
      <c r="E9">
        <v>58</v>
      </c>
    </row>
    <row r="10" spans="1:5">
      <c r="A10" t="s">
        <v>101</v>
      </c>
      <c r="B10">
        <v>8</v>
      </c>
      <c r="C10">
        <v>25</v>
      </c>
      <c r="D10">
        <v>42</v>
      </c>
      <c r="E10">
        <v>59</v>
      </c>
    </row>
    <row r="11" spans="1:5">
      <c r="A11" t="s">
        <v>102</v>
      </c>
      <c r="B11">
        <v>9</v>
      </c>
      <c r="C11">
        <v>26</v>
      </c>
      <c r="D11">
        <v>43</v>
      </c>
      <c r="E11">
        <v>60</v>
      </c>
    </row>
    <row r="12" spans="1:5">
      <c r="A12" t="s">
        <v>103</v>
      </c>
      <c r="B12">
        <v>10</v>
      </c>
      <c r="C12">
        <v>27</v>
      </c>
      <c r="D12">
        <v>44</v>
      </c>
      <c r="E12">
        <v>61</v>
      </c>
    </row>
    <row r="13" spans="1:5">
      <c r="A13" t="s">
        <v>104</v>
      </c>
      <c r="B13">
        <v>11</v>
      </c>
      <c r="C13">
        <v>28</v>
      </c>
      <c r="D13">
        <v>45</v>
      </c>
      <c r="E13">
        <v>62</v>
      </c>
    </row>
    <row r="14" spans="1:5">
      <c r="A14" t="s">
        <v>105</v>
      </c>
      <c r="B14">
        <v>12</v>
      </c>
      <c r="C14">
        <v>29</v>
      </c>
      <c r="D14">
        <v>46</v>
      </c>
      <c r="E14">
        <v>63</v>
      </c>
    </row>
    <row r="15" spans="1:5">
      <c r="A15" t="s">
        <v>106</v>
      </c>
      <c r="B15">
        <v>13</v>
      </c>
      <c r="C15">
        <v>30</v>
      </c>
      <c r="D15">
        <v>47</v>
      </c>
      <c r="E15">
        <v>64</v>
      </c>
    </row>
    <row r="16" spans="1:5">
      <c r="A16" t="s">
        <v>107</v>
      </c>
      <c r="B16">
        <v>14</v>
      </c>
      <c r="C16">
        <v>31</v>
      </c>
      <c r="D16">
        <v>48</v>
      </c>
      <c r="E16">
        <v>65</v>
      </c>
    </row>
    <row r="17" spans="1:5">
      <c r="A17" t="s">
        <v>108</v>
      </c>
      <c r="B17">
        <v>15</v>
      </c>
      <c r="C17">
        <v>32</v>
      </c>
      <c r="D17">
        <v>49</v>
      </c>
      <c r="E17">
        <v>66</v>
      </c>
    </row>
    <row r="18" spans="1:5">
      <c r="A18" t="s">
        <v>109</v>
      </c>
      <c r="B18">
        <v>16</v>
      </c>
      <c r="C18">
        <v>33</v>
      </c>
      <c r="D18">
        <v>50</v>
      </c>
      <c r="E18">
        <v>67</v>
      </c>
    </row>
    <row r="19" spans="1:5">
      <c r="A19" t="s">
        <v>110</v>
      </c>
      <c r="B19">
        <v>17</v>
      </c>
      <c r="C19">
        <v>34</v>
      </c>
      <c r="D19">
        <v>51</v>
      </c>
      <c r="E19">
        <v>68</v>
      </c>
    </row>
    <row r="21" spans="1:5">
      <c r="A21" s="22" t="s">
        <v>116</v>
      </c>
      <c r="B21" s="23"/>
      <c r="C21" s="23"/>
      <c r="D21" s="23"/>
    </row>
    <row r="22" spans="1:5">
      <c r="A22" t="s">
        <v>117</v>
      </c>
      <c r="B22" t="str">
        <f>A17</f>
        <v>on-road mobile sources</v>
      </c>
    </row>
    <row r="23" spans="1:5">
      <c r="A23" t="s">
        <v>118</v>
      </c>
      <c r="B23" t="str">
        <f>A18</f>
        <v>electricity generating units</v>
      </c>
    </row>
    <row r="24" spans="1:5">
      <c r="A24" t="s">
        <v>147</v>
      </c>
      <c r="B24" t="str">
        <f>A13</f>
        <v>area sources</v>
      </c>
    </row>
    <row r="25" spans="1:5">
      <c r="A25" t="s">
        <v>119</v>
      </c>
      <c r="B25" t="str">
        <f>A14</f>
        <v>industrial point sources</v>
      </c>
    </row>
    <row r="26" spans="1:5">
      <c r="A26" t="s">
        <v>120</v>
      </c>
      <c r="B26" t="str">
        <f>A17</f>
        <v>on-road mobile sources</v>
      </c>
    </row>
    <row r="28" spans="1:5">
      <c r="A28" s="22" t="s">
        <v>122</v>
      </c>
      <c r="B28" s="22"/>
    </row>
    <row r="29" spans="1:5">
      <c r="A29" t="s">
        <v>8</v>
      </c>
      <c r="B29" t="s">
        <v>126</v>
      </c>
    </row>
    <row r="30" spans="1:5">
      <c r="A30" t="s">
        <v>163</v>
      </c>
      <c r="B30" t="s">
        <v>125</v>
      </c>
    </row>
    <row r="31" spans="1:5">
      <c r="A31" t="s">
        <v>9</v>
      </c>
      <c r="B31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33AA-19F3-48C9-9C5F-C33EEAB460AC}">
  <sheetPr>
    <tabColor theme="4" tint="-0.249977111117893"/>
  </sheetPr>
  <dimension ref="A1:AJ25"/>
  <sheetViews>
    <sheetView workbookViewId="0">
      <selection activeCell="A17" sqref="A17"/>
    </sheetView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2.6243005770273256E-6</v>
      </c>
      <c r="C2" s="38">
        <f ca="1">$B2+($F2-$B2)*(C$1-$B$1)/($F$1-$B$1)</f>
        <v>2.6464154695303649E-6</v>
      </c>
      <c r="D2" s="38">
        <f t="shared" ref="D2:E12" ca="1" si="0">$B2+($F2-$B2)*(D$1-$B$1)/($F$1-$B$1)</f>
        <v>2.6685303620334042E-6</v>
      </c>
      <c r="E2" s="38">
        <f t="shared" ca="1" si="0"/>
        <v>2.6906452545364439E-6</v>
      </c>
      <c r="F2" s="37" cm="1">
        <f t="array" aca="1" ref="F2" ca="1">INDIRECT(CONCATENATE("'",HLOOKUP(F$1,$B$21:$E$23,3,FALSE),"'!",$B$25,ROW($A2)+3))*About!$A$27</f>
        <v>2.7127601470394832E-6</v>
      </c>
      <c r="G2" s="38">
        <f ca="1">$F2+($K2-$F2)*(G$1-$F$1)/($K$1-$F$1)</f>
        <v>2.7481439750443459E-6</v>
      </c>
      <c r="H2" s="38">
        <f t="shared" ref="H2:J12" ca="1" si="1">$F2+($K2-$F2)*(H$1-$F$1)/($K$1-$F$1)</f>
        <v>2.7835278030492087E-6</v>
      </c>
      <c r="I2" s="38">
        <f t="shared" ca="1" si="1"/>
        <v>2.8189116310540714E-6</v>
      </c>
      <c r="J2" s="38">
        <f t="shared" ca="1" si="1"/>
        <v>2.8542954590589341E-6</v>
      </c>
      <c r="K2" s="37" cm="1">
        <f t="array" aca="1" ref="K2" ca="1">INDIRECT(CONCATENATE("'",HLOOKUP(K$1,$B$21:$E$23,3,FALSE),"'!",$B$25,ROW($A2)+3))*About!$A$27</f>
        <v>2.8896792870637968E-6</v>
      </c>
      <c r="L2" s="38">
        <f ca="1">$K2+($P2-$K2)*(L$1-$K$1)/($P$1-$K$1)</f>
        <v>2.9014738963987512E-6</v>
      </c>
      <c r="M2" s="38">
        <f t="shared" ref="M2:O12" ca="1" si="2">$K2+($P2-$K2)*(M$1-$K$1)/($P$1-$K$1)</f>
        <v>2.9132685057337056E-6</v>
      </c>
      <c r="N2" s="38">
        <f t="shared" ca="1" si="2"/>
        <v>2.9250631150686595E-6</v>
      </c>
      <c r="O2" s="38">
        <f t="shared" ca="1" si="2"/>
        <v>2.9368577244036139E-6</v>
      </c>
      <c r="P2" s="37" cm="1">
        <f t="array" aca="1" ref="P2" ca="1">INDIRECT(CONCATENATE("'",HLOOKUP(P$1,$B$21:$E$23,3,FALSE),"'!",$B$25,ROW($A2)+3))*About!$A$27</f>
        <v>2.9486523337385683E-6</v>
      </c>
      <c r="Q2" s="38" cm="1">
        <f t="array" aca="1" ref="Q2" ca="1">TREND($K2:$P2,$K$1:$P$1,Q$1)</f>
        <v>2.9604469430735227E-6</v>
      </c>
      <c r="R2" s="38" cm="1">
        <f t="array" aca="1" ref="R2" ca="1">TREND($K2:$P2,$K$1:$P$1,R$1)</f>
        <v>2.9722415524084749E-6</v>
      </c>
      <c r="S2" s="38" cm="1">
        <f t="array" aca="1" ref="S2" ca="1">TREND($K2:$P2,$K$1:$P$1,S$1)</f>
        <v>2.9840361617434306E-6</v>
      </c>
      <c r="T2" s="38" cm="1">
        <f t="array" aca="1" ref="T2" ca="1">TREND($K2:$P2,$K$1:$P$1,T$1)</f>
        <v>2.9958307710783862E-6</v>
      </c>
      <c r="U2" s="38" cm="1">
        <f t="array" aca="1" ref="U2" ca="1">TREND($K2:$P2,$K$1:$P$1,U$1)</f>
        <v>3.0076253804133385E-6</v>
      </c>
      <c r="V2" s="38" cm="1">
        <f t="array" aca="1" ref="V2" ca="1">TREND($K2:$P2,$K$1:$P$1,V$1)</f>
        <v>3.0194199897482941E-6</v>
      </c>
      <c r="W2" s="38" cm="1">
        <f t="array" aca="1" ref="W2" ca="1">TREND($K2:$P2,$K$1:$P$1,W$1)</f>
        <v>3.0312145990832464E-6</v>
      </c>
      <c r="X2" s="38" cm="1">
        <f t="array" aca="1" ref="X2" ca="1">TREND($K2:$P2,$K$1:$P$1,X$1)</f>
        <v>3.0430092084182021E-6</v>
      </c>
      <c r="Y2" s="38" cm="1">
        <f t="array" aca="1" ref="Y2" ca="1">TREND($K2:$P2,$K$1:$P$1,Y$1)</f>
        <v>3.0548038177531577E-6</v>
      </c>
      <c r="Z2" s="38" cm="1">
        <f t="array" aca="1" ref="Z2" ca="1">TREND($K2:$P2,$K$1:$P$1,Z$1)</f>
        <v>3.06659842708811E-6</v>
      </c>
      <c r="AA2" s="38" cm="1">
        <f t="array" aca="1" ref="AA2" ca="1">TREND($K2:$P2,$K$1:$P$1,AA$1)</f>
        <v>3.0783930364230656E-6</v>
      </c>
      <c r="AB2" s="38" cm="1">
        <f t="array" aca="1" ref="AB2" ca="1">TREND($K2:$P2,$K$1:$P$1,AB$1)</f>
        <v>3.0901876457580179E-6</v>
      </c>
      <c r="AC2" s="38" cm="1">
        <f t="array" aca="1" ref="AC2" ca="1">TREND($K2:$P2,$K$1:$P$1,AC$1)</f>
        <v>3.1019822550929735E-6</v>
      </c>
      <c r="AD2" s="38" cm="1">
        <f t="array" aca="1" ref="AD2" ca="1">TREND($K2:$P2,$K$1:$P$1,AD$1)</f>
        <v>3.1137768644279292E-6</v>
      </c>
      <c r="AE2" s="38" cm="1">
        <f t="array" aca="1" ref="AE2" ca="1">TREND($K2:$P2,$K$1:$P$1,AE$1)</f>
        <v>3.1255714737628814E-6</v>
      </c>
      <c r="AF2" s="38" cm="1">
        <f t="array" aca="1" ref="AF2" ca="1">TREND($K2:$P2,$K$1:$P$1,AF$1)</f>
        <v>3.1373660830978371E-6</v>
      </c>
      <c r="AG2" s="38" cm="1">
        <f t="array" aca="1" ref="AG2" ca="1">TREND($K2:$P2,$K$1:$P$1,AG$1)</f>
        <v>3.1491606924327894E-6</v>
      </c>
      <c r="AH2" s="38" cm="1">
        <f t="array" aca="1" ref="AH2" ca="1">TREND($K2:$P2,$K$1:$P$1,AH$1)</f>
        <v>3.160955301767745E-6</v>
      </c>
      <c r="AI2" s="38" cm="1">
        <f t="array" aca="1" ref="AI2" ca="1">TREND($K2:$P2,$K$1:$P$1,AI$1)</f>
        <v>3.1727499111027007E-6</v>
      </c>
      <c r="AJ2" s="38" cm="1">
        <f t="array" aca="1" ref="AJ2" ca="1">TREND($K2:$P2,$K$1:$P$1,AJ$1)</f>
        <v>3.1845445204376529E-6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1.4448396435318984E-6</v>
      </c>
      <c r="C3" s="38">
        <f t="shared" ref="C3:C12" ca="1" si="3">$B3+($F3-$B3)*(C$1-$B$1)/($F$1-$B$1)</f>
        <v>1.4522112743662448E-6</v>
      </c>
      <c r="D3" s="38">
        <f t="shared" ca="1" si="0"/>
        <v>1.4595829052005913E-6</v>
      </c>
      <c r="E3" s="38">
        <f t="shared" ca="1" si="0"/>
        <v>1.4669545360349377E-6</v>
      </c>
      <c r="F3" s="39" cm="1">
        <f t="array" aca="1" ref="F3" ca="1">INDIRECT(CONCATENATE("'",HLOOKUP(F$1,$B$21:$E$23,3,FALSE),"'!",$B$25,ROW($A3)+5))*About!$A$27</f>
        <v>1.4743261668692841E-6</v>
      </c>
      <c r="G3" s="38">
        <f t="shared" ref="G3:G12" ca="1" si="4">$F3+($K3-$F3)*(G$1-$F$1)/($K$1-$F$1)</f>
        <v>1.4861207762042383E-6</v>
      </c>
      <c r="H3" s="38">
        <f t="shared" ca="1" si="1"/>
        <v>1.4979153855391927E-6</v>
      </c>
      <c r="I3" s="38">
        <f t="shared" ca="1" si="1"/>
        <v>1.5097099948741469E-6</v>
      </c>
      <c r="J3" s="38">
        <f t="shared" ca="1" si="1"/>
        <v>1.5215046042091012E-6</v>
      </c>
      <c r="K3" s="39" cm="1">
        <f t="array" aca="1" ref="K3" ca="1">INDIRECT(CONCATENATE("'",HLOOKUP(K$1,$B$21:$E$23,3,FALSE),"'!",$B$25,ROW($A3)+5))*About!$A$27</f>
        <v>1.5332992135440554E-6</v>
      </c>
      <c r="L3" s="38">
        <f t="shared" ref="L3:L12" ca="1" si="5">$K3+($P3-$K3)*(L$1-$K$1)/($P$1-$K$1)</f>
        <v>1.5391965182115326E-6</v>
      </c>
      <c r="M3" s="38">
        <f t="shared" ca="1" si="2"/>
        <v>1.5450938228790098E-6</v>
      </c>
      <c r="N3" s="38">
        <f t="shared" ca="1" si="2"/>
        <v>1.5509911275464868E-6</v>
      </c>
      <c r="O3" s="38">
        <f t="shared" ca="1" si="2"/>
        <v>1.556888432213964E-6</v>
      </c>
      <c r="P3" s="39" cm="1">
        <f t="array" aca="1" ref="P3" ca="1">INDIRECT(CONCATENATE("'",HLOOKUP(P$1,$B$21:$E$23,3,FALSE),"'!",$B$25,ROW($A3)+5))*About!$A$27</f>
        <v>1.5627857368814411E-6</v>
      </c>
      <c r="Q3" s="38" cm="1">
        <f t="array" aca="1" ref="Q3" ca="1">TREND($K3:$P3,$K$1:$P$1,Q$1)</f>
        <v>1.5686830415489185E-6</v>
      </c>
      <c r="R3" s="38" cm="1">
        <f t="array" aca="1" ref="R3" ca="1">TREND($K3:$P3,$K$1:$P$1,R$1)</f>
        <v>1.5745803462163947E-6</v>
      </c>
      <c r="S3" s="38" cm="1">
        <f t="array" aca="1" ref="S3" ca="1">TREND($K3:$P3,$K$1:$P$1,S$1)</f>
        <v>1.5804776508838725E-6</v>
      </c>
      <c r="T3" s="38" cm="1">
        <f t="array" aca="1" ref="T3" ca="1">TREND($K3:$P3,$K$1:$P$1,T$1)</f>
        <v>1.5863749555513503E-6</v>
      </c>
      <c r="U3" s="38" cm="1">
        <f t="array" aca="1" ref="U3" ca="1">TREND($K3:$P3,$K$1:$P$1,U$1)</f>
        <v>1.5922722602188265E-6</v>
      </c>
      <c r="V3" s="38" cm="1">
        <f t="array" aca="1" ref="V3" ca="1">TREND($K3:$P3,$K$1:$P$1,V$1)</f>
        <v>1.5981695648863043E-6</v>
      </c>
      <c r="W3" s="38" cm="1">
        <f t="array" aca="1" ref="W3" ca="1">TREND($K3:$P3,$K$1:$P$1,W$1)</f>
        <v>1.6040668695537804E-6</v>
      </c>
      <c r="X3" s="38" cm="1">
        <f t="array" aca="1" ref="X3" ca="1">TREND($K3:$P3,$K$1:$P$1,X$1)</f>
        <v>1.6099641742212582E-6</v>
      </c>
      <c r="Y3" s="38" cm="1">
        <f t="array" aca="1" ref="Y3" ca="1">TREND($K3:$P3,$K$1:$P$1,Y$1)</f>
        <v>1.6158614788887361E-6</v>
      </c>
      <c r="Z3" s="38" cm="1">
        <f t="array" aca="1" ref="Z3" ca="1">TREND($K3:$P3,$K$1:$P$1,Z$1)</f>
        <v>1.6217587835562122E-6</v>
      </c>
      <c r="AA3" s="38" cm="1">
        <f t="array" aca="1" ref="AA3" ca="1">TREND($K3:$P3,$K$1:$P$1,AA$1)</f>
        <v>1.62765608822369E-6</v>
      </c>
      <c r="AB3" s="38" cm="1">
        <f t="array" aca="1" ref="AB3" ca="1">TREND($K3:$P3,$K$1:$P$1,AB$1)</f>
        <v>1.6335533928911662E-6</v>
      </c>
      <c r="AC3" s="38" cm="1">
        <f t="array" aca="1" ref="AC3" ca="1">TREND($K3:$P3,$K$1:$P$1,AC$1)</f>
        <v>1.639450697558644E-6</v>
      </c>
      <c r="AD3" s="38" cm="1">
        <f t="array" aca="1" ref="AD3" ca="1">TREND($K3:$P3,$K$1:$P$1,AD$1)</f>
        <v>1.6453480022261218E-6</v>
      </c>
      <c r="AE3" s="38" cm="1">
        <f t="array" aca="1" ref="AE3" ca="1">TREND($K3:$P3,$K$1:$P$1,AE$1)</f>
        <v>1.6512453068935979E-6</v>
      </c>
      <c r="AF3" s="38" cm="1">
        <f t="array" aca="1" ref="AF3" ca="1">TREND($K3:$P3,$K$1:$P$1,AF$1)</f>
        <v>1.6571426115610758E-6</v>
      </c>
      <c r="AG3" s="38" cm="1">
        <f t="array" aca="1" ref="AG3" ca="1">TREND($K3:$P3,$K$1:$P$1,AG$1)</f>
        <v>1.6630399162285519E-6</v>
      </c>
      <c r="AH3" s="38" cm="1">
        <f t="array" aca="1" ref="AH3" ca="1">TREND($K3:$P3,$K$1:$P$1,AH$1)</f>
        <v>1.6689372208960297E-6</v>
      </c>
      <c r="AI3" s="38" cm="1">
        <f t="array" aca="1" ref="AI3" ca="1">TREND($K3:$P3,$K$1:$P$1,AI$1)</f>
        <v>1.6748345255635075E-6</v>
      </c>
      <c r="AJ3" s="38" cm="1">
        <f t="array" aca="1" ref="AJ3" ca="1">TREND($K3:$P3,$K$1:$P$1,AJ$1)</f>
        <v>1.6807318302309837E-6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3.8332480338601391E-6</v>
      </c>
      <c r="C4" s="38">
        <f t="shared" ca="1" si="3"/>
        <v>3.8332480338601391E-6</v>
      </c>
      <c r="D4" s="38">
        <f t="shared" ca="1" si="0"/>
        <v>3.8332480338601391E-6</v>
      </c>
      <c r="E4" s="38">
        <f t="shared" ca="1" si="0"/>
        <v>3.8332480338601391E-6</v>
      </c>
      <c r="F4" s="39" cm="1">
        <f t="array" aca="1" ref="F4" ca="1">INDIRECT(CONCATENATE("'",HLOOKUP(F$1,$B$21:$E$23,3,FALSE),"'!",$B$25,ROW($A4)+5))*About!$A$27</f>
        <v>3.8332480338601391E-6</v>
      </c>
      <c r="G4" s="38">
        <f t="shared" ca="1" si="4"/>
        <v>3.8332480338601391E-6</v>
      </c>
      <c r="H4" s="38">
        <f t="shared" ca="1" si="1"/>
        <v>3.8332480338601391E-6</v>
      </c>
      <c r="I4" s="38">
        <f t="shared" ca="1" si="1"/>
        <v>3.8332480338601391E-6</v>
      </c>
      <c r="J4" s="38">
        <f t="shared" ca="1" si="1"/>
        <v>3.8332480338601391E-6</v>
      </c>
      <c r="K4" s="39" cm="1">
        <f t="array" aca="1" ref="K4" ca="1">INDIRECT(CONCATENATE("'",HLOOKUP(K$1,$B$21:$E$23,3,FALSE),"'!",$B$25,ROW($A4)+5))*About!$A$27</f>
        <v>3.8332480338601391E-6</v>
      </c>
      <c r="L4" s="38">
        <f t="shared" ca="1" si="5"/>
        <v>3.8922210805349106E-6</v>
      </c>
      <c r="M4" s="38">
        <f t="shared" ca="1" si="2"/>
        <v>3.9511941272096821E-6</v>
      </c>
      <c r="N4" s="38">
        <f t="shared" ca="1" si="2"/>
        <v>4.0101671738844527E-6</v>
      </c>
      <c r="O4" s="38">
        <f t="shared" ca="1" si="2"/>
        <v>4.0691402205592242E-6</v>
      </c>
      <c r="P4" s="39" cm="1">
        <f t="array" aca="1" ref="P4" ca="1">INDIRECT(CONCATENATE("'",HLOOKUP(P$1,$B$21:$E$23,3,FALSE),"'!",$B$25,ROW($A4)+5))*About!$A$27</f>
        <v>4.1281132672339957E-6</v>
      </c>
      <c r="Q4" s="38" cm="1">
        <f t="array" aca="1" ref="Q4" ca="1">TREND($K4:$P4,$K$1:$P$1,Q$1)</f>
        <v>4.1870863139087849E-6</v>
      </c>
      <c r="R4" s="38" cm="1">
        <f t="array" aca="1" ref="R4" ca="1">TREND($K4:$P4,$K$1:$P$1,R$1)</f>
        <v>4.2460593605835463E-6</v>
      </c>
      <c r="S4" s="38" cm="1">
        <f t="array" aca="1" ref="S4" ca="1">TREND($K4:$P4,$K$1:$P$1,S$1)</f>
        <v>4.3050324072583211E-6</v>
      </c>
      <c r="T4" s="38" cm="1">
        <f t="array" aca="1" ref="T4" ca="1">TREND($K4:$P4,$K$1:$P$1,T$1)</f>
        <v>4.364005453933096E-6</v>
      </c>
      <c r="U4" s="38" cm="1">
        <f t="array" aca="1" ref="U4" ca="1">TREND($K4:$P4,$K$1:$P$1,U$1)</f>
        <v>4.4229785006078573E-6</v>
      </c>
      <c r="V4" s="38" cm="1">
        <f t="array" aca="1" ref="V4" ca="1">TREND($K4:$P4,$K$1:$P$1,V$1)</f>
        <v>4.4819515472826322E-6</v>
      </c>
      <c r="W4" s="38" cm="1">
        <f t="array" aca="1" ref="W4" ca="1">TREND($K4:$P4,$K$1:$P$1,W$1)</f>
        <v>4.540924593957407E-6</v>
      </c>
      <c r="X4" s="38" cm="1">
        <f t="array" aca="1" ref="X4" ca="1">TREND($K4:$P4,$K$1:$P$1,X$1)</f>
        <v>4.5998976406321819E-6</v>
      </c>
      <c r="Y4" s="38" cm="1">
        <f t="array" aca="1" ref="Y4" ca="1">TREND($K4:$P4,$K$1:$P$1,Y$1)</f>
        <v>4.6588706873069432E-6</v>
      </c>
      <c r="Z4" s="38" cm="1">
        <f t="array" aca="1" ref="Z4" ca="1">TREND($K4:$P4,$K$1:$P$1,Z$1)</f>
        <v>4.7178437339817181E-6</v>
      </c>
      <c r="AA4" s="38" cm="1">
        <f t="array" aca="1" ref="AA4" ca="1">TREND($K4:$P4,$K$1:$P$1,AA$1)</f>
        <v>4.7768167806564929E-6</v>
      </c>
      <c r="AB4" s="38" cm="1">
        <f t="array" aca="1" ref="AB4" ca="1">TREND($K4:$P4,$K$1:$P$1,AB$1)</f>
        <v>4.8357898273312678E-6</v>
      </c>
      <c r="AC4" s="38" cm="1">
        <f t="array" aca="1" ref="AC4" ca="1">TREND($K4:$P4,$K$1:$P$1,AC$1)</f>
        <v>4.8947628740060291E-6</v>
      </c>
      <c r="AD4" s="38" cm="1">
        <f t="array" aca="1" ref="AD4" ca="1">TREND($K4:$P4,$K$1:$P$1,AD$1)</f>
        <v>4.953735920680804E-6</v>
      </c>
      <c r="AE4" s="38" cm="1">
        <f t="array" aca="1" ref="AE4" ca="1">TREND($K4:$P4,$K$1:$P$1,AE$1)</f>
        <v>5.0127089673555788E-6</v>
      </c>
      <c r="AF4" s="38" cm="1">
        <f t="array" aca="1" ref="AF4" ca="1">TREND($K4:$P4,$K$1:$P$1,AF$1)</f>
        <v>5.0716820140303537E-6</v>
      </c>
      <c r="AG4" s="38" cm="1">
        <f t="array" aca="1" ref="AG4" ca="1">TREND($K4:$P4,$K$1:$P$1,AG$1)</f>
        <v>5.130655060705115E-6</v>
      </c>
      <c r="AH4" s="38" cm="1">
        <f t="array" aca="1" ref="AH4" ca="1">TREND($K4:$P4,$K$1:$P$1,AH$1)</f>
        <v>5.1896281073798899E-6</v>
      </c>
      <c r="AI4" s="38" cm="1">
        <f t="array" aca="1" ref="AI4" ca="1">TREND($K4:$P4,$K$1:$P$1,AI$1)</f>
        <v>5.2486011540546647E-6</v>
      </c>
      <c r="AJ4" s="38" cm="1">
        <f t="array" aca="1" ref="AJ4" ca="1">TREND($K4:$P4,$K$1:$P$1,AJ$1)</f>
        <v>5.307574200729426E-6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4.7178437339817093E-5</v>
      </c>
      <c r="C5" s="38">
        <f t="shared" ca="1" si="3"/>
        <v>4.7178437339817093E-5</v>
      </c>
      <c r="D5" s="38">
        <f t="shared" ca="1" si="0"/>
        <v>4.7178437339817093E-5</v>
      </c>
      <c r="E5" s="38">
        <f t="shared" ca="1" si="0"/>
        <v>4.7178437339817093E-5</v>
      </c>
      <c r="F5" s="39" cm="1">
        <f t="array" aca="1" ref="F5" ca="1">INDIRECT(CONCATENATE("'",HLOOKUP(F$1,$B$21:$E$23,3,FALSE),"'!",$B$25,ROW($A5)+5))*About!$A$27</f>
        <v>4.7178437339817093E-5</v>
      </c>
      <c r="G5" s="38">
        <f t="shared" ca="1" si="4"/>
        <v>4.7768167806564807E-5</v>
      </c>
      <c r="H5" s="38">
        <f t="shared" ca="1" si="1"/>
        <v>4.8357898273312522E-5</v>
      </c>
      <c r="I5" s="38">
        <f t="shared" ca="1" si="1"/>
        <v>4.8947628740060237E-5</v>
      </c>
      <c r="J5" s="38">
        <f t="shared" ca="1" si="1"/>
        <v>4.9537359206807952E-5</v>
      </c>
      <c r="K5" s="39" cm="1">
        <f t="array" aca="1" ref="K5" ca="1">INDIRECT(CONCATENATE("'",HLOOKUP(K$1,$B$21:$E$23,3,FALSE),"'!",$B$25,ROW($A5)+5))*About!$A$27</f>
        <v>5.0127089673555666E-5</v>
      </c>
      <c r="L5" s="38">
        <f t="shared" ca="1" si="5"/>
        <v>5.0716820140303381E-5</v>
      </c>
      <c r="M5" s="38">
        <f t="shared" ca="1" si="2"/>
        <v>5.1306550607051089E-5</v>
      </c>
      <c r="N5" s="38">
        <f t="shared" ca="1" si="2"/>
        <v>5.1896281073798804E-5</v>
      </c>
      <c r="O5" s="38">
        <f t="shared" ca="1" si="2"/>
        <v>5.2486011540546512E-5</v>
      </c>
      <c r="P5" s="39" cm="1">
        <f t="array" aca="1" ref="P5" ca="1">INDIRECT(CONCATENATE("'",HLOOKUP(P$1,$B$21:$E$23,3,FALSE),"'!",$B$25,ROW($A5)+5))*About!$A$27</f>
        <v>5.3075742007294227E-5</v>
      </c>
      <c r="Q5" s="38" cm="1">
        <f t="array" aca="1" ref="Q5" ca="1">TREND($K5:$P5,$K$1:$P$1,Q$1)</f>
        <v>5.3665472474041928E-5</v>
      </c>
      <c r="R5" s="38" cm="1">
        <f t="array" aca="1" ref="R5" ca="1">TREND($K5:$P5,$K$1:$P$1,R$1)</f>
        <v>5.4255202940789622E-5</v>
      </c>
      <c r="S5" s="38" cm="1">
        <f t="array" aca="1" ref="S5" ca="1">TREND($K5:$P5,$K$1:$P$1,S$1)</f>
        <v>5.4844933407537317E-5</v>
      </c>
      <c r="T5" s="38" cm="1">
        <f t="array" aca="1" ref="T5" ca="1">TREND($K5:$P5,$K$1:$P$1,T$1)</f>
        <v>5.5434663874285011E-5</v>
      </c>
      <c r="U5" s="38" cm="1">
        <f t="array" aca="1" ref="U5" ca="1">TREND($K5:$P5,$K$1:$P$1,U$1)</f>
        <v>5.6024394341032705E-5</v>
      </c>
      <c r="V5" s="38" cm="1">
        <f t="array" aca="1" ref="V5" ca="1">TREND($K5:$P5,$K$1:$P$1,V$1)</f>
        <v>5.66141248077804E-5</v>
      </c>
      <c r="W5" s="38" cm="1">
        <f t="array" aca="1" ref="W5" ca="1">TREND($K5:$P5,$K$1:$P$1,W$1)</f>
        <v>5.7203855274528094E-5</v>
      </c>
      <c r="X5" s="38" cm="1">
        <f t="array" aca="1" ref="X5" ca="1">TREND($K5:$P5,$K$1:$P$1,X$1)</f>
        <v>5.7793585741275789E-5</v>
      </c>
      <c r="Y5" s="38" cm="1">
        <f t="array" aca="1" ref="Y5" ca="1">TREND($K5:$P5,$K$1:$P$1,Y$1)</f>
        <v>5.8383316208023483E-5</v>
      </c>
      <c r="Z5" s="38" cm="1">
        <f t="array" aca="1" ref="Z5" ca="1">TREND($K5:$P5,$K$1:$P$1,Z$1)</f>
        <v>5.8973046674771178E-5</v>
      </c>
      <c r="AA5" s="38" cm="1">
        <f t="array" aca="1" ref="AA5" ca="1">TREND($K5:$P5,$K$1:$P$1,AA$1)</f>
        <v>5.9562777141518872E-5</v>
      </c>
      <c r="AB5" s="38" cm="1">
        <f t="array" aca="1" ref="AB5" ca="1">TREND($K5:$P5,$K$1:$P$1,AB$1)</f>
        <v>6.0152507608266783E-5</v>
      </c>
      <c r="AC5" s="38" cm="1">
        <f t="array" aca="1" ref="AC5" ca="1">TREND($K5:$P5,$K$1:$P$1,AC$1)</f>
        <v>6.0742238075014478E-5</v>
      </c>
      <c r="AD5" s="38" cm="1">
        <f t="array" aca="1" ref="AD5" ca="1">TREND($K5:$P5,$K$1:$P$1,AD$1)</f>
        <v>6.1331968541762172E-5</v>
      </c>
      <c r="AE5" s="38" cm="1">
        <f t="array" aca="1" ref="AE5" ca="1">TREND($K5:$P5,$K$1:$P$1,AE$1)</f>
        <v>6.1921699008509867E-5</v>
      </c>
      <c r="AF5" s="38" cm="1">
        <f t="array" aca="1" ref="AF5" ca="1">TREND($K5:$P5,$K$1:$P$1,AF$1)</f>
        <v>6.2511429475257561E-5</v>
      </c>
      <c r="AG5" s="38" cm="1">
        <f t="array" aca="1" ref="AG5" ca="1">TREND($K5:$P5,$K$1:$P$1,AG$1)</f>
        <v>6.3101159942005255E-5</v>
      </c>
      <c r="AH5" s="38" cm="1">
        <f t="array" aca="1" ref="AH5" ca="1">TREND($K5:$P5,$K$1:$P$1,AH$1)</f>
        <v>6.369089040875295E-5</v>
      </c>
      <c r="AI5" s="38" cm="1">
        <f t="array" aca="1" ref="AI5" ca="1">TREND($K5:$P5,$K$1:$P$1,AI$1)</f>
        <v>6.4280620875500644E-5</v>
      </c>
      <c r="AJ5" s="38" cm="1">
        <f t="array" aca="1" ref="AJ5" ca="1">TREND($K5:$P5,$K$1:$P$1,AJ$1)</f>
        <v>6.4870351342248339E-5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7.0767656009725649E-5</v>
      </c>
      <c r="C6" s="38">
        <f t="shared" ca="1" si="3"/>
        <v>7.0767656009725649E-5</v>
      </c>
      <c r="D6" s="38">
        <f t="shared" ca="1" si="0"/>
        <v>7.0767656009725649E-5</v>
      </c>
      <c r="E6" s="38">
        <f t="shared" ca="1" si="0"/>
        <v>7.0767656009725649E-5</v>
      </c>
      <c r="F6" s="39" cm="1">
        <f t="array" aca="1" ref="F6" ca="1">INDIRECT(CONCATENATE("'",HLOOKUP(F$1,$B$21:$E$23,3,FALSE),"'!",$B$25,ROW($A6)+5))*About!$A$27</f>
        <v>7.0767656009725649E-5</v>
      </c>
      <c r="G6" s="38">
        <f t="shared" ca="1" si="4"/>
        <v>7.1357386476473357E-5</v>
      </c>
      <c r="H6" s="38">
        <f t="shared" ca="1" si="1"/>
        <v>7.1947116943221078E-5</v>
      </c>
      <c r="I6" s="38">
        <f t="shared" ca="1" si="1"/>
        <v>7.2536847409968786E-5</v>
      </c>
      <c r="J6" s="38">
        <f t="shared" ca="1" si="1"/>
        <v>7.3126577876716508E-5</v>
      </c>
      <c r="K6" s="39" cm="1">
        <f t="array" aca="1" ref="K6" ca="1">INDIRECT(CONCATENATE("'",HLOOKUP(K$1,$B$21:$E$23,3,FALSE),"'!",$B$25,ROW($A6)+5))*About!$A$27</f>
        <v>7.3716308343464216E-5</v>
      </c>
      <c r="L6" s="38">
        <f t="shared" ca="1" si="5"/>
        <v>7.4306038810211924E-5</v>
      </c>
      <c r="M6" s="38">
        <f t="shared" ca="1" si="2"/>
        <v>7.4895769276959632E-5</v>
      </c>
      <c r="N6" s="38">
        <f t="shared" ca="1" si="2"/>
        <v>7.5485499743707353E-5</v>
      </c>
      <c r="O6" s="38">
        <f t="shared" ca="1" si="2"/>
        <v>7.6075230210455061E-5</v>
      </c>
      <c r="P6" s="39" cm="1">
        <f t="array" aca="1" ref="P6" ca="1">INDIRECT(CONCATENATE("'",HLOOKUP(P$1,$B$21:$E$23,3,FALSE),"'!",$B$25,ROW($A6)+5))*About!$A$27</f>
        <v>7.6664960677202769E-5</v>
      </c>
      <c r="Q6" s="38" cm="1">
        <f t="array" aca="1" ref="Q6" ca="1">TREND($K6:$P6,$K$1:$P$1,Q$1)</f>
        <v>7.7254691143950572E-5</v>
      </c>
      <c r="R6" s="38" cm="1">
        <f t="array" aca="1" ref="R6" ca="1">TREND($K6:$P6,$K$1:$P$1,R$1)</f>
        <v>7.7844421610698267E-5</v>
      </c>
      <c r="S6" s="38" cm="1">
        <f t="array" aca="1" ref="S6" ca="1">TREND($K6:$P6,$K$1:$P$1,S$1)</f>
        <v>7.8434152077445961E-5</v>
      </c>
      <c r="T6" s="38" cm="1">
        <f t="array" aca="1" ref="T6" ca="1">TREND($K6:$P6,$K$1:$P$1,T$1)</f>
        <v>7.9023882544193656E-5</v>
      </c>
      <c r="U6" s="38" cm="1">
        <f t="array" aca="1" ref="U6" ca="1">TREND($K6:$P6,$K$1:$P$1,U$1)</f>
        <v>7.961361301094135E-5</v>
      </c>
      <c r="V6" s="38" cm="1">
        <f t="array" aca="1" ref="V6" ca="1">TREND($K6:$P6,$K$1:$P$1,V$1)</f>
        <v>8.0203343477689044E-5</v>
      </c>
      <c r="W6" s="38" cm="1">
        <f t="array" aca="1" ref="W6" ca="1">TREND($K6:$P6,$K$1:$P$1,W$1)</f>
        <v>8.0793073944436739E-5</v>
      </c>
      <c r="X6" s="38" cm="1">
        <f t="array" aca="1" ref="X6" ca="1">TREND($K6:$P6,$K$1:$P$1,X$1)</f>
        <v>8.1382804411184433E-5</v>
      </c>
      <c r="Y6" s="38" cm="1">
        <f t="array" aca="1" ref="Y6" ca="1">TREND($K6:$P6,$K$1:$P$1,Y$1)</f>
        <v>8.1972534877932128E-5</v>
      </c>
      <c r="Z6" s="38" cm="1">
        <f t="array" aca="1" ref="Z6" ca="1">TREND($K6:$P6,$K$1:$P$1,Z$1)</f>
        <v>8.2562265344679822E-5</v>
      </c>
      <c r="AA6" s="38" cm="1">
        <f t="array" aca="1" ref="AA6" ca="1">TREND($K6:$P6,$K$1:$P$1,AA$1)</f>
        <v>8.3151995811427517E-5</v>
      </c>
      <c r="AB6" s="38" cm="1">
        <f t="array" aca="1" ref="AB6" ca="1">TREND($K6:$P6,$K$1:$P$1,AB$1)</f>
        <v>8.3741726278175428E-5</v>
      </c>
      <c r="AC6" s="38" cm="1">
        <f t="array" aca="1" ref="AC6" ca="1">TREND($K6:$P6,$K$1:$P$1,AC$1)</f>
        <v>8.4331456744923122E-5</v>
      </c>
      <c r="AD6" s="38" cm="1">
        <f t="array" aca="1" ref="AD6" ca="1">TREND($K6:$P6,$K$1:$P$1,AD$1)</f>
        <v>8.4921187211670817E-5</v>
      </c>
      <c r="AE6" s="38" cm="1">
        <f t="array" aca="1" ref="AE6" ca="1">TREND($K6:$P6,$K$1:$P$1,AE$1)</f>
        <v>8.5510917678418511E-5</v>
      </c>
      <c r="AF6" s="38" cm="1">
        <f t="array" aca="1" ref="AF6" ca="1">TREND($K6:$P6,$K$1:$P$1,AF$1)</f>
        <v>8.6100648145166206E-5</v>
      </c>
      <c r="AG6" s="38" cm="1">
        <f t="array" aca="1" ref="AG6" ca="1">TREND($K6:$P6,$K$1:$P$1,AG$1)</f>
        <v>8.66903786119139E-5</v>
      </c>
      <c r="AH6" s="38" cm="1">
        <f t="array" aca="1" ref="AH6" ca="1">TREND($K6:$P6,$K$1:$P$1,AH$1)</f>
        <v>8.7280109078661594E-5</v>
      </c>
      <c r="AI6" s="38" cm="1">
        <f t="array" aca="1" ref="AI6" ca="1">TREND($K6:$P6,$K$1:$P$1,AI$1)</f>
        <v>8.7869839545409289E-5</v>
      </c>
      <c r="AJ6" s="38" cm="1">
        <f t="array" aca="1" ref="AJ6" ca="1">TREND($K6:$P6,$K$1:$P$1,AJ$1)</f>
        <v>8.8459570012156983E-5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2.0345701102796121E-3</v>
      </c>
      <c r="C7" s="38">
        <f t="shared" ca="1" si="3"/>
        <v>2.0419417411139586E-3</v>
      </c>
      <c r="D7" s="38">
        <f t="shared" ca="1" si="0"/>
        <v>2.0493133719483051E-3</v>
      </c>
      <c r="E7" s="38">
        <f t="shared" ca="1" si="0"/>
        <v>2.0566850027826512E-3</v>
      </c>
      <c r="F7" s="39" cm="1">
        <f t="array" aca="1" ref="F7" ca="1">INDIRECT(CONCATENATE("'",HLOOKUP(F$1,$B$21:$E$23,3,FALSE),"'!",$B$25,ROW($A7)+5))*About!$A$27</f>
        <v>2.0640566336169977E-3</v>
      </c>
      <c r="G7" s="38">
        <f t="shared" ca="1" si="4"/>
        <v>2.0640566336169977E-3</v>
      </c>
      <c r="H7" s="38">
        <f t="shared" ca="1" si="1"/>
        <v>2.0640566336169977E-3</v>
      </c>
      <c r="I7" s="38">
        <f t="shared" ca="1" si="1"/>
        <v>2.0640566336169977E-3</v>
      </c>
      <c r="J7" s="38">
        <f t="shared" ca="1" si="1"/>
        <v>2.0640566336169977E-3</v>
      </c>
      <c r="K7" s="39" cm="1">
        <f t="array" aca="1" ref="K7" ca="1">INDIRECT(CONCATENATE("'",HLOOKUP(K$1,$B$21:$E$23,3,FALSE),"'!",$B$25,ROW($A7)+5))*About!$A$27</f>
        <v>2.0640566336169977E-3</v>
      </c>
      <c r="L7" s="38">
        <f t="shared" ca="1" si="5"/>
        <v>2.0699539382844747E-3</v>
      </c>
      <c r="M7" s="38">
        <f t="shared" ca="1" si="2"/>
        <v>2.075851242951952E-3</v>
      </c>
      <c r="N7" s="38">
        <f t="shared" ca="1" si="2"/>
        <v>2.081748547619429E-3</v>
      </c>
      <c r="O7" s="38">
        <f t="shared" ca="1" si="2"/>
        <v>2.0876458522869064E-3</v>
      </c>
      <c r="P7" s="39" cm="1">
        <f t="array" aca="1" ref="P7" ca="1">INDIRECT(CONCATENATE("'",HLOOKUP(P$1,$B$21:$E$23,3,FALSE),"'!",$B$25,ROW($A7)+5))*About!$A$27</f>
        <v>2.0935431569543833E-3</v>
      </c>
      <c r="Q7" s="38" cm="1">
        <f t="array" aca="1" ref="Q7" ca="1">TREND($K7:$P7,$K$1:$P$1,Q$1)</f>
        <v>2.0994404616218598E-3</v>
      </c>
      <c r="R7" s="38" cm="1">
        <f t="array" aca="1" ref="R7" ca="1">TREND($K7:$P7,$K$1:$P$1,R$1)</f>
        <v>2.1053377662893363E-3</v>
      </c>
      <c r="S7" s="38" cm="1">
        <f t="array" aca="1" ref="S7" ca="1">TREND($K7:$P7,$K$1:$P$1,S$1)</f>
        <v>2.1112350709568146E-3</v>
      </c>
      <c r="T7" s="38" cm="1">
        <f t="array" aca="1" ref="T7" ca="1">TREND($K7:$P7,$K$1:$P$1,T$1)</f>
        <v>2.1171323756242911E-3</v>
      </c>
      <c r="U7" s="38" cm="1">
        <f t="array" aca="1" ref="U7" ca="1">TREND($K7:$P7,$K$1:$P$1,U$1)</f>
        <v>2.1230296802917676E-3</v>
      </c>
      <c r="V7" s="38" cm="1">
        <f t="array" aca="1" ref="V7" ca="1">TREND($K7:$P7,$K$1:$P$1,V$1)</f>
        <v>2.1289269849592458E-3</v>
      </c>
      <c r="W7" s="38" cm="1">
        <f t="array" aca="1" ref="W7" ca="1">TREND($K7:$P7,$K$1:$P$1,W$1)</f>
        <v>2.1348242896267224E-3</v>
      </c>
      <c r="X7" s="38" cm="1">
        <f t="array" aca="1" ref="X7" ca="1">TREND($K7:$P7,$K$1:$P$1,X$1)</f>
        <v>2.1407215942941989E-3</v>
      </c>
      <c r="Y7" s="38" cm="1">
        <f t="array" aca="1" ref="Y7" ca="1">TREND($K7:$P7,$K$1:$P$1,Y$1)</f>
        <v>2.1466188989616771E-3</v>
      </c>
      <c r="Z7" s="38" cm="1">
        <f t="array" aca="1" ref="Z7" ca="1">TREND($K7:$P7,$K$1:$P$1,Z$1)</f>
        <v>2.1525162036291536E-3</v>
      </c>
      <c r="AA7" s="38" cm="1">
        <f t="array" aca="1" ref="AA7" ca="1">TREND($K7:$P7,$K$1:$P$1,AA$1)</f>
        <v>2.1584135082966301E-3</v>
      </c>
      <c r="AB7" s="38" cm="1">
        <f t="array" aca="1" ref="AB7" ca="1">TREND($K7:$P7,$K$1:$P$1,AB$1)</f>
        <v>2.1643108129641084E-3</v>
      </c>
      <c r="AC7" s="38" cm="1">
        <f t="array" aca="1" ref="AC7" ca="1">TREND($K7:$P7,$K$1:$P$1,AC$1)</f>
        <v>2.1702081176315849E-3</v>
      </c>
      <c r="AD7" s="38" cm="1">
        <f t="array" aca="1" ref="AD7" ca="1">TREND($K7:$P7,$K$1:$P$1,AD$1)</f>
        <v>2.1761054222990631E-3</v>
      </c>
      <c r="AE7" s="38" cm="1">
        <f t="array" aca="1" ref="AE7" ca="1">TREND($K7:$P7,$K$1:$P$1,AE$1)</f>
        <v>2.1820027269665396E-3</v>
      </c>
      <c r="AF7" s="38" cm="1">
        <f t="array" aca="1" ref="AF7" ca="1">TREND($K7:$P7,$K$1:$P$1,AF$1)</f>
        <v>2.1879000316340162E-3</v>
      </c>
      <c r="AG7" s="38" cm="1">
        <f t="array" aca="1" ref="AG7" ca="1">TREND($K7:$P7,$K$1:$P$1,AG$1)</f>
        <v>2.1937973363014944E-3</v>
      </c>
      <c r="AH7" s="38" cm="1">
        <f t="array" aca="1" ref="AH7" ca="1">TREND($K7:$P7,$K$1:$P$1,AH$1)</f>
        <v>2.1996946409689709E-3</v>
      </c>
      <c r="AI7" s="38" cm="1">
        <f t="array" aca="1" ref="AI7" ca="1">TREND($K7:$P7,$K$1:$P$1,AI$1)</f>
        <v>2.2055919456364474E-3</v>
      </c>
      <c r="AJ7" s="38" cm="1">
        <f t="array" aca="1" ref="AJ7" ca="1">TREND($K7:$P7,$K$1:$P$1,AJ$1)</f>
        <v>2.2114892503039257E-3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3.538382800486282E-4</v>
      </c>
      <c r="C8" s="38">
        <f t="shared" ca="1" si="3"/>
        <v>3.538382800486282E-4</v>
      </c>
      <c r="D8" s="38">
        <f t="shared" ca="1" si="0"/>
        <v>3.538382800486282E-4</v>
      </c>
      <c r="E8" s="38">
        <f t="shared" ca="1" si="0"/>
        <v>3.538382800486282E-4</v>
      </c>
      <c r="F8" s="39" cm="1">
        <f t="array" aca="1" ref="F8" ca="1">INDIRECT(CONCATENATE("'",HLOOKUP(F$1,$B$21:$E$23,3,FALSE),"'!",$B$25,ROW($A8)+5))*About!$A$27</f>
        <v>3.538382800486282E-4</v>
      </c>
      <c r="G8" s="38">
        <f t="shared" ca="1" si="4"/>
        <v>3.538382800486282E-4</v>
      </c>
      <c r="H8" s="38">
        <f t="shared" ca="1" si="1"/>
        <v>3.538382800486282E-4</v>
      </c>
      <c r="I8" s="38">
        <f t="shared" ca="1" si="1"/>
        <v>3.538382800486282E-4</v>
      </c>
      <c r="J8" s="38">
        <f t="shared" ca="1" si="1"/>
        <v>3.538382800486282E-4</v>
      </c>
      <c r="K8" s="39" cm="1">
        <f t="array" aca="1" ref="K8" ca="1">INDIRECT(CONCATENATE("'",HLOOKUP(K$1,$B$21:$E$23,3,FALSE),"'!",$B$25,ROW($A8)+5))*About!$A$27</f>
        <v>3.538382800486282E-4</v>
      </c>
      <c r="L8" s="38">
        <f t="shared" ca="1" si="5"/>
        <v>3.538382800486282E-4</v>
      </c>
      <c r="M8" s="38">
        <f t="shared" ca="1" si="2"/>
        <v>3.538382800486282E-4</v>
      </c>
      <c r="N8" s="38">
        <f t="shared" ca="1" si="2"/>
        <v>3.538382800486282E-4</v>
      </c>
      <c r="O8" s="38">
        <f t="shared" ca="1" si="2"/>
        <v>3.538382800486282E-4</v>
      </c>
      <c r="P8" s="39" cm="1">
        <f t="array" aca="1" ref="P8" ca="1">INDIRECT(CONCATENATE("'",HLOOKUP(P$1,$B$21:$E$23,3,FALSE),"'!",$B$25,ROW($A8)+5))*About!$A$27</f>
        <v>3.538382800486282E-4</v>
      </c>
      <c r="Q8" s="38" cm="1">
        <f t="array" aca="1" ref="Q8" ca="1">TREND($K8:$P8,$K$1:$P$1,Q$1)</f>
        <v>3.538382800486282E-4</v>
      </c>
      <c r="R8" s="38" cm="1">
        <f t="array" aca="1" ref="R8" ca="1">TREND($K8:$P8,$K$1:$P$1,R$1)</f>
        <v>3.538382800486282E-4</v>
      </c>
      <c r="S8" s="38" cm="1">
        <f t="array" aca="1" ref="S8" ca="1">TREND($K8:$P8,$K$1:$P$1,S$1)</f>
        <v>3.538382800486282E-4</v>
      </c>
      <c r="T8" s="38" cm="1">
        <f t="array" aca="1" ref="T8" ca="1">TREND($K8:$P8,$K$1:$P$1,T$1)</f>
        <v>3.538382800486282E-4</v>
      </c>
      <c r="U8" s="38" cm="1">
        <f t="array" aca="1" ref="U8" ca="1">TREND($K8:$P8,$K$1:$P$1,U$1)</f>
        <v>3.538382800486282E-4</v>
      </c>
      <c r="V8" s="38" cm="1">
        <f t="array" aca="1" ref="V8" ca="1">TREND($K8:$P8,$K$1:$P$1,V$1)</f>
        <v>3.538382800486282E-4</v>
      </c>
      <c r="W8" s="38" cm="1">
        <f t="array" aca="1" ref="W8" ca="1">TREND($K8:$P8,$K$1:$P$1,W$1)</f>
        <v>3.538382800486282E-4</v>
      </c>
      <c r="X8" s="38" cm="1">
        <f t="array" aca="1" ref="X8" ca="1">TREND($K8:$P8,$K$1:$P$1,X$1)</f>
        <v>3.538382800486282E-4</v>
      </c>
      <c r="Y8" s="38" cm="1">
        <f t="array" aca="1" ref="Y8" ca="1">TREND($K8:$P8,$K$1:$P$1,Y$1)</f>
        <v>3.538382800486282E-4</v>
      </c>
      <c r="Z8" s="38" cm="1">
        <f t="array" aca="1" ref="Z8" ca="1">TREND($K8:$P8,$K$1:$P$1,Z$1)</f>
        <v>3.538382800486282E-4</v>
      </c>
      <c r="AA8" s="38" cm="1">
        <f t="array" aca="1" ref="AA8" ca="1">TREND($K8:$P8,$K$1:$P$1,AA$1)</f>
        <v>3.538382800486282E-4</v>
      </c>
      <c r="AB8" s="38" cm="1">
        <f t="array" aca="1" ref="AB8" ca="1">TREND($K8:$P8,$K$1:$P$1,AB$1)</f>
        <v>3.538382800486282E-4</v>
      </c>
      <c r="AC8" s="38" cm="1">
        <f t="array" aca="1" ref="AC8" ca="1">TREND($K8:$P8,$K$1:$P$1,AC$1)</f>
        <v>3.538382800486282E-4</v>
      </c>
      <c r="AD8" s="38" cm="1">
        <f t="array" aca="1" ref="AD8" ca="1">TREND($K8:$P8,$K$1:$P$1,AD$1)</f>
        <v>3.538382800486282E-4</v>
      </c>
      <c r="AE8" s="38" cm="1">
        <f t="array" aca="1" ref="AE8" ca="1">TREND($K8:$P8,$K$1:$P$1,AE$1)</f>
        <v>3.538382800486282E-4</v>
      </c>
      <c r="AF8" s="38" cm="1">
        <f t="array" aca="1" ref="AF8" ca="1">TREND($K8:$P8,$K$1:$P$1,AF$1)</f>
        <v>3.538382800486282E-4</v>
      </c>
      <c r="AG8" s="38" cm="1">
        <f t="array" aca="1" ref="AG8" ca="1">TREND($K8:$P8,$K$1:$P$1,AG$1)</f>
        <v>3.538382800486282E-4</v>
      </c>
      <c r="AH8" s="38" cm="1">
        <f t="array" aca="1" ref="AH8" ca="1">TREND($K8:$P8,$K$1:$P$1,AH$1)</f>
        <v>3.538382800486282E-4</v>
      </c>
      <c r="AI8" s="38" cm="1">
        <f t="array" aca="1" ref="AI8" ca="1">TREND($K8:$P8,$K$1:$P$1,AI$1)</f>
        <v>3.538382800486282E-4</v>
      </c>
      <c r="AJ8" s="38" cm="1">
        <f t="array" aca="1" ref="AJ8" ca="1">TREND($K8:$P8,$K$1:$P$1,AJ$1)</f>
        <v>3.538382800486282E-4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8.2562265344679917E-5</v>
      </c>
      <c r="C9" s="38">
        <f t="shared" ca="1" si="3"/>
        <v>8.2562265344679917E-5</v>
      </c>
      <c r="D9" s="38">
        <f t="shared" ca="1" si="0"/>
        <v>8.2562265344679917E-5</v>
      </c>
      <c r="E9" s="38">
        <f t="shared" ca="1" si="0"/>
        <v>8.2562265344679917E-5</v>
      </c>
      <c r="F9" s="39" cm="1">
        <f t="array" aca="1" ref="F9" ca="1">INDIRECT(CONCATENATE("'",HLOOKUP(F$1,$B$21:$E$23,3,FALSE),"'!",$B$25,ROW($A9)+5))*About!$A$27</f>
        <v>8.2562265344679917E-5</v>
      </c>
      <c r="G9" s="38">
        <f t="shared" ca="1" si="4"/>
        <v>8.3151995811427625E-5</v>
      </c>
      <c r="H9" s="38">
        <f t="shared" ca="1" si="1"/>
        <v>8.3741726278175347E-5</v>
      </c>
      <c r="I9" s="38">
        <f t="shared" ca="1" si="1"/>
        <v>8.4331456744923055E-5</v>
      </c>
      <c r="J9" s="38">
        <f t="shared" ca="1" si="1"/>
        <v>8.4921187211670776E-5</v>
      </c>
      <c r="K9" s="39" cm="1">
        <f t="array" aca="1" ref="K9" ca="1">INDIRECT(CONCATENATE("'",HLOOKUP(K$1,$B$21:$E$23,3,FALSE),"'!",$B$25,ROW($A9)+5))*About!$A$27</f>
        <v>8.5510917678418484E-5</v>
      </c>
      <c r="L9" s="38">
        <f t="shared" ca="1" si="5"/>
        <v>8.6690378611913914E-5</v>
      </c>
      <c r="M9" s="38">
        <f t="shared" ca="1" si="2"/>
        <v>8.7869839545409343E-5</v>
      </c>
      <c r="N9" s="38">
        <f t="shared" ca="1" si="2"/>
        <v>8.9049300478904759E-5</v>
      </c>
      <c r="O9" s="38">
        <f t="shared" ca="1" si="2"/>
        <v>9.0228761412400189E-5</v>
      </c>
      <c r="P9" s="39" cm="1">
        <f t="array" aca="1" ref="P9" ca="1">INDIRECT(CONCATENATE("'",HLOOKUP(P$1,$B$21:$E$23,3,FALSE),"'!",$B$25,ROW($A9)+5))*About!$A$27</f>
        <v>9.1408222345895618E-5</v>
      </c>
      <c r="Q9" s="38" cm="1">
        <f t="array" aca="1" ref="Q9" ca="1">TREND($K9:$P9,$K$1:$P$1,Q$1)</f>
        <v>9.2587683279391278E-5</v>
      </c>
      <c r="R9" s="38" cm="1">
        <f t="array" aca="1" ref="R9" ca="1">TREND($K9:$P9,$K$1:$P$1,R$1)</f>
        <v>9.3767144212886667E-5</v>
      </c>
      <c r="S9" s="38" cm="1">
        <f t="array" aca="1" ref="S9" ca="1">TREND($K9:$P9,$K$1:$P$1,S$1)</f>
        <v>9.4946605146382056E-5</v>
      </c>
      <c r="T9" s="38" cm="1">
        <f t="array" aca="1" ref="T9" ca="1">TREND($K9:$P9,$K$1:$P$1,T$1)</f>
        <v>9.6126066079877445E-5</v>
      </c>
      <c r="U9" s="38" cm="1">
        <f t="array" aca="1" ref="U9" ca="1">TREND($K9:$P9,$K$1:$P$1,U$1)</f>
        <v>9.7305527013372833E-5</v>
      </c>
      <c r="V9" s="38" cm="1">
        <f t="array" aca="1" ref="V9" ca="1">TREND($K9:$P9,$K$1:$P$1,V$1)</f>
        <v>9.8484987946868222E-5</v>
      </c>
      <c r="W9" s="38" cm="1">
        <f t="array" aca="1" ref="W9" ca="1">TREND($K9:$P9,$K$1:$P$1,W$1)</f>
        <v>9.9664448880363611E-5</v>
      </c>
      <c r="X9" s="38" cm="1">
        <f t="array" aca="1" ref="X9" ca="1">TREND($K9:$P9,$K$1:$P$1,X$1)</f>
        <v>1.00843909813859E-4</v>
      </c>
      <c r="Y9" s="38" cm="1">
        <f t="array" aca="1" ref="Y9" ca="1">TREND($K9:$P9,$K$1:$P$1,Y$1)</f>
        <v>1.0202337074735439E-4</v>
      </c>
      <c r="Z9" s="38" cm="1">
        <f t="array" aca="1" ref="Z9" ca="1">TREND($K9:$P9,$K$1:$P$1,Z$1)</f>
        <v>1.0320283168084978E-4</v>
      </c>
      <c r="AA9" s="38" cm="1">
        <f t="array" aca="1" ref="AA9" ca="1">TREND($K9:$P9,$K$1:$P$1,AA$1)</f>
        <v>1.0438229261434517E-4</v>
      </c>
      <c r="AB9" s="38" cm="1">
        <f t="array" aca="1" ref="AB9" ca="1">TREND($K9:$P9,$K$1:$P$1,AB$1)</f>
        <v>1.0556175354784056E-4</v>
      </c>
      <c r="AC9" s="38" cm="1">
        <f t="array" aca="1" ref="AC9" ca="1">TREND($K9:$P9,$K$1:$P$1,AC$1)</f>
        <v>1.0674121448133638E-4</v>
      </c>
      <c r="AD9" s="38" cm="1">
        <f t="array" aca="1" ref="AD9" ca="1">TREND($K9:$P9,$K$1:$P$1,AD$1)</f>
        <v>1.0792067541483177E-4</v>
      </c>
      <c r="AE9" s="38" cm="1">
        <f t="array" aca="1" ref="AE9" ca="1">TREND($K9:$P9,$K$1:$P$1,AE$1)</f>
        <v>1.0910013634832716E-4</v>
      </c>
      <c r="AF9" s="38" cm="1">
        <f t="array" aca="1" ref="AF9" ca="1">TREND($K9:$P9,$K$1:$P$1,AF$1)</f>
        <v>1.1027959728182254E-4</v>
      </c>
      <c r="AG9" s="38" cm="1">
        <f t="array" aca="1" ref="AG9" ca="1">TREND($K9:$P9,$K$1:$P$1,AG$1)</f>
        <v>1.1145905821531793E-4</v>
      </c>
      <c r="AH9" s="38" cm="1">
        <f t="array" aca="1" ref="AH9" ca="1">TREND($K9:$P9,$K$1:$P$1,AH$1)</f>
        <v>1.1263851914881332E-4</v>
      </c>
      <c r="AI9" s="38" cm="1">
        <f t="array" aca="1" ref="AI9" ca="1">TREND($K9:$P9,$K$1:$P$1,AI$1)</f>
        <v>1.1381798008230871E-4</v>
      </c>
      <c r="AJ9" s="38" cm="1">
        <f t="array" aca="1" ref="AJ9" ca="1">TREND($K9:$P9,$K$1:$P$1,AJ$1)</f>
        <v>1.149974410158041E-4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6.1921699008509944E-7</v>
      </c>
      <c r="C10" s="38">
        <f t="shared" ca="1" si="3"/>
        <v>6.2658862091944587E-7</v>
      </c>
      <c r="D10" s="38">
        <f t="shared" ca="1" si="0"/>
        <v>6.3396025175379231E-7</v>
      </c>
      <c r="E10" s="38">
        <f t="shared" ca="1" si="0"/>
        <v>6.4133188258813863E-7</v>
      </c>
      <c r="F10" s="39" cm="1">
        <f t="array" aca="1" ref="F10" ca="1">INDIRECT(CONCATENATE("'",HLOOKUP(F$1,$B$21:$E$23,3,FALSE),"'!",$B$25,ROW($A10)+5))*About!$A$27</f>
        <v>6.4870351342248507E-7</v>
      </c>
      <c r="G10" s="38">
        <f t="shared" ca="1" si="4"/>
        <v>6.6639542742491643E-7</v>
      </c>
      <c r="H10" s="38">
        <f t="shared" ca="1" si="1"/>
        <v>6.8408734142734789E-7</v>
      </c>
      <c r="I10" s="38">
        <f t="shared" ca="1" si="1"/>
        <v>7.0177925542977925E-7</v>
      </c>
      <c r="J10" s="38">
        <f t="shared" ca="1" si="1"/>
        <v>7.1947116943221071E-7</v>
      </c>
      <c r="K10" s="39" cm="1">
        <f t="array" aca="1" ref="K10" ca="1">INDIRECT(CONCATENATE("'",HLOOKUP(K$1,$B$21:$E$23,3,FALSE),"'!",$B$25,ROW($A10)+5))*About!$A$27</f>
        <v>7.3716308343464207E-7</v>
      </c>
      <c r="L10" s="38">
        <f t="shared" ca="1" si="5"/>
        <v>7.4895769276959634E-7</v>
      </c>
      <c r="M10" s="38">
        <f t="shared" ca="1" si="2"/>
        <v>7.6075230210455062E-7</v>
      </c>
      <c r="N10" s="38">
        <f t="shared" ca="1" si="2"/>
        <v>7.7254691143950489E-7</v>
      </c>
      <c r="O10" s="38">
        <f t="shared" ca="1" si="2"/>
        <v>7.8434152077445917E-7</v>
      </c>
      <c r="P10" s="39" cm="1">
        <f t="array" aca="1" ref="P10" ca="1">INDIRECT(CONCATENATE("'",HLOOKUP(P$1,$B$21:$E$23,3,FALSE),"'!",$B$25,ROW($A10)+5))*About!$A$27</f>
        <v>7.9613613010941344E-7</v>
      </c>
      <c r="Q10" s="38" cm="1">
        <f t="array" aca="1" ref="Q10" ca="1">TREND($K10:$P10,$K$1:$P$1,Q$1)</f>
        <v>8.0793073944436888E-7</v>
      </c>
      <c r="R10" s="38" cm="1">
        <f t="array" aca="1" ref="R10" ca="1">TREND($K10:$P10,$K$1:$P$1,R$1)</f>
        <v>8.1972534877932114E-7</v>
      </c>
      <c r="S10" s="38" cm="1">
        <f t="array" aca="1" ref="S10" ca="1">TREND($K10:$P10,$K$1:$P$1,S$1)</f>
        <v>8.3151995811427679E-7</v>
      </c>
      <c r="T10" s="38" cm="1">
        <f t="array" aca="1" ref="T10" ca="1">TREND($K10:$P10,$K$1:$P$1,T$1)</f>
        <v>8.4331456744923244E-7</v>
      </c>
      <c r="U10" s="38" cm="1">
        <f t="array" aca="1" ref="U10" ca="1">TREND($K10:$P10,$K$1:$P$1,U$1)</f>
        <v>8.551091767841847E-7</v>
      </c>
      <c r="V10" s="38" cm="1">
        <f t="array" aca="1" ref="V10" ca="1">TREND($K10:$P10,$K$1:$P$1,V$1)</f>
        <v>8.6690378611914036E-7</v>
      </c>
      <c r="W10" s="38" cm="1">
        <f t="array" aca="1" ref="W10" ca="1">TREND($K10:$P10,$K$1:$P$1,W$1)</f>
        <v>8.7869839545409262E-7</v>
      </c>
      <c r="X10" s="38" cm="1">
        <f t="array" aca="1" ref="X10" ca="1">TREND($K10:$P10,$K$1:$P$1,X$1)</f>
        <v>8.9049300478904827E-7</v>
      </c>
      <c r="Y10" s="38" cm="1">
        <f t="array" aca="1" ref="Y10" ca="1">TREND($K10:$P10,$K$1:$P$1,Y$1)</f>
        <v>9.0228761412400392E-7</v>
      </c>
      <c r="Z10" s="38" cm="1">
        <f t="array" aca="1" ref="Z10" ca="1">TREND($K10:$P10,$K$1:$P$1,Z$1)</f>
        <v>9.1408222345895618E-7</v>
      </c>
      <c r="AA10" s="38" cm="1">
        <f t="array" aca="1" ref="AA10" ca="1">TREND($K10:$P10,$K$1:$P$1,AA$1)</f>
        <v>9.2587683279391183E-7</v>
      </c>
      <c r="AB10" s="38" cm="1">
        <f t="array" aca="1" ref="AB10" ca="1">TREND($K10:$P10,$K$1:$P$1,AB$1)</f>
        <v>9.3767144212886409E-7</v>
      </c>
      <c r="AC10" s="38" cm="1">
        <f t="array" aca="1" ref="AC10" ca="1">TREND($K10:$P10,$K$1:$P$1,AC$1)</f>
        <v>9.4946605146381974E-7</v>
      </c>
      <c r="AD10" s="38" cm="1">
        <f t="array" aca="1" ref="AD10" ca="1">TREND($K10:$P10,$K$1:$P$1,AD$1)</f>
        <v>9.6126066079877539E-7</v>
      </c>
      <c r="AE10" s="38" cm="1">
        <f t="array" aca="1" ref="AE10" ca="1">TREND($K10:$P10,$K$1:$P$1,AE$1)</f>
        <v>9.7305527013372766E-7</v>
      </c>
      <c r="AF10" s="38" cm="1">
        <f t="array" aca="1" ref="AF10" ca="1">TREND($K10:$P10,$K$1:$P$1,AF$1)</f>
        <v>9.8484987946868331E-7</v>
      </c>
      <c r="AG10" s="38" cm="1">
        <f t="array" aca="1" ref="AG10" ca="1">TREND($K10:$P10,$K$1:$P$1,AG$1)</f>
        <v>9.9664448880363557E-7</v>
      </c>
      <c r="AH10" s="38" cm="1">
        <f t="array" aca="1" ref="AH10" ca="1">TREND($K10:$P10,$K$1:$P$1,AH$1)</f>
        <v>1.0084390981385912E-6</v>
      </c>
      <c r="AI10" s="38" cm="1">
        <f t="array" aca="1" ref="AI10" ca="1">TREND($K10:$P10,$K$1:$P$1,AI$1)</f>
        <v>1.0202337074735469E-6</v>
      </c>
      <c r="AJ10" s="38" cm="1">
        <f t="array" aca="1" ref="AJ10" ca="1">TREND($K10:$P10,$K$1:$P$1,AJ$1)</f>
        <v>1.0320283168084991E-6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5.897304667477137E-7</v>
      </c>
      <c r="C11" s="38">
        <f t="shared" ca="1" si="3"/>
        <v>5.9710209758206013E-7</v>
      </c>
      <c r="D11" s="38">
        <f t="shared" ca="1" si="0"/>
        <v>6.0447372841640657E-7</v>
      </c>
      <c r="E11" s="38">
        <f t="shared" ca="1" si="0"/>
        <v>6.11845359250753E-7</v>
      </c>
      <c r="F11" s="39" cm="1">
        <f t="array" aca="1" ref="F11" ca="1">INDIRECT(CONCATENATE("'",HLOOKUP(F$1,$B$21:$E$23,3,FALSE),"'!",$B$25,ROW($A11)+5))*About!$A$27</f>
        <v>6.1921699008509944E-7</v>
      </c>
      <c r="G11" s="38">
        <f t="shared" ca="1" si="4"/>
        <v>6.3690890408753079E-7</v>
      </c>
      <c r="H11" s="38">
        <f t="shared" ca="1" si="1"/>
        <v>6.5460081808996226E-7</v>
      </c>
      <c r="I11" s="38">
        <f t="shared" ca="1" si="1"/>
        <v>6.7229273209239362E-7</v>
      </c>
      <c r="J11" s="38">
        <f t="shared" ca="1" si="1"/>
        <v>6.8998464609482508E-7</v>
      </c>
      <c r="K11" s="39" cm="1">
        <f t="array" aca="1" ref="K11" ca="1">INDIRECT(CONCATENATE("'",HLOOKUP(K$1,$B$21:$E$23,3,FALSE),"'!",$B$25,ROW($A11)+5))*About!$A$27</f>
        <v>7.0767656009725644E-7</v>
      </c>
      <c r="L11" s="38">
        <f t="shared" ca="1" si="5"/>
        <v>7.1947116943221071E-7</v>
      </c>
      <c r="M11" s="38">
        <f t="shared" ca="1" si="2"/>
        <v>7.3126577876716499E-7</v>
      </c>
      <c r="N11" s="38">
        <f t="shared" ca="1" si="2"/>
        <v>7.4306038810211915E-7</v>
      </c>
      <c r="O11" s="38">
        <f t="shared" ca="1" si="2"/>
        <v>7.5485499743707343E-7</v>
      </c>
      <c r="P11" s="39" cm="1">
        <f t="array" aca="1" ref="P11" ca="1">INDIRECT(CONCATENATE("'",HLOOKUP(P$1,$B$21:$E$23,3,FALSE),"'!",$B$25,ROW($A11)+5))*About!$A$27</f>
        <v>7.666496067720277E-7</v>
      </c>
      <c r="Q11" s="38" cm="1">
        <f t="array" aca="1" ref="Q11" ca="1">TREND($K11:$P11,$K$1:$P$1,Q$1)</f>
        <v>7.7844421610698145E-7</v>
      </c>
      <c r="R11" s="38" cm="1">
        <f t="array" aca="1" ref="R11" ca="1">TREND($K11:$P11,$K$1:$P$1,R$1)</f>
        <v>7.902388254419371E-7</v>
      </c>
      <c r="S11" s="38" cm="1">
        <f t="array" aca="1" ref="S11" ca="1">TREND($K11:$P11,$K$1:$P$1,S$1)</f>
        <v>8.0203343477688936E-7</v>
      </c>
      <c r="T11" s="38" cm="1">
        <f t="array" aca="1" ref="T11" ca="1">TREND($K11:$P11,$K$1:$P$1,T$1)</f>
        <v>8.1382804411184501E-7</v>
      </c>
      <c r="U11" s="38" cm="1">
        <f t="array" aca="1" ref="U11" ca="1">TREND($K11:$P11,$K$1:$P$1,U$1)</f>
        <v>8.2562265344679727E-7</v>
      </c>
      <c r="V11" s="38" cm="1">
        <f t="array" aca="1" ref="V11" ca="1">TREND($K11:$P11,$K$1:$P$1,V$1)</f>
        <v>8.3741726278175292E-7</v>
      </c>
      <c r="W11" s="38" cm="1">
        <f t="array" aca="1" ref="W11" ca="1">TREND($K11:$P11,$K$1:$P$1,W$1)</f>
        <v>8.4921187211670857E-7</v>
      </c>
      <c r="X11" s="38" cm="1">
        <f t="array" aca="1" ref="X11" ca="1">TREND($K11:$P11,$K$1:$P$1,X$1)</f>
        <v>8.6100648145166084E-7</v>
      </c>
      <c r="Y11" s="38" cm="1">
        <f t="array" aca="1" ref="Y11" ca="1">TREND($K11:$P11,$K$1:$P$1,Y$1)</f>
        <v>8.7280109078661649E-7</v>
      </c>
      <c r="Z11" s="38" cm="1">
        <f t="array" aca="1" ref="Z11" ca="1">TREND($K11:$P11,$K$1:$P$1,Z$1)</f>
        <v>8.8459570012156875E-7</v>
      </c>
      <c r="AA11" s="38" cm="1">
        <f t="array" aca="1" ref="AA11" ca="1">TREND($K11:$P11,$K$1:$P$1,AA$1)</f>
        <v>8.963903094565244E-7</v>
      </c>
      <c r="AB11" s="38" cm="1">
        <f t="array" aca="1" ref="AB11" ca="1">TREND($K11:$P11,$K$1:$P$1,AB$1)</f>
        <v>9.0818491879147666E-7</v>
      </c>
      <c r="AC11" s="38" cm="1">
        <f t="array" aca="1" ref="AC11" ca="1">TREND($K11:$P11,$K$1:$P$1,AC$1)</f>
        <v>9.1997952812643231E-7</v>
      </c>
      <c r="AD11" s="38" cm="1">
        <f t="array" aca="1" ref="AD11" ca="1">TREND($K11:$P11,$K$1:$P$1,AD$1)</f>
        <v>9.3177413746138796E-7</v>
      </c>
      <c r="AE11" s="38" cm="1">
        <f t="array" aca="1" ref="AE11" ca="1">TREND($K11:$P11,$K$1:$P$1,AE$1)</f>
        <v>9.4356874679634022E-7</v>
      </c>
      <c r="AF11" s="38" cm="1">
        <f t="array" aca="1" ref="AF11" ca="1">TREND($K11:$P11,$K$1:$P$1,AF$1)</f>
        <v>9.5536335613129587E-7</v>
      </c>
      <c r="AG11" s="38" cm="1">
        <f t="array" aca="1" ref="AG11" ca="1">TREND($K11:$P11,$K$1:$P$1,AG$1)</f>
        <v>9.6715796546624814E-7</v>
      </c>
      <c r="AH11" s="38" cm="1">
        <f t="array" aca="1" ref="AH11" ca="1">TREND($K11:$P11,$K$1:$P$1,AH$1)</f>
        <v>9.7895257480120379E-7</v>
      </c>
      <c r="AI11" s="38" cm="1">
        <f t="array" aca="1" ref="AI11" ca="1">TREND($K11:$P11,$K$1:$P$1,AI$1)</f>
        <v>9.9074718413615944E-7</v>
      </c>
      <c r="AJ11" s="38" cm="1">
        <f t="array" aca="1" ref="AJ11" ca="1">TREND($K11:$P11,$K$1:$P$1,AJ$1)</f>
        <v>1.0025417934711117E-6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2.7451953227106075E-6</v>
      </c>
      <c r="C12" s="38">
        <f t="shared" ca="1" si="3"/>
        <v>2.793848086217294E-6</v>
      </c>
      <c r="D12" s="38">
        <f t="shared" ca="1" si="0"/>
        <v>2.8425008497239801E-6</v>
      </c>
      <c r="E12" s="38">
        <f t="shared" ca="1" si="0"/>
        <v>2.8911536132306663E-6</v>
      </c>
      <c r="F12" s="40">
        <f ca="1">SUM(INDIRECT(CONCATENATE("'",HLOOKUP(F$1,$B$21:$E$23,3,FALSE),"'!",$B$25,ROW($A12)+5,":",$B$25,ROW($A12)+6)))*About!$A$27</f>
        <v>2.9398063767373528E-6</v>
      </c>
      <c r="G12" s="38">
        <f t="shared" ca="1" si="4"/>
        <v>2.9946513101448902E-6</v>
      </c>
      <c r="H12" s="38">
        <f t="shared" ca="1" si="1"/>
        <v>3.0494962435524275E-6</v>
      </c>
      <c r="I12" s="38">
        <f t="shared" ca="1" si="1"/>
        <v>3.1043411769599648E-6</v>
      </c>
      <c r="J12" s="38">
        <f t="shared" ca="1" si="1"/>
        <v>3.1591861103675022E-6</v>
      </c>
      <c r="K12" s="40">
        <f ca="1">SUM(INDIRECT(CONCATENATE("'",HLOOKUP(K$1,$B$21:$E$23,3,FALSE),"'!",$B$25,ROW($A12)+5,":",$B$25,ROW($A12)+6)))*About!$A$27</f>
        <v>3.2140310437750395E-6</v>
      </c>
      <c r="L12" s="38">
        <f t="shared" ca="1" si="5"/>
        <v>3.2847986997847654E-6</v>
      </c>
      <c r="M12" s="38">
        <f t="shared" ca="1" si="2"/>
        <v>3.3555663557944912E-6</v>
      </c>
      <c r="N12" s="38">
        <f t="shared" ca="1" si="2"/>
        <v>3.4263340118042166E-6</v>
      </c>
      <c r="O12" s="38">
        <f t="shared" ca="1" si="2"/>
        <v>3.4971016678139425E-6</v>
      </c>
      <c r="P12" s="40">
        <f ca="1">SUM(INDIRECT(CONCATENATE("'",HLOOKUP(P$1,$B$21:$E$23,3,FALSE),"'!",$B$25,ROW($A12)+5,":",$B$25,ROW($A12)+6)))*About!$A$27</f>
        <v>3.5678693238236684E-6</v>
      </c>
      <c r="Q12" s="38" cm="1">
        <f t="array" aca="1" ref="Q12" ca="1">TREND($K12:$P12,$K$1:$P$1,Q$1)</f>
        <v>3.6386369798333896E-6</v>
      </c>
      <c r="R12" s="38" cm="1">
        <f t="array" aca="1" ref="R12" ca="1">TREND($K12:$P12,$K$1:$P$1,R$1)</f>
        <v>3.7094046358431302E-6</v>
      </c>
      <c r="S12" s="38" cm="1">
        <f t="array" aca="1" ref="S12" ca="1">TREND($K12:$P12,$K$1:$P$1,S$1)</f>
        <v>3.7801722918528438E-6</v>
      </c>
      <c r="T12" s="38" cm="1">
        <f t="array" aca="1" ref="T12" ca="1">TREND($K12:$P12,$K$1:$P$1,T$1)</f>
        <v>3.8509399478625845E-6</v>
      </c>
      <c r="U12" s="38" cm="1">
        <f t="array" aca="1" ref="U12" ca="1">TREND($K12:$P12,$K$1:$P$1,U$1)</f>
        <v>3.9217076038722981E-6</v>
      </c>
      <c r="V12" s="38" cm="1">
        <f t="array" aca="1" ref="V12" ca="1">TREND($K12:$P12,$K$1:$P$1,V$1)</f>
        <v>3.9924752598820387E-6</v>
      </c>
      <c r="W12" s="38" cm="1">
        <f t="array" aca="1" ref="W12" ca="1">TREND($K12:$P12,$K$1:$P$1,W$1)</f>
        <v>4.0632429158917523E-6</v>
      </c>
      <c r="X12" s="38" cm="1">
        <f t="array" aca="1" ref="X12" ca="1">TREND($K12:$P12,$K$1:$P$1,X$1)</f>
        <v>4.134010571901493E-6</v>
      </c>
      <c r="Y12" s="38" cm="1">
        <f t="array" aca="1" ref="Y12" ca="1">TREND($K12:$P12,$K$1:$P$1,Y$1)</f>
        <v>4.2047782279112066E-6</v>
      </c>
      <c r="Z12" s="38" cm="1">
        <f t="array" aca="1" ref="Z12" ca="1">TREND($K12:$P12,$K$1:$P$1,Z$1)</f>
        <v>4.2755458839209201E-6</v>
      </c>
      <c r="AA12" s="38" cm="1">
        <f t="array" aca="1" ref="AA12" ca="1">TREND($K12:$P12,$K$1:$P$1,AA$1)</f>
        <v>4.3463135399306608E-6</v>
      </c>
      <c r="AB12" s="38" cm="1">
        <f t="array" aca="1" ref="AB12" ca="1">TREND($K12:$P12,$K$1:$P$1,AB$1)</f>
        <v>4.4170811959403744E-6</v>
      </c>
      <c r="AC12" s="38" cm="1">
        <f t="array" aca="1" ref="AC12" ca="1">TREND($K12:$P12,$K$1:$P$1,AC$1)</f>
        <v>4.4878488519501151E-6</v>
      </c>
      <c r="AD12" s="38" cm="1">
        <f t="array" aca="1" ref="AD12" ca="1">TREND($K12:$P12,$K$1:$P$1,AD$1)</f>
        <v>4.5586165079598286E-6</v>
      </c>
      <c r="AE12" s="38" cm="1">
        <f t="array" aca="1" ref="AE12" ca="1">TREND($K12:$P12,$K$1:$P$1,AE$1)</f>
        <v>4.6293841639695693E-6</v>
      </c>
      <c r="AF12" s="38" cm="1">
        <f t="array" aca="1" ref="AF12" ca="1">TREND($K12:$P12,$K$1:$P$1,AF$1)</f>
        <v>4.7001518199792829E-6</v>
      </c>
      <c r="AG12" s="38" cm="1">
        <f t="array" aca="1" ref="AG12" ca="1">TREND($K12:$P12,$K$1:$P$1,AG$1)</f>
        <v>4.7709194759890236E-6</v>
      </c>
      <c r="AH12" s="38" cm="1">
        <f t="array" aca="1" ref="AH12" ca="1">TREND($K12:$P12,$K$1:$P$1,AH$1)</f>
        <v>4.8416871319987371E-6</v>
      </c>
      <c r="AI12" s="38" cm="1">
        <f t="array" aca="1" ref="AI12" ca="1">TREND($K12:$P12,$K$1:$P$1,AI$1)</f>
        <v>4.9124547880084507E-6</v>
      </c>
      <c r="AJ12" s="38" cm="1">
        <f t="array" aca="1" ref="AJ12" ca="1">TREND($K12:$P12,$K$1:$P$1,AJ$1)</f>
        <v>4.9832224440181914E-6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HOIpTP-transport-NOx</v>
      </c>
    </row>
    <row r="18" spans="1:5">
      <c r="A18" t="s">
        <v>113</v>
      </c>
      <c r="B18" t="str">
        <f ca="1">RIGHT(B17,LEN(B17)-7)</f>
        <v>transport-NOx</v>
      </c>
    </row>
    <row r="19" spans="1:5">
      <c r="A19" t="s">
        <v>114</v>
      </c>
      <c r="B19" t="str">
        <f ca="1">LEFT(B18,FIND("-",B18)-1)</f>
        <v>transport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NOx</v>
      </c>
    </row>
    <row r="25" spans="1:5">
      <c r="A25" t="s">
        <v>123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7D52-2153-4372-8003-C9721898629A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1.2679205035075842E-4</v>
      </c>
      <c r="C2" s="38">
        <f ca="1">$B2+($F2-$B2)*(C$1-$B$1)/($F$1-$B$1)</f>
        <v>1.2752921343419307E-4</v>
      </c>
      <c r="D2" s="38">
        <f t="shared" ref="D2:E12" ca="1" si="0">$B2+($F2-$B2)*(D$1-$B$1)/($F$1-$B$1)</f>
        <v>1.2826637651762771E-4</v>
      </c>
      <c r="E2" s="38">
        <f t="shared" ca="1" si="0"/>
        <v>1.2900353960106236E-4</v>
      </c>
      <c r="F2" s="37" cm="1">
        <f t="array" aca="1" ref="F2" ca="1">INDIRECT(CONCATENATE("'",HLOOKUP(F$1,$B$21:$E$23,3,FALSE),"'!",$B$25,ROW($A2)+3))*About!$A$27</f>
        <v>1.29740702684497E-4</v>
      </c>
      <c r="G2" s="38">
        <f ca="1">$F2+($K2-$F2)*(G$1-$F$1)/($K$1-$F$1)</f>
        <v>1.3209962455148786E-4</v>
      </c>
      <c r="H2" s="38">
        <f t="shared" ref="H2:J12" ca="1" si="1">$F2+($K2-$F2)*(H$1-$F$1)/($K$1-$F$1)</f>
        <v>1.3445854641847872E-4</v>
      </c>
      <c r="I2" s="38">
        <f t="shared" ca="1" si="1"/>
        <v>1.3681746828546958E-4</v>
      </c>
      <c r="J2" s="38">
        <f t="shared" ca="1" si="1"/>
        <v>1.3917639015246044E-4</v>
      </c>
      <c r="K2" s="37" cm="1">
        <f t="array" aca="1" ref="K2" ca="1">INDIRECT(CONCATENATE("'",HLOOKUP(K$1,$B$21:$E$23,3,FALSE),"'!",$B$25,ROW($A2)+3))*About!$A$27</f>
        <v>1.415353120194513E-4</v>
      </c>
      <c r="L2" s="38">
        <f ca="1">$K2+($P2-$K2)*(L$1-$K$1)/($P$1-$K$1)</f>
        <v>1.4330450341969444E-4</v>
      </c>
      <c r="M2" s="38">
        <f t="shared" ref="M2:O12" ca="1" si="2">$K2+($P2-$K2)*(M$1-$K$1)/($P$1-$K$1)</f>
        <v>1.4507369481993757E-4</v>
      </c>
      <c r="N2" s="38">
        <f t="shared" ca="1" si="2"/>
        <v>1.4684288622018071E-4</v>
      </c>
      <c r="O2" s="38">
        <f t="shared" ca="1" si="2"/>
        <v>1.4861207762042385E-4</v>
      </c>
      <c r="P2" s="37" cm="1">
        <f t="array" aca="1" ref="P2" ca="1">INDIRECT(CONCATENATE("'",HLOOKUP(P$1,$B$21:$E$23,3,FALSE),"'!",$B$25,ROW($A2)+3))*About!$A$27</f>
        <v>1.5038126902066699E-4</v>
      </c>
      <c r="Q2" s="38" cm="1">
        <f t="array" aca="1" ref="Q2" ca="1">TREND($K2:$P2,$K$1:$P$1,Q$1)</f>
        <v>1.5215046042090993E-4</v>
      </c>
      <c r="R2" s="38" cm="1">
        <f t="array" aca="1" ref="R2" ca="1">TREND($K2:$P2,$K$1:$P$1,R$1)</f>
        <v>1.5391965182115323E-4</v>
      </c>
      <c r="S2" s="38" cm="1">
        <f t="array" aca="1" ref="S2" ca="1">TREND($K2:$P2,$K$1:$P$1,S$1)</f>
        <v>1.5568884322139653E-4</v>
      </c>
      <c r="T2" s="38" cm="1">
        <f t="array" aca="1" ref="T2" ca="1">TREND($K2:$P2,$K$1:$P$1,T$1)</f>
        <v>1.574580346216394E-4</v>
      </c>
      <c r="U2" s="38" cm="1">
        <f t="array" aca="1" ref="U2" ca="1">TREND($K2:$P2,$K$1:$P$1,U$1)</f>
        <v>1.592272260218827E-4</v>
      </c>
      <c r="V2" s="38" cm="1">
        <f t="array" aca="1" ref="V2" ca="1">TREND($K2:$P2,$K$1:$P$1,V$1)</f>
        <v>1.6099641742212557E-4</v>
      </c>
      <c r="W2" s="38" cm="1">
        <f t="array" aca="1" ref="W2" ca="1">TREND($K2:$P2,$K$1:$P$1,W$1)</f>
        <v>1.6276560882236887E-4</v>
      </c>
      <c r="X2" s="38" cm="1">
        <f t="array" aca="1" ref="X2" ca="1">TREND($K2:$P2,$K$1:$P$1,X$1)</f>
        <v>1.6453480022261217E-4</v>
      </c>
      <c r="Y2" s="38" cm="1">
        <f t="array" aca="1" ref="Y2" ca="1">TREND($K2:$P2,$K$1:$P$1,Y$1)</f>
        <v>1.6630399162285503E-4</v>
      </c>
      <c r="Z2" s="38" cm="1">
        <f t="array" aca="1" ref="Z2" ca="1">TREND($K2:$P2,$K$1:$P$1,Z$1)</f>
        <v>1.6807318302309833E-4</v>
      </c>
      <c r="AA2" s="38" cm="1">
        <f t="array" aca="1" ref="AA2" ca="1">TREND($K2:$P2,$K$1:$P$1,AA$1)</f>
        <v>1.6984237442334163E-4</v>
      </c>
      <c r="AB2" s="38" cm="1">
        <f t="array" aca="1" ref="AB2" ca="1">TREND($K2:$P2,$K$1:$P$1,AB$1)</f>
        <v>1.716115658235845E-4</v>
      </c>
      <c r="AC2" s="38" cm="1">
        <f t="array" aca="1" ref="AC2" ca="1">TREND($K2:$P2,$K$1:$P$1,AC$1)</f>
        <v>1.733807572238278E-4</v>
      </c>
      <c r="AD2" s="38" cm="1">
        <f t="array" aca="1" ref="AD2" ca="1">TREND($K2:$P2,$K$1:$P$1,AD$1)</f>
        <v>1.7514994862407067E-4</v>
      </c>
      <c r="AE2" s="38" cm="1">
        <f t="array" aca="1" ref="AE2" ca="1">TREND($K2:$P2,$K$1:$P$1,AE$1)</f>
        <v>1.7691914002431397E-4</v>
      </c>
      <c r="AF2" s="38" cm="1">
        <f t="array" aca="1" ref="AF2" ca="1">TREND($K2:$P2,$K$1:$P$1,AF$1)</f>
        <v>1.7868833142455727E-4</v>
      </c>
      <c r="AG2" s="38" cm="1">
        <f t="array" aca="1" ref="AG2" ca="1">TREND($K2:$P2,$K$1:$P$1,AG$1)</f>
        <v>1.8045752282480013E-4</v>
      </c>
      <c r="AH2" s="38" cm="1">
        <f t="array" aca="1" ref="AH2" ca="1">TREND($K2:$P2,$K$1:$P$1,AH$1)</f>
        <v>1.8222671422504343E-4</v>
      </c>
      <c r="AI2" s="38" cm="1">
        <f t="array" aca="1" ref="AI2" ca="1">TREND($K2:$P2,$K$1:$P$1,AI$1)</f>
        <v>1.8399590562528673E-4</v>
      </c>
      <c r="AJ2" s="38" cm="1">
        <f t="array" aca="1" ref="AJ2" ca="1">TREND($K2:$P2,$K$1:$P$1,AJ$1)</f>
        <v>1.857650970255296E-4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7.3716308343464216E-5</v>
      </c>
      <c r="C3" s="38">
        <f t="shared" ref="C3:C12" ca="1" si="3">$B3+($F3-$B3)*(C$1-$B$1)/($F$1-$B$1)</f>
        <v>7.4453471426898861E-5</v>
      </c>
      <c r="D3" s="38">
        <f t="shared" ca="1" si="0"/>
        <v>7.5190634510333493E-5</v>
      </c>
      <c r="E3" s="38">
        <f t="shared" ca="1" si="0"/>
        <v>7.5927797593768124E-5</v>
      </c>
      <c r="F3" s="39" cm="1">
        <f t="array" aca="1" ref="F3" ca="1">INDIRECT(CONCATENATE("'",HLOOKUP(F$1,$B$21:$E$23,3,FALSE),"'!",$B$25,ROW($A3)+5))*About!$A$27</f>
        <v>7.6664960677202769E-5</v>
      </c>
      <c r="G3" s="38">
        <f t="shared" ref="G3:G12" ca="1" si="4">$F3+($K3-$F3)*(G$1-$F$1)/($K$1-$F$1)</f>
        <v>7.7254691143950491E-5</v>
      </c>
      <c r="H3" s="38">
        <f t="shared" ca="1" si="1"/>
        <v>7.7844421610698199E-5</v>
      </c>
      <c r="I3" s="38">
        <f t="shared" ca="1" si="1"/>
        <v>7.843415207744592E-5</v>
      </c>
      <c r="J3" s="38">
        <f t="shared" ca="1" si="1"/>
        <v>7.9023882544193628E-5</v>
      </c>
      <c r="K3" s="39" cm="1">
        <f t="array" aca="1" ref="K3" ca="1">INDIRECT(CONCATENATE("'",HLOOKUP(K$1,$B$21:$E$23,3,FALSE),"'!",$B$25,ROW($A3)+5))*About!$A$27</f>
        <v>7.961361301094135E-5</v>
      </c>
      <c r="L3" s="38">
        <f t="shared" ref="L3:L12" ca="1" si="5">$K3+($P3-$K3)*(L$1-$K$1)/($P$1-$K$1)</f>
        <v>8.0203343477689058E-5</v>
      </c>
      <c r="M3" s="38">
        <f t="shared" ca="1" si="2"/>
        <v>8.079307394443678E-5</v>
      </c>
      <c r="N3" s="38">
        <f t="shared" ca="1" si="2"/>
        <v>8.1382804411184487E-5</v>
      </c>
      <c r="O3" s="38">
        <f t="shared" ca="1" si="2"/>
        <v>8.1972534877932209E-5</v>
      </c>
      <c r="P3" s="39" cm="1">
        <f t="array" aca="1" ref="P3" ca="1">INDIRECT(CONCATENATE("'",HLOOKUP(P$1,$B$21:$E$23,3,FALSE),"'!",$B$25,ROW($A3)+5))*About!$A$27</f>
        <v>8.2562265344679917E-5</v>
      </c>
      <c r="Q3" s="38" cm="1">
        <f t="array" aca="1" ref="Q3" ca="1">TREND($K3:$P3,$K$1:$P$1,Q$1)</f>
        <v>8.3151995811427517E-5</v>
      </c>
      <c r="R3" s="38" cm="1">
        <f t="array" aca="1" ref="R3" ca="1">TREND($K3:$P3,$K$1:$P$1,R$1)</f>
        <v>8.3741726278175428E-5</v>
      </c>
      <c r="S3" s="38" cm="1">
        <f t="array" aca="1" ref="S3" ca="1">TREND($K3:$P3,$K$1:$P$1,S$1)</f>
        <v>8.4331456744923122E-5</v>
      </c>
      <c r="T3" s="38" cm="1">
        <f t="array" aca="1" ref="T3" ca="1">TREND($K3:$P3,$K$1:$P$1,T$1)</f>
        <v>8.4921187211670817E-5</v>
      </c>
      <c r="U3" s="38" cm="1">
        <f t="array" aca="1" ref="U3" ca="1">TREND($K3:$P3,$K$1:$P$1,U$1)</f>
        <v>8.5510917678418511E-5</v>
      </c>
      <c r="V3" s="38" cm="1">
        <f t="array" aca="1" ref="V3" ca="1">TREND($K3:$P3,$K$1:$P$1,V$1)</f>
        <v>8.6100648145166206E-5</v>
      </c>
      <c r="W3" s="38" cm="1">
        <f t="array" aca="1" ref="W3" ca="1">TREND($K3:$P3,$K$1:$P$1,W$1)</f>
        <v>8.66903786119139E-5</v>
      </c>
      <c r="X3" s="38" cm="1">
        <f t="array" aca="1" ref="X3" ca="1">TREND($K3:$P3,$K$1:$P$1,X$1)</f>
        <v>8.7280109078661594E-5</v>
      </c>
      <c r="Y3" s="38" cm="1">
        <f t="array" aca="1" ref="Y3" ca="1">TREND($K3:$P3,$K$1:$P$1,Y$1)</f>
        <v>8.7869839545409289E-5</v>
      </c>
      <c r="Z3" s="38" cm="1">
        <f t="array" aca="1" ref="Z3" ca="1">TREND($K3:$P3,$K$1:$P$1,Z$1)</f>
        <v>8.8459570012156983E-5</v>
      </c>
      <c r="AA3" s="38" cm="1">
        <f t="array" aca="1" ref="AA3" ca="1">TREND($K3:$P3,$K$1:$P$1,AA$1)</f>
        <v>8.9049300478904678E-5</v>
      </c>
      <c r="AB3" s="38" cm="1">
        <f t="array" aca="1" ref="AB3" ca="1">TREND($K3:$P3,$K$1:$P$1,AB$1)</f>
        <v>8.9639030945652372E-5</v>
      </c>
      <c r="AC3" s="38" cm="1">
        <f t="array" aca="1" ref="AC3" ca="1">TREND($K3:$P3,$K$1:$P$1,AC$1)</f>
        <v>9.0228761412400283E-5</v>
      </c>
      <c r="AD3" s="38" cm="1">
        <f t="array" aca="1" ref="AD3" ca="1">TREND($K3:$P3,$K$1:$P$1,AD$1)</f>
        <v>9.0818491879147978E-5</v>
      </c>
      <c r="AE3" s="38" cm="1">
        <f t="array" aca="1" ref="AE3" ca="1">TREND($K3:$P3,$K$1:$P$1,AE$1)</f>
        <v>9.1408222345895672E-5</v>
      </c>
      <c r="AF3" s="38" cm="1">
        <f t="array" aca="1" ref="AF3" ca="1">TREND($K3:$P3,$K$1:$P$1,AF$1)</f>
        <v>9.1997952812643367E-5</v>
      </c>
      <c r="AG3" s="38" cm="1">
        <f t="array" aca="1" ref="AG3" ca="1">TREND($K3:$P3,$K$1:$P$1,AG$1)</f>
        <v>9.2587683279391061E-5</v>
      </c>
      <c r="AH3" s="38" cm="1">
        <f t="array" aca="1" ref="AH3" ca="1">TREND($K3:$P3,$K$1:$P$1,AH$1)</f>
        <v>9.3177413746138756E-5</v>
      </c>
      <c r="AI3" s="38" cm="1">
        <f t="array" aca="1" ref="AI3" ca="1">TREND($K3:$P3,$K$1:$P$1,AI$1)</f>
        <v>9.376714421288645E-5</v>
      </c>
      <c r="AJ3" s="38" cm="1">
        <f t="array" aca="1" ref="AJ3" ca="1">TREND($K3:$P3,$K$1:$P$1,AJ$1)</f>
        <v>9.4356874679634144E-5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1.8871374935926837E-4</v>
      </c>
      <c r="C4" s="38">
        <f t="shared" ca="1" si="3"/>
        <v>1.8871374935926837E-4</v>
      </c>
      <c r="D4" s="38">
        <f t="shared" ca="1" si="0"/>
        <v>1.8871374935926837E-4</v>
      </c>
      <c r="E4" s="38">
        <f t="shared" ca="1" si="0"/>
        <v>1.8871374935926837E-4</v>
      </c>
      <c r="F4" s="39" cm="1">
        <f t="array" aca="1" ref="F4" ca="1">INDIRECT(CONCATENATE("'",HLOOKUP(F$1,$B$21:$E$23,3,FALSE),"'!",$B$25,ROW($A4)+5))*About!$A$27</f>
        <v>1.8871374935926837E-4</v>
      </c>
      <c r="G4" s="38">
        <f t="shared" ca="1" si="4"/>
        <v>1.9048294075951151E-4</v>
      </c>
      <c r="H4" s="38">
        <f t="shared" ca="1" si="1"/>
        <v>1.9225213215975465E-4</v>
      </c>
      <c r="I4" s="38">
        <f t="shared" ca="1" si="1"/>
        <v>1.9402132355999781E-4</v>
      </c>
      <c r="J4" s="38">
        <f t="shared" ca="1" si="1"/>
        <v>1.9579051496024095E-4</v>
      </c>
      <c r="K4" s="39" cm="1">
        <f t="array" aca="1" ref="K4" ca="1">INDIRECT(CONCATENATE("'",HLOOKUP(K$1,$B$21:$E$23,3,FALSE),"'!",$B$25,ROW($A4)+5))*About!$A$27</f>
        <v>1.9755970636048408E-4</v>
      </c>
      <c r="L4" s="38">
        <f t="shared" ca="1" si="5"/>
        <v>2.0109808916097036E-4</v>
      </c>
      <c r="M4" s="38">
        <f t="shared" ca="1" si="2"/>
        <v>2.0463647196145663E-4</v>
      </c>
      <c r="N4" s="38">
        <f t="shared" ca="1" si="2"/>
        <v>2.0817485476194294E-4</v>
      </c>
      <c r="O4" s="38">
        <f t="shared" ca="1" si="2"/>
        <v>2.1171323756242921E-4</v>
      </c>
      <c r="P4" s="39" cm="1">
        <f t="array" aca="1" ref="P4" ca="1">INDIRECT(CONCATENATE("'",HLOOKUP(P$1,$B$21:$E$23,3,FALSE),"'!",$B$25,ROW($A4)+5))*About!$A$27</f>
        <v>2.1525162036291549E-4</v>
      </c>
      <c r="Q4" s="38" cm="1">
        <f t="array" aca="1" ref="Q4" ca="1">TREND($K4:$P4,$K$1:$P$1,Q$1)</f>
        <v>2.1879000316340092E-4</v>
      </c>
      <c r="R4" s="38" cm="1">
        <f t="array" aca="1" ref="R4" ca="1">TREND($K4:$P4,$K$1:$P$1,R$1)</f>
        <v>2.2232838596388752E-4</v>
      </c>
      <c r="S4" s="38" cm="1">
        <f t="array" aca="1" ref="S4" ca="1">TREND($K4:$P4,$K$1:$P$1,S$1)</f>
        <v>2.2586676876437412E-4</v>
      </c>
      <c r="T4" s="38" cm="1">
        <f t="array" aca="1" ref="T4" ca="1">TREND($K4:$P4,$K$1:$P$1,T$1)</f>
        <v>2.2940515156485985E-4</v>
      </c>
      <c r="U4" s="38" cm="1">
        <f t="array" aca="1" ref="U4" ca="1">TREND($K4:$P4,$K$1:$P$1,U$1)</f>
        <v>2.3294353436534646E-4</v>
      </c>
      <c r="V4" s="38" cm="1">
        <f t="array" aca="1" ref="V4" ca="1">TREND($K4:$P4,$K$1:$P$1,V$1)</f>
        <v>2.3648191716583219E-4</v>
      </c>
      <c r="W4" s="38" cm="1">
        <f t="array" aca="1" ref="W4" ca="1">TREND($K4:$P4,$K$1:$P$1,W$1)</f>
        <v>2.4002029996631879E-4</v>
      </c>
      <c r="X4" s="38" cm="1">
        <f t="array" aca="1" ref="X4" ca="1">TREND($K4:$P4,$K$1:$P$1,X$1)</f>
        <v>2.4355868276680539E-4</v>
      </c>
      <c r="Y4" s="38" cm="1">
        <f t="array" aca="1" ref="Y4" ca="1">TREND($K4:$P4,$K$1:$P$1,Y$1)</f>
        <v>2.4709706556729112E-4</v>
      </c>
      <c r="Z4" s="38" cm="1">
        <f t="array" aca="1" ref="Z4" ca="1">TREND($K4:$P4,$K$1:$P$1,Z$1)</f>
        <v>2.5063544836777772E-4</v>
      </c>
      <c r="AA4" s="38" cm="1">
        <f t="array" aca="1" ref="AA4" ca="1">TREND($K4:$P4,$K$1:$P$1,AA$1)</f>
        <v>2.5417383116826432E-4</v>
      </c>
      <c r="AB4" s="38" cm="1">
        <f t="array" aca="1" ref="AB4" ca="1">TREND($K4:$P4,$K$1:$P$1,AB$1)</f>
        <v>2.5771221396875005E-4</v>
      </c>
      <c r="AC4" s="38" cm="1">
        <f t="array" aca="1" ref="AC4" ca="1">TREND($K4:$P4,$K$1:$P$1,AC$1)</f>
        <v>2.6125059676923666E-4</v>
      </c>
      <c r="AD4" s="38" cm="1">
        <f t="array" aca="1" ref="AD4" ca="1">TREND($K4:$P4,$K$1:$P$1,AD$1)</f>
        <v>2.6478897956972239E-4</v>
      </c>
      <c r="AE4" s="38" cm="1">
        <f t="array" aca="1" ref="AE4" ca="1">TREND($K4:$P4,$K$1:$P$1,AE$1)</f>
        <v>2.6832736237020899E-4</v>
      </c>
      <c r="AF4" s="38" cm="1">
        <f t="array" aca="1" ref="AF4" ca="1">TREND($K4:$P4,$K$1:$P$1,AF$1)</f>
        <v>2.7186574517069559E-4</v>
      </c>
      <c r="AG4" s="38" cm="1">
        <f t="array" aca="1" ref="AG4" ca="1">TREND($K4:$P4,$K$1:$P$1,AG$1)</f>
        <v>2.7540412797118132E-4</v>
      </c>
      <c r="AH4" s="38" cm="1">
        <f t="array" aca="1" ref="AH4" ca="1">TREND($K4:$P4,$K$1:$P$1,AH$1)</f>
        <v>2.7894251077166792E-4</v>
      </c>
      <c r="AI4" s="38" cm="1">
        <f t="array" aca="1" ref="AI4" ca="1">TREND($K4:$P4,$K$1:$P$1,AI$1)</f>
        <v>2.8248089357215452E-4</v>
      </c>
      <c r="AJ4" s="38" cm="1">
        <f t="array" aca="1" ref="AJ4" ca="1">TREND($K4:$P4,$K$1:$P$1,AJ$1)</f>
        <v>2.8601927637264025E-4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2.3884083903282405E-3</v>
      </c>
      <c r="C5" s="38">
        <f t="shared" ca="1" si="3"/>
        <v>2.395780021162587E-3</v>
      </c>
      <c r="D5" s="38">
        <f t="shared" ca="1" si="0"/>
        <v>2.4031516519969331E-3</v>
      </c>
      <c r="E5" s="38">
        <f t="shared" ca="1" si="0"/>
        <v>2.4105232828312796E-3</v>
      </c>
      <c r="F5" s="39" cm="1">
        <f t="array" aca="1" ref="F5" ca="1">INDIRECT(CONCATENATE("'",HLOOKUP(F$1,$B$21:$E$23,3,FALSE),"'!",$B$25,ROW($A5)+5))*About!$A$27</f>
        <v>2.4178949136656261E-3</v>
      </c>
      <c r="G5" s="38">
        <f t="shared" ca="1" si="4"/>
        <v>2.4414841323355347E-3</v>
      </c>
      <c r="H5" s="38">
        <f t="shared" ca="1" si="1"/>
        <v>2.4650733510054434E-3</v>
      </c>
      <c r="I5" s="38">
        <f t="shared" ca="1" si="1"/>
        <v>2.4886625696753516E-3</v>
      </c>
      <c r="J5" s="38">
        <f t="shared" ca="1" si="1"/>
        <v>2.5122517883452602E-3</v>
      </c>
      <c r="K5" s="39" cm="1">
        <f t="array" aca="1" ref="K5" ca="1">INDIRECT(CONCATENATE("'",HLOOKUP(K$1,$B$21:$E$23,3,FALSE),"'!",$B$25,ROW($A5)+5))*About!$A$27</f>
        <v>2.5358410070151689E-3</v>
      </c>
      <c r="L5" s="38">
        <f t="shared" ca="1" si="5"/>
        <v>2.5771221396875088E-3</v>
      </c>
      <c r="M5" s="38">
        <f t="shared" ca="1" si="2"/>
        <v>2.6184032723598487E-3</v>
      </c>
      <c r="N5" s="38">
        <f t="shared" ca="1" si="2"/>
        <v>2.659684405032189E-3</v>
      </c>
      <c r="O5" s="38">
        <f t="shared" ca="1" si="2"/>
        <v>2.700965537704529E-3</v>
      </c>
      <c r="P5" s="39" cm="1">
        <f t="array" aca="1" ref="P5" ca="1">INDIRECT(CONCATENATE("'",HLOOKUP(P$1,$B$21:$E$23,3,FALSE),"'!",$B$25,ROW($A5)+5))*About!$A$27</f>
        <v>2.7422466703768689E-3</v>
      </c>
      <c r="Q5" s="38" cm="1">
        <f t="array" aca="1" ref="Q5" ca="1">TREND($K5:$P5,$K$1:$P$1,Q$1)</f>
        <v>2.7835278030492183E-3</v>
      </c>
      <c r="R5" s="38" cm="1">
        <f t="array" aca="1" ref="R5" ca="1">TREND($K5:$P5,$K$1:$P$1,R$1)</f>
        <v>2.8248089357215539E-3</v>
      </c>
      <c r="S5" s="38" cm="1">
        <f t="array" aca="1" ref="S5" ca="1">TREND($K5:$P5,$K$1:$P$1,S$1)</f>
        <v>2.8660900683938895E-3</v>
      </c>
      <c r="T5" s="38" cm="1">
        <f t="array" aca="1" ref="T5" ca="1">TREND($K5:$P5,$K$1:$P$1,T$1)</f>
        <v>2.9073712010662389E-3</v>
      </c>
      <c r="U5" s="38" cm="1">
        <f t="array" aca="1" ref="U5" ca="1">TREND($K5:$P5,$K$1:$P$1,U$1)</f>
        <v>2.9486523337385745E-3</v>
      </c>
      <c r="V5" s="38" cm="1">
        <f t="array" aca="1" ref="V5" ca="1">TREND($K5:$P5,$K$1:$P$1,V$1)</f>
        <v>2.9899334664109101E-3</v>
      </c>
      <c r="W5" s="38" cm="1">
        <f t="array" aca="1" ref="W5" ca="1">TREND($K5:$P5,$K$1:$P$1,W$1)</f>
        <v>3.0312145990832456E-3</v>
      </c>
      <c r="X5" s="38" cm="1">
        <f t="array" aca="1" ref="X5" ca="1">TREND($K5:$P5,$K$1:$P$1,X$1)</f>
        <v>3.0724957317555951E-3</v>
      </c>
      <c r="Y5" s="38" cm="1">
        <f t="array" aca="1" ref="Y5" ca="1">TREND($K5:$P5,$K$1:$P$1,Y$1)</f>
        <v>3.1137768644279307E-3</v>
      </c>
      <c r="Z5" s="38" cm="1">
        <f t="array" aca="1" ref="Z5" ca="1">TREND($K5:$P5,$K$1:$P$1,Z$1)</f>
        <v>3.1550579971002662E-3</v>
      </c>
      <c r="AA5" s="38" cm="1">
        <f t="array" aca="1" ref="AA5" ca="1">TREND($K5:$P5,$K$1:$P$1,AA$1)</f>
        <v>3.1963391297726157E-3</v>
      </c>
      <c r="AB5" s="38" cm="1">
        <f t="array" aca="1" ref="AB5" ca="1">TREND($K5:$P5,$K$1:$P$1,AB$1)</f>
        <v>3.2376202624449513E-3</v>
      </c>
      <c r="AC5" s="38" cm="1">
        <f t="array" aca="1" ref="AC5" ca="1">TREND($K5:$P5,$K$1:$P$1,AC$1)</f>
        <v>3.2789013951172868E-3</v>
      </c>
      <c r="AD5" s="38" cm="1">
        <f t="array" aca="1" ref="AD5" ca="1">TREND($K5:$P5,$K$1:$P$1,AD$1)</f>
        <v>3.3201825277896363E-3</v>
      </c>
      <c r="AE5" s="38" cm="1">
        <f t="array" aca="1" ref="AE5" ca="1">TREND($K5:$P5,$K$1:$P$1,AE$1)</f>
        <v>3.3614636604619719E-3</v>
      </c>
      <c r="AF5" s="38" cm="1">
        <f t="array" aca="1" ref="AF5" ca="1">TREND($K5:$P5,$K$1:$P$1,AF$1)</f>
        <v>3.4027447931343074E-3</v>
      </c>
      <c r="AG5" s="38" cm="1">
        <f t="array" aca="1" ref="AG5" ca="1">TREND($K5:$P5,$K$1:$P$1,AG$1)</f>
        <v>3.4440259258066569E-3</v>
      </c>
      <c r="AH5" s="38" cm="1">
        <f t="array" aca="1" ref="AH5" ca="1">TREND($K5:$P5,$K$1:$P$1,AH$1)</f>
        <v>3.4853070584789925E-3</v>
      </c>
      <c r="AI5" s="38" cm="1">
        <f t="array" aca="1" ref="AI5" ca="1">TREND($K5:$P5,$K$1:$P$1,AI$1)</f>
        <v>3.526588191151328E-3</v>
      </c>
      <c r="AJ5" s="38" cm="1">
        <f t="array" aca="1" ref="AJ5" ca="1">TREND($K5:$P5,$K$1:$P$1,AJ$1)</f>
        <v>3.5678693238236775E-3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3.5383828004862819E-3</v>
      </c>
      <c r="C6" s="38">
        <f t="shared" ca="1" si="3"/>
        <v>3.5383828004862819E-3</v>
      </c>
      <c r="D6" s="38">
        <f t="shared" ca="1" si="0"/>
        <v>3.5383828004862819E-3</v>
      </c>
      <c r="E6" s="38">
        <f t="shared" ca="1" si="0"/>
        <v>3.5383828004862819E-3</v>
      </c>
      <c r="F6" s="39" cm="1">
        <f t="array" aca="1" ref="F6" ca="1">INDIRECT(CONCATENATE("'",HLOOKUP(F$1,$B$21:$E$23,3,FALSE),"'!",$B$25,ROW($A6)+5))*About!$A$27</f>
        <v>3.5383828004862819E-3</v>
      </c>
      <c r="G6" s="38">
        <f t="shared" ca="1" si="4"/>
        <v>3.5383828004862819E-3</v>
      </c>
      <c r="H6" s="38">
        <f t="shared" ca="1" si="1"/>
        <v>3.5383828004862819E-3</v>
      </c>
      <c r="I6" s="38">
        <f t="shared" ca="1" si="1"/>
        <v>3.5383828004862819E-3</v>
      </c>
      <c r="J6" s="38">
        <f t="shared" ca="1" si="1"/>
        <v>3.5383828004862819E-3</v>
      </c>
      <c r="K6" s="39" cm="1">
        <f t="array" aca="1" ref="K6" ca="1">INDIRECT(CONCATENATE("'",HLOOKUP(K$1,$B$21:$E$23,3,FALSE),"'!",$B$25,ROW($A6)+5))*About!$A$27</f>
        <v>3.5383828004862819E-3</v>
      </c>
      <c r="L6" s="38">
        <f t="shared" ca="1" si="5"/>
        <v>3.5973558471610535E-3</v>
      </c>
      <c r="M6" s="38">
        <f t="shared" ca="1" si="2"/>
        <v>3.6563288938358247E-3</v>
      </c>
      <c r="N6" s="38">
        <f t="shared" ca="1" si="2"/>
        <v>3.7153019405105963E-3</v>
      </c>
      <c r="O6" s="38">
        <f t="shared" ca="1" si="2"/>
        <v>3.7742749871853675E-3</v>
      </c>
      <c r="P6" s="39" cm="1">
        <f t="array" aca="1" ref="P6" ca="1">INDIRECT(CONCATENATE("'",HLOOKUP(P$1,$B$21:$E$23,3,FALSE),"'!",$B$25,ROW($A6)+5))*About!$A$27</f>
        <v>3.8332480338601391E-3</v>
      </c>
      <c r="Q6" s="38" cm="1">
        <f t="array" aca="1" ref="Q6" ca="1">TREND($K6:$P6,$K$1:$P$1,Q$1)</f>
        <v>3.8922210805348995E-3</v>
      </c>
      <c r="R6" s="38" cm="1">
        <f t="array" aca="1" ref="R6" ca="1">TREND($K6:$P6,$K$1:$P$1,R$1)</f>
        <v>3.9511941272096784E-3</v>
      </c>
      <c r="S6" s="38" cm="1">
        <f t="array" aca="1" ref="S6" ca="1">TREND($K6:$P6,$K$1:$P$1,S$1)</f>
        <v>4.0101671738844435E-3</v>
      </c>
      <c r="T6" s="38" cm="1">
        <f t="array" aca="1" ref="T6" ca="1">TREND($K6:$P6,$K$1:$P$1,T$1)</f>
        <v>4.0691402205592225E-3</v>
      </c>
      <c r="U6" s="38" cm="1">
        <f t="array" aca="1" ref="U6" ca="1">TREND($K6:$P6,$K$1:$P$1,U$1)</f>
        <v>4.1281132672339876E-3</v>
      </c>
      <c r="V6" s="38" cm="1">
        <f t="array" aca="1" ref="V6" ca="1">TREND($K6:$P6,$K$1:$P$1,V$1)</f>
        <v>4.1870863139087666E-3</v>
      </c>
      <c r="W6" s="38" cm="1">
        <f t="array" aca="1" ref="W6" ca="1">TREND($K6:$P6,$K$1:$P$1,W$1)</f>
        <v>4.2460593605835317E-3</v>
      </c>
      <c r="X6" s="38" cm="1">
        <f t="array" aca="1" ref="X6" ca="1">TREND($K6:$P6,$K$1:$P$1,X$1)</f>
        <v>4.3050324072582968E-3</v>
      </c>
      <c r="Y6" s="38" cm="1">
        <f t="array" aca="1" ref="Y6" ca="1">TREND($K6:$P6,$K$1:$P$1,Y$1)</f>
        <v>4.3640054539330758E-3</v>
      </c>
      <c r="Z6" s="38" cm="1">
        <f t="array" aca="1" ref="Z6" ca="1">TREND($K6:$P6,$K$1:$P$1,Z$1)</f>
        <v>4.4229785006078409E-3</v>
      </c>
      <c r="AA6" s="38" cm="1">
        <f t="array" aca="1" ref="AA6" ca="1">TREND($K6:$P6,$K$1:$P$1,AA$1)</f>
        <v>4.4819515472826199E-3</v>
      </c>
      <c r="AB6" s="38" cm="1">
        <f t="array" aca="1" ref="AB6" ca="1">TREND($K6:$P6,$K$1:$P$1,AB$1)</f>
        <v>4.540924593957385E-3</v>
      </c>
      <c r="AC6" s="38" cm="1">
        <f t="array" aca="1" ref="AC6" ca="1">TREND($K6:$P6,$K$1:$P$1,AC$1)</f>
        <v>4.599897640632164E-3</v>
      </c>
      <c r="AD6" s="38" cm="1">
        <f t="array" aca="1" ref="AD6" ca="1">TREND($K6:$P6,$K$1:$P$1,AD$1)</f>
        <v>4.6588706873069291E-3</v>
      </c>
      <c r="AE6" s="38" cm="1">
        <f t="array" aca="1" ref="AE6" ca="1">TREND($K6:$P6,$K$1:$P$1,AE$1)</f>
        <v>4.7178437339817081E-3</v>
      </c>
      <c r="AF6" s="38" cm="1">
        <f t="array" aca="1" ref="AF6" ca="1">TREND($K6:$P6,$K$1:$P$1,AF$1)</f>
        <v>4.7768167806564732E-3</v>
      </c>
      <c r="AG6" s="38" cm="1">
        <f t="array" aca="1" ref="AG6" ca="1">TREND($K6:$P6,$K$1:$P$1,AG$1)</f>
        <v>4.8357898273312522E-3</v>
      </c>
      <c r="AH6" s="38" cm="1">
        <f t="array" aca="1" ref="AH6" ca="1">TREND($K6:$P6,$K$1:$P$1,AH$1)</f>
        <v>4.8947628740060173E-3</v>
      </c>
      <c r="AI6" s="38" cm="1">
        <f t="array" aca="1" ref="AI6" ca="1">TREND($K6:$P6,$K$1:$P$1,AI$1)</f>
        <v>4.9537359206807824E-3</v>
      </c>
      <c r="AJ6" s="38" cm="1">
        <f t="array" aca="1" ref="AJ6" ca="1">TREND($K6:$P6,$K$1:$P$1,AJ$1)</f>
        <v>5.0127089673555614E-3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0.1032028316808499</v>
      </c>
      <c r="C7" s="38">
        <f t="shared" ca="1" si="3"/>
        <v>0.10393999476428453</v>
      </c>
      <c r="D7" s="38">
        <f t="shared" ca="1" si="0"/>
        <v>0.10467715784771918</v>
      </c>
      <c r="E7" s="38">
        <f t="shared" ca="1" si="0"/>
        <v>0.10541432093115383</v>
      </c>
      <c r="F7" s="39" cm="1">
        <f t="array" aca="1" ref="F7" ca="1">INDIRECT(CONCATENATE("'",HLOOKUP(F$1,$B$21:$E$23,3,FALSE),"'!",$B$25,ROW($A7)+5))*About!$A$27</f>
        <v>0.10615148401458846</v>
      </c>
      <c r="G7" s="38">
        <f t="shared" ca="1" si="4"/>
        <v>0.10615148401458846</v>
      </c>
      <c r="H7" s="38">
        <f t="shared" ca="1" si="1"/>
        <v>0.10615148401458846</v>
      </c>
      <c r="I7" s="38">
        <f t="shared" ca="1" si="1"/>
        <v>0.10615148401458846</v>
      </c>
      <c r="J7" s="38">
        <f t="shared" ca="1" si="1"/>
        <v>0.10615148401458846</v>
      </c>
      <c r="K7" s="39" cm="1">
        <f t="array" aca="1" ref="K7" ca="1">INDIRECT(CONCATENATE("'",HLOOKUP(K$1,$B$21:$E$23,3,FALSE),"'!",$B$25,ROW($A7)+5))*About!$A$27</f>
        <v>0.10615148401458846</v>
      </c>
      <c r="L7" s="38">
        <f t="shared" ca="1" si="5"/>
        <v>0.10674121448133618</v>
      </c>
      <c r="M7" s="38">
        <f t="shared" ca="1" si="2"/>
        <v>0.10733094494808389</v>
      </c>
      <c r="N7" s="38">
        <f t="shared" ca="1" si="2"/>
        <v>0.10792067541483161</v>
      </c>
      <c r="O7" s="38">
        <f t="shared" ca="1" si="2"/>
        <v>0.10851040588157931</v>
      </c>
      <c r="P7" s="39" cm="1">
        <f t="array" aca="1" ref="P7" ca="1">INDIRECT(CONCATENATE("'",HLOOKUP(P$1,$B$21:$E$23,3,FALSE),"'!",$B$25,ROW($A7)+5))*About!$A$27</f>
        <v>0.10910013634832703</v>
      </c>
      <c r="Q7" s="38" cm="1">
        <f t="array" aca="1" ref="Q7" ca="1">TREND($K7:$P7,$K$1:$P$1,Q$1)</f>
        <v>0.10968986681507475</v>
      </c>
      <c r="R7" s="38" cm="1">
        <f t="array" aca="1" ref="R7" ca="1">TREND($K7:$P7,$K$1:$P$1,R$1)</f>
        <v>0.11027959728182246</v>
      </c>
      <c r="S7" s="38" cm="1">
        <f t="array" aca="1" ref="S7" ca="1">TREND($K7:$P7,$K$1:$P$1,S$1)</f>
        <v>0.11086932774857017</v>
      </c>
      <c r="T7" s="38" cm="1">
        <f t="array" aca="1" ref="T7" ca="1">TREND($K7:$P7,$K$1:$P$1,T$1)</f>
        <v>0.1114590582153181</v>
      </c>
      <c r="U7" s="38" cm="1">
        <f t="array" aca="1" ref="U7" ca="1">TREND($K7:$P7,$K$1:$P$1,U$1)</f>
        <v>0.1120487886820658</v>
      </c>
      <c r="V7" s="38" cm="1">
        <f t="array" aca="1" ref="V7" ca="1">TREND($K7:$P7,$K$1:$P$1,V$1)</f>
        <v>0.11263851914881351</v>
      </c>
      <c r="W7" s="38" cm="1">
        <f t="array" aca="1" ref="W7" ca="1">TREND($K7:$P7,$K$1:$P$1,W$1)</f>
        <v>0.11322824961556122</v>
      </c>
      <c r="X7" s="38" cm="1">
        <f t="array" aca="1" ref="X7" ca="1">TREND($K7:$P7,$K$1:$P$1,X$1)</f>
        <v>0.11381798008230892</v>
      </c>
      <c r="Y7" s="38" cm="1">
        <f t="array" aca="1" ref="Y7" ca="1">TREND($K7:$P7,$K$1:$P$1,Y$1)</f>
        <v>0.11440771054905663</v>
      </c>
      <c r="Z7" s="38" cm="1">
        <f t="array" aca="1" ref="Z7" ca="1">TREND($K7:$P7,$K$1:$P$1,Z$1)</f>
        <v>0.11499744101580434</v>
      </c>
      <c r="AA7" s="38" cm="1">
        <f t="array" aca="1" ref="AA7" ca="1">TREND($K7:$P7,$K$1:$P$1,AA$1)</f>
        <v>0.11558717148255204</v>
      </c>
      <c r="AB7" s="38" cm="1">
        <f t="array" aca="1" ref="AB7" ca="1">TREND($K7:$P7,$K$1:$P$1,AB$1)</f>
        <v>0.11617690194929975</v>
      </c>
      <c r="AC7" s="38" cm="1">
        <f t="array" aca="1" ref="AC7" ca="1">TREND($K7:$P7,$K$1:$P$1,AC$1)</f>
        <v>0.11676663241604746</v>
      </c>
      <c r="AD7" s="38" cm="1">
        <f t="array" aca="1" ref="AD7" ca="1">TREND($K7:$P7,$K$1:$P$1,AD$1)</f>
        <v>0.11735636288279516</v>
      </c>
      <c r="AE7" s="38" cm="1">
        <f t="array" aca="1" ref="AE7" ca="1">TREND($K7:$P7,$K$1:$P$1,AE$1)</f>
        <v>0.11794609334954287</v>
      </c>
      <c r="AF7" s="38" cm="1">
        <f t="array" aca="1" ref="AF7" ca="1">TREND($K7:$P7,$K$1:$P$1,AF$1)</f>
        <v>0.11853582381629058</v>
      </c>
      <c r="AG7" s="38" cm="1">
        <f t="array" aca="1" ref="AG7" ca="1">TREND($K7:$P7,$K$1:$P$1,AG$1)</f>
        <v>0.11912555428303828</v>
      </c>
      <c r="AH7" s="38" cm="1">
        <f t="array" aca="1" ref="AH7" ca="1">TREND($K7:$P7,$K$1:$P$1,AH$1)</f>
        <v>0.11971528474978599</v>
      </c>
      <c r="AI7" s="38" cm="1">
        <f t="array" aca="1" ref="AI7" ca="1">TREND($K7:$P7,$K$1:$P$1,AI$1)</f>
        <v>0.1203050152165337</v>
      </c>
      <c r="AJ7" s="38" cm="1">
        <f t="array" aca="1" ref="AJ7" ca="1">TREND($K7:$P7,$K$1:$P$1,AJ$1)</f>
        <v>0.1208947456832814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1.7397048769057556E-2</v>
      </c>
      <c r="C8" s="38">
        <f t="shared" ca="1" si="3"/>
        <v>1.7544481385744482E-2</v>
      </c>
      <c r="D8" s="38">
        <f t="shared" ca="1" si="0"/>
        <v>1.7691914002431412E-2</v>
      </c>
      <c r="E8" s="38">
        <f t="shared" ca="1" si="0"/>
        <v>1.7839346619118339E-2</v>
      </c>
      <c r="F8" s="39" cm="1">
        <f t="array" aca="1" ref="F8" ca="1">INDIRECT(CONCATENATE("'",HLOOKUP(F$1,$B$21:$E$23,3,FALSE),"'!",$B$25,ROW($A8)+5))*About!$A$27</f>
        <v>1.7986779235805266E-2</v>
      </c>
      <c r="G8" s="38">
        <f t="shared" ca="1" si="4"/>
        <v>1.8045752282480038E-2</v>
      </c>
      <c r="H8" s="38">
        <f t="shared" ca="1" si="1"/>
        <v>1.810472532915481E-2</v>
      </c>
      <c r="I8" s="38">
        <f t="shared" ca="1" si="1"/>
        <v>1.8163698375829582E-2</v>
      </c>
      <c r="J8" s="38">
        <f t="shared" ca="1" si="1"/>
        <v>1.8222671422504354E-2</v>
      </c>
      <c r="K8" s="39" cm="1">
        <f t="array" aca="1" ref="K8" ca="1">INDIRECT(CONCATENATE("'",HLOOKUP(K$1,$B$21:$E$23,3,FALSE),"'!",$B$25,ROW($A8)+5))*About!$A$27</f>
        <v>1.8281644469179126E-2</v>
      </c>
      <c r="L8" s="38">
        <f t="shared" ca="1" si="5"/>
        <v>1.8340617515853898E-2</v>
      </c>
      <c r="M8" s="38">
        <f t="shared" ca="1" si="2"/>
        <v>1.8399590562528666E-2</v>
      </c>
      <c r="N8" s="38">
        <f t="shared" ca="1" si="2"/>
        <v>1.8458563609203438E-2</v>
      </c>
      <c r="O8" s="38">
        <f t="shared" ca="1" si="2"/>
        <v>1.8517536655878207E-2</v>
      </c>
      <c r="P8" s="39" cm="1">
        <f t="array" aca="1" ref="P8" ca="1">INDIRECT(CONCATENATE("'",HLOOKUP(P$1,$B$21:$E$23,3,FALSE),"'!",$B$25,ROW($A8)+5))*About!$A$27</f>
        <v>1.8576509702552979E-2</v>
      </c>
      <c r="Q8" s="38" cm="1">
        <f t="array" aca="1" ref="Q8" ca="1">TREND($K8:$P8,$K$1:$P$1,Q$1)</f>
        <v>1.8635482749227744E-2</v>
      </c>
      <c r="R8" s="38" cm="1">
        <f t="array" aca="1" ref="R8" ca="1">TREND($K8:$P8,$K$1:$P$1,R$1)</f>
        <v>1.8694455795902523E-2</v>
      </c>
      <c r="S8" s="38" cm="1">
        <f t="array" aca="1" ref="S8" ca="1">TREND($K8:$P8,$K$1:$P$1,S$1)</f>
        <v>1.8753428842577288E-2</v>
      </c>
      <c r="T8" s="38" cm="1">
        <f t="array" aca="1" ref="T8" ca="1">TREND($K8:$P8,$K$1:$P$1,T$1)</f>
        <v>1.8812401889252067E-2</v>
      </c>
      <c r="U8" s="38" cm="1">
        <f t="array" aca="1" ref="U8" ca="1">TREND($K8:$P8,$K$1:$P$1,U$1)</f>
        <v>1.8871374935926832E-2</v>
      </c>
      <c r="V8" s="38" cm="1">
        <f t="array" aca="1" ref="V8" ca="1">TREND($K8:$P8,$K$1:$P$1,V$1)</f>
        <v>1.8930347982601597E-2</v>
      </c>
      <c r="W8" s="38" cm="1">
        <f t="array" aca="1" ref="W8" ca="1">TREND($K8:$P8,$K$1:$P$1,W$1)</f>
        <v>1.8989321029276376E-2</v>
      </c>
      <c r="X8" s="38" cm="1">
        <f t="array" aca="1" ref="X8" ca="1">TREND($K8:$P8,$K$1:$P$1,X$1)</f>
        <v>1.9048294075951142E-2</v>
      </c>
      <c r="Y8" s="38" cm="1">
        <f t="array" aca="1" ref="Y8" ca="1">TREND($K8:$P8,$K$1:$P$1,Y$1)</f>
        <v>1.9107267122625921E-2</v>
      </c>
      <c r="Z8" s="38" cm="1">
        <f t="array" aca="1" ref="Z8" ca="1">TREND($K8:$P8,$K$1:$P$1,Z$1)</f>
        <v>1.9166240169300686E-2</v>
      </c>
      <c r="AA8" s="38" cm="1">
        <f t="array" aca="1" ref="AA8" ca="1">TREND($K8:$P8,$K$1:$P$1,AA$1)</f>
        <v>1.9225213215975451E-2</v>
      </c>
      <c r="AB8" s="38" cm="1">
        <f t="array" aca="1" ref="AB8" ca="1">TREND($K8:$P8,$K$1:$P$1,AB$1)</f>
        <v>1.928418626265023E-2</v>
      </c>
      <c r="AC8" s="38" cm="1">
        <f t="array" aca="1" ref="AC8" ca="1">TREND($K8:$P8,$K$1:$P$1,AC$1)</f>
        <v>1.9343159309324995E-2</v>
      </c>
      <c r="AD8" s="38" cm="1">
        <f t="array" aca="1" ref="AD8" ca="1">TREND($K8:$P8,$K$1:$P$1,AD$1)</f>
        <v>1.940213235599976E-2</v>
      </c>
      <c r="AE8" s="38" cm="1">
        <f t="array" aca="1" ref="AE8" ca="1">TREND($K8:$P8,$K$1:$P$1,AE$1)</f>
        <v>1.9461105402674539E-2</v>
      </c>
      <c r="AF8" s="38" cm="1">
        <f t="array" aca="1" ref="AF8" ca="1">TREND($K8:$P8,$K$1:$P$1,AF$1)</f>
        <v>1.9520078449349304E-2</v>
      </c>
      <c r="AG8" s="38" cm="1">
        <f t="array" aca="1" ref="AG8" ca="1">TREND($K8:$P8,$K$1:$P$1,AG$1)</f>
        <v>1.9579051496024083E-2</v>
      </c>
      <c r="AH8" s="38" cm="1">
        <f t="array" aca="1" ref="AH8" ca="1">TREND($K8:$P8,$K$1:$P$1,AH$1)</f>
        <v>1.9638024542698848E-2</v>
      </c>
      <c r="AI8" s="38" cm="1">
        <f t="array" aca="1" ref="AI8" ca="1">TREND($K8:$P8,$K$1:$P$1,AI$1)</f>
        <v>1.9696997589373613E-2</v>
      </c>
      <c r="AJ8" s="38" cm="1">
        <f t="array" aca="1" ref="AJ8" ca="1">TREND($K8:$P8,$K$1:$P$1,AJ$1)</f>
        <v>1.9755970636048392E-2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4.1281132672339954E-3</v>
      </c>
      <c r="C9" s="38">
        <f t="shared" ca="1" si="3"/>
        <v>4.1281132672339954E-3</v>
      </c>
      <c r="D9" s="38">
        <f t="shared" ca="1" si="0"/>
        <v>4.1281132672339954E-3</v>
      </c>
      <c r="E9" s="38">
        <f t="shared" ca="1" si="0"/>
        <v>4.1281132672339954E-3</v>
      </c>
      <c r="F9" s="39" cm="1">
        <f t="array" aca="1" ref="F9" ca="1">INDIRECT(CONCATENATE("'",HLOOKUP(F$1,$B$21:$E$23,3,FALSE),"'!",$B$25,ROW($A9)+5))*About!$A$27</f>
        <v>4.1281132672339954E-3</v>
      </c>
      <c r="G9" s="38">
        <f t="shared" ca="1" si="4"/>
        <v>4.1281132672339954E-3</v>
      </c>
      <c r="H9" s="38">
        <f t="shared" ca="1" si="1"/>
        <v>4.1281132672339954E-3</v>
      </c>
      <c r="I9" s="38">
        <f t="shared" ca="1" si="1"/>
        <v>4.1281132672339954E-3</v>
      </c>
      <c r="J9" s="38">
        <f t="shared" ca="1" si="1"/>
        <v>4.1281132672339954E-3</v>
      </c>
      <c r="K9" s="39" cm="1">
        <f t="array" aca="1" ref="K9" ca="1">INDIRECT(CONCATENATE("'",HLOOKUP(K$1,$B$21:$E$23,3,FALSE),"'!",$B$25,ROW($A9)+5))*About!$A$27</f>
        <v>4.1281132672339954E-3</v>
      </c>
      <c r="L9" s="38">
        <f t="shared" ca="1" si="5"/>
        <v>4.1870863139087666E-3</v>
      </c>
      <c r="M9" s="38">
        <f t="shared" ca="1" si="2"/>
        <v>4.2460593605835387E-3</v>
      </c>
      <c r="N9" s="38">
        <f t="shared" ca="1" si="2"/>
        <v>4.3050324072583098E-3</v>
      </c>
      <c r="O9" s="38">
        <f t="shared" ca="1" si="2"/>
        <v>4.3640054539330819E-3</v>
      </c>
      <c r="P9" s="39" cm="1">
        <f t="array" aca="1" ref="P9" ca="1">INDIRECT(CONCATENATE("'",HLOOKUP(P$1,$B$21:$E$23,3,FALSE),"'!",$B$25,ROW($A9)+5))*About!$A$27</f>
        <v>4.4229785006078531E-3</v>
      </c>
      <c r="Q9" s="38" cm="1">
        <f t="array" aca="1" ref="Q9" ca="1">TREND($K9:$P9,$K$1:$P$1,Q$1)</f>
        <v>4.4819515472826338E-3</v>
      </c>
      <c r="R9" s="38" cm="1">
        <f t="array" aca="1" ref="R9" ca="1">TREND($K9:$P9,$K$1:$P$1,R$1)</f>
        <v>4.5409245939574128E-3</v>
      </c>
      <c r="S9" s="38" cm="1">
        <f t="array" aca="1" ref="S9" ca="1">TREND($K9:$P9,$K$1:$P$1,S$1)</f>
        <v>4.5998976406321779E-3</v>
      </c>
      <c r="T9" s="38" cm="1">
        <f t="array" aca="1" ref="T9" ca="1">TREND($K9:$P9,$K$1:$P$1,T$1)</f>
        <v>4.658870687306943E-3</v>
      </c>
      <c r="U9" s="38" cm="1">
        <f t="array" aca="1" ref="U9" ca="1">TREND($K9:$P9,$K$1:$P$1,U$1)</f>
        <v>4.717843733981722E-3</v>
      </c>
      <c r="V9" s="38" cm="1">
        <f t="array" aca="1" ref="V9" ca="1">TREND($K9:$P9,$K$1:$P$1,V$1)</f>
        <v>4.7768167806564871E-3</v>
      </c>
      <c r="W9" s="38" cm="1">
        <f t="array" aca="1" ref="W9" ca="1">TREND($K9:$P9,$K$1:$P$1,W$1)</f>
        <v>4.8357898273312661E-3</v>
      </c>
      <c r="X9" s="38" cm="1">
        <f t="array" aca="1" ref="X9" ca="1">TREND($K9:$P9,$K$1:$P$1,X$1)</f>
        <v>4.8947628740060312E-3</v>
      </c>
      <c r="Y9" s="38" cm="1">
        <f t="array" aca="1" ref="Y9" ca="1">TREND($K9:$P9,$K$1:$P$1,Y$1)</f>
        <v>4.9537359206808101E-3</v>
      </c>
      <c r="Z9" s="38" cm="1">
        <f t="array" aca="1" ref="Z9" ca="1">TREND($K9:$P9,$K$1:$P$1,Z$1)</f>
        <v>5.0127089673555753E-3</v>
      </c>
      <c r="AA9" s="38" cm="1">
        <f t="array" aca="1" ref="AA9" ca="1">TREND($K9:$P9,$K$1:$P$1,AA$1)</f>
        <v>5.0716820140303542E-3</v>
      </c>
      <c r="AB9" s="38" cm="1">
        <f t="array" aca="1" ref="AB9" ca="1">TREND($K9:$P9,$K$1:$P$1,AB$1)</f>
        <v>5.1306550607051193E-3</v>
      </c>
      <c r="AC9" s="38" cm="1">
        <f t="array" aca="1" ref="AC9" ca="1">TREND($K9:$P9,$K$1:$P$1,AC$1)</f>
        <v>5.1896281073798983E-3</v>
      </c>
      <c r="AD9" s="38" cm="1">
        <f t="array" aca="1" ref="AD9" ca="1">TREND($K9:$P9,$K$1:$P$1,AD$1)</f>
        <v>5.2486011540546634E-3</v>
      </c>
      <c r="AE9" s="38" cm="1">
        <f t="array" aca="1" ref="AE9" ca="1">TREND($K9:$P9,$K$1:$P$1,AE$1)</f>
        <v>5.3075742007294424E-3</v>
      </c>
      <c r="AF9" s="38" cm="1">
        <f t="array" aca="1" ref="AF9" ca="1">TREND($K9:$P9,$K$1:$P$1,AF$1)</f>
        <v>5.3665472474042075E-3</v>
      </c>
      <c r="AG9" s="38" cm="1">
        <f t="array" aca="1" ref="AG9" ca="1">TREND($K9:$P9,$K$1:$P$1,AG$1)</f>
        <v>5.4255202940789865E-3</v>
      </c>
      <c r="AH9" s="38" cm="1">
        <f t="array" aca="1" ref="AH9" ca="1">TREND($K9:$P9,$K$1:$P$1,AH$1)</f>
        <v>5.4844933407537516E-3</v>
      </c>
      <c r="AI9" s="38" cm="1">
        <f t="array" aca="1" ref="AI9" ca="1">TREND($K9:$P9,$K$1:$P$1,AI$1)</f>
        <v>5.5434663874285167E-3</v>
      </c>
      <c r="AJ9" s="38" cm="1">
        <f t="array" aca="1" ref="AJ9" ca="1">TREND($K9:$P9,$K$1:$P$1,AJ$1)</f>
        <v>5.6024394341032957E-3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2.9486523337385684E-5</v>
      </c>
      <c r="C10" s="38">
        <f t="shared" ca="1" si="3"/>
        <v>3.0223686420820325E-5</v>
      </c>
      <c r="D10" s="38">
        <f t="shared" ca="1" si="0"/>
        <v>3.0960849504254967E-5</v>
      </c>
      <c r="E10" s="38">
        <f t="shared" ca="1" si="0"/>
        <v>3.1698012587689606E-5</v>
      </c>
      <c r="F10" s="39" cm="1">
        <f t="array" aca="1" ref="F10" ca="1">INDIRECT(CONCATENATE("'",HLOOKUP(F$1,$B$21:$E$23,3,FALSE),"'!",$B$25,ROW($A10)+5))*About!$A$27</f>
        <v>3.2435175671124251E-5</v>
      </c>
      <c r="G10" s="38">
        <f t="shared" ca="1" si="4"/>
        <v>3.3024906137871965E-5</v>
      </c>
      <c r="H10" s="38">
        <f t="shared" ca="1" si="1"/>
        <v>3.361463660461968E-5</v>
      </c>
      <c r="I10" s="38">
        <f t="shared" ca="1" si="1"/>
        <v>3.4204367071367395E-5</v>
      </c>
      <c r="J10" s="38">
        <f t="shared" ca="1" si="1"/>
        <v>3.479409753811511E-5</v>
      </c>
      <c r="K10" s="39" cm="1">
        <f t="array" aca="1" ref="K10" ca="1">INDIRECT(CONCATENATE("'",HLOOKUP(K$1,$B$21:$E$23,3,FALSE),"'!",$B$25,ROW($A10)+5))*About!$A$27</f>
        <v>3.5383828004862824E-5</v>
      </c>
      <c r="L10" s="38">
        <f t="shared" ca="1" si="5"/>
        <v>3.6563288938358254E-5</v>
      </c>
      <c r="M10" s="38">
        <f t="shared" ca="1" si="2"/>
        <v>3.7742749871853677E-5</v>
      </c>
      <c r="N10" s="38">
        <f t="shared" ca="1" si="2"/>
        <v>3.8922210805349106E-5</v>
      </c>
      <c r="O10" s="38">
        <f t="shared" ca="1" si="2"/>
        <v>4.0101671738844529E-5</v>
      </c>
      <c r="P10" s="39" cm="1">
        <f t="array" aca="1" ref="P10" ca="1">INDIRECT(CONCATENATE("'",HLOOKUP(P$1,$B$21:$E$23,3,FALSE),"'!",$B$25,ROW($A10)+5))*About!$A$27</f>
        <v>4.1281132672339959E-5</v>
      </c>
      <c r="Q10" s="38" cm="1">
        <f t="array" aca="1" ref="Q10" ca="1">TREND($K10:$P10,$K$1:$P$1,Q$1)</f>
        <v>4.24605936058353E-5</v>
      </c>
      <c r="R10" s="38" cm="1">
        <f t="array" aca="1" ref="R10" ca="1">TREND($K10:$P10,$K$1:$P$1,R$1)</f>
        <v>4.3640054539330689E-5</v>
      </c>
      <c r="S10" s="38" cm="1">
        <f t="array" aca="1" ref="S10" ca="1">TREND($K10:$P10,$K$1:$P$1,S$1)</f>
        <v>4.4819515472826078E-5</v>
      </c>
      <c r="T10" s="38" cm="1">
        <f t="array" aca="1" ref="T10" ca="1">TREND($K10:$P10,$K$1:$P$1,T$1)</f>
        <v>4.5998976406321467E-5</v>
      </c>
      <c r="U10" s="38" cm="1">
        <f t="array" aca="1" ref="U10" ca="1">TREND($K10:$P10,$K$1:$P$1,U$1)</f>
        <v>4.7178437339816855E-5</v>
      </c>
      <c r="V10" s="38" cm="1">
        <f t="array" aca="1" ref="V10" ca="1">TREND($K10:$P10,$K$1:$P$1,V$1)</f>
        <v>4.8357898273312244E-5</v>
      </c>
      <c r="W10" s="38" cm="1">
        <f t="array" aca="1" ref="W10" ca="1">TREND($K10:$P10,$K$1:$P$1,W$1)</f>
        <v>4.9537359206807633E-5</v>
      </c>
      <c r="X10" s="38" cm="1">
        <f t="array" aca="1" ref="X10" ca="1">TREND($K10:$P10,$K$1:$P$1,X$1)</f>
        <v>5.0716820140303022E-5</v>
      </c>
      <c r="Y10" s="38" cm="1">
        <f t="array" aca="1" ref="Y10" ca="1">TREND($K10:$P10,$K$1:$P$1,Y$1)</f>
        <v>5.1896281073798411E-5</v>
      </c>
      <c r="Z10" s="38" cm="1">
        <f t="array" aca="1" ref="Z10" ca="1">TREND($K10:$P10,$K$1:$P$1,Z$1)</f>
        <v>5.30757420072938E-5</v>
      </c>
      <c r="AA10" s="38" cm="1">
        <f t="array" aca="1" ref="AA10" ca="1">TREND($K10:$P10,$K$1:$P$1,AA$1)</f>
        <v>5.4255202940789189E-5</v>
      </c>
      <c r="AB10" s="38" cm="1">
        <f t="array" aca="1" ref="AB10" ca="1">TREND($K10:$P10,$K$1:$P$1,AB$1)</f>
        <v>5.5434663874284577E-5</v>
      </c>
      <c r="AC10" s="38" cm="1">
        <f t="array" aca="1" ref="AC10" ca="1">TREND($K10:$P10,$K$1:$P$1,AC$1)</f>
        <v>5.66141248077804E-5</v>
      </c>
      <c r="AD10" s="38" cm="1">
        <f t="array" aca="1" ref="AD10" ca="1">TREND($K10:$P10,$K$1:$P$1,AD$1)</f>
        <v>5.7793585741275789E-5</v>
      </c>
      <c r="AE10" s="38" cm="1">
        <f t="array" aca="1" ref="AE10" ca="1">TREND($K10:$P10,$K$1:$P$1,AE$1)</f>
        <v>5.8973046674771178E-5</v>
      </c>
      <c r="AF10" s="38" cm="1">
        <f t="array" aca="1" ref="AF10" ca="1">TREND($K10:$P10,$K$1:$P$1,AF$1)</f>
        <v>6.0152507608266566E-5</v>
      </c>
      <c r="AG10" s="38" cm="1">
        <f t="array" aca="1" ref="AG10" ca="1">TREND($K10:$P10,$K$1:$P$1,AG$1)</f>
        <v>6.1331968541761955E-5</v>
      </c>
      <c r="AH10" s="38" cm="1">
        <f t="array" aca="1" ref="AH10" ca="1">TREND($K10:$P10,$K$1:$P$1,AH$1)</f>
        <v>6.2511429475257344E-5</v>
      </c>
      <c r="AI10" s="38" cm="1">
        <f t="array" aca="1" ref="AI10" ca="1">TREND($K10:$P10,$K$1:$P$1,AI$1)</f>
        <v>6.3690890408752733E-5</v>
      </c>
      <c r="AJ10" s="38" cm="1">
        <f t="array" aca="1" ref="AJ10" ca="1">TREND($K10:$P10,$K$1:$P$1,AJ$1)</f>
        <v>6.4870351342248122E-5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2.8896792870637969E-5</v>
      </c>
      <c r="C11" s="38">
        <f t="shared" ca="1" si="3"/>
        <v>2.9781388570759538E-5</v>
      </c>
      <c r="D11" s="38">
        <f t="shared" ca="1" si="0"/>
        <v>3.0665984270881113E-5</v>
      </c>
      <c r="E11" s="38">
        <f t="shared" ca="1" si="0"/>
        <v>3.1550579971002682E-5</v>
      </c>
      <c r="F11" s="39" cm="1">
        <f t="array" aca="1" ref="F11" ca="1">INDIRECT(CONCATENATE("'",HLOOKUP(F$1,$B$21:$E$23,3,FALSE),"'!",$B$25,ROW($A11)+5))*About!$A$27</f>
        <v>3.2435175671124251E-5</v>
      </c>
      <c r="G11" s="38">
        <f t="shared" ca="1" si="4"/>
        <v>3.3024906137871965E-5</v>
      </c>
      <c r="H11" s="38">
        <f t="shared" ca="1" si="1"/>
        <v>3.361463660461968E-5</v>
      </c>
      <c r="I11" s="38">
        <f t="shared" ca="1" si="1"/>
        <v>3.4204367071367395E-5</v>
      </c>
      <c r="J11" s="38">
        <f t="shared" ca="1" si="1"/>
        <v>3.479409753811511E-5</v>
      </c>
      <c r="K11" s="39" cm="1">
        <f t="array" aca="1" ref="K11" ca="1">INDIRECT(CONCATENATE("'",HLOOKUP(K$1,$B$21:$E$23,3,FALSE),"'!",$B$25,ROW($A11)+5))*About!$A$27</f>
        <v>3.5383828004862824E-5</v>
      </c>
      <c r="L11" s="38">
        <f t="shared" ca="1" si="5"/>
        <v>3.5973558471610539E-5</v>
      </c>
      <c r="M11" s="38">
        <f t="shared" ca="1" si="2"/>
        <v>3.6563288938358247E-5</v>
      </c>
      <c r="N11" s="38">
        <f t="shared" ca="1" si="2"/>
        <v>3.7153019405105962E-5</v>
      </c>
      <c r="O11" s="38">
        <f t="shared" ca="1" si="2"/>
        <v>3.774274987185367E-5</v>
      </c>
      <c r="P11" s="39" cm="1">
        <f t="array" aca="1" ref="P11" ca="1">INDIRECT(CONCATENATE("'",HLOOKUP(P$1,$B$21:$E$23,3,FALSE),"'!",$B$25,ROW($A11)+5))*About!$A$27</f>
        <v>3.8332480338601385E-5</v>
      </c>
      <c r="Q11" s="38" cm="1">
        <f t="array" aca="1" ref="Q11" ca="1">TREND($K11:$P11,$K$1:$P$1,Q$1)</f>
        <v>3.8922210805349133E-5</v>
      </c>
      <c r="R11" s="38" cm="1">
        <f t="array" aca="1" ref="R11" ca="1">TREND($K11:$P11,$K$1:$P$1,R$1)</f>
        <v>3.9511941272096828E-5</v>
      </c>
      <c r="S11" s="38" cm="1">
        <f t="array" aca="1" ref="S11" ca="1">TREND($K11:$P11,$K$1:$P$1,S$1)</f>
        <v>4.0101671738844522E-5</v>
      </c>
      <c r="T11" s="38" cm="1">
        <f t="array" aca="1" ref="T11" ca="1">TREND($K11:$P11,$K$1:$P$1,T$1)</f>
        <v>4.0691402205592217E-5</v>
      </c>
      <c r="U11" s="38" cm="1">
        <f t="array" aca="1" ref="U11" ca="1">TREND($K11:$P11,$K$1:$P$1,U$1)</f>
        <v>4.1281132672339911E-5</v>
      </c>
      <c r="V11" s="38" cm="1">
        <f t="array" aca="1" ref="V11" ca="1">TREND($K11:$P11,$K$1:$P$1,V$1)</f>
        <v>4.1870863139087606E-5</v>
      </c>
      <c r="W11" s="38" cm="1">
        <f t="array" aca="1" ref="W11" ca="1">TREND($K11:$P11,$K$1:$P$1,W$1)</f>
        <v>4.24605936058353E-5</v>
      </c>
      <c r="X11" s="38" cm="1">
        <f t="array" aca="1" ref="X11" ca="1">TREND($K11:$P11,$K$1:$P$1,X$1)</f>
        <v>4.3050324072582994E-5</v>
      </c>
      <c r="Y11" s="38" cm="1">
        <f t="array" aca="1" ref="Y11" ca="1">TREND($K11:$P11,$K$1:$P$1,Y$1)</f>
        <v>4.3640054539330689E-5</v>
      </c>
      <c r="Z11" s="38" cm="1">
        <f t="array" aca="1" ref="Z11" ca="1">TREND($K11:$P11,$K$1:$P$1,Z$1)</f>
        <v>4.4229785006078383E-5</v>
      </c>
      <c r="AA11" s="38" cm="1">
        <f t="array" aca="1" ref="AA11" ca="1">TREND($K11:$P11,$K$1:$P$1,AA$1)</f>
        <v>4.4819515472826078E-5</v>
      </c>
      <c r="AB11" s="38" cm="1">
        <f t="array" aca="1" ref="AB11" ca="1">TREND($K11:$P11,$K$1:$P$1,AB$1)</f>
        <v>4.5409245939573989E-5</v>
      </c>
      <c r="AC11" s="38" cm="1">
        <f t="array" aca="1" ref="AC11" ca="1">TREND($K11:$P11,$K$1:$P$1,AC$1)</f>
        <v>4.5998976406321683E-5</v>
      </c>
      <c r="AD11" s="38" cm="1">
        <f t="array" aca="1" ref="AD11" ca="1">TREND($K11:$P11,$K$1:$P$1,AD$1)</f>
        <v>4.6588706873069378E-5</v>
      </c>
      <c r="AE11" s="38" cm="1">
        <f t="array" aca="1" ref="AE11" ca="1">TREND($K11:$P11,$K$1:$P$1,AE$1)</f>
        <v>4.7178437339817072E-5</v>
      </c>
      <c r="AF11" s="38" cm="1">
        <f t="array" aca="1" ref="AF11" ca="1">TREND($K11:$P11,$K$1:$P$1,AF$1)</f>
        <v>4.7768167806564767E-5</v>
      </c>
      <c r="AG11" s="38" cm="1">
        <f t="array" aca="1" ref="AG11" ca="1">TREND($K11:$P11,$K$1:$P$1,AG$1)</f>
        <v>4.8357898273312461E-5</v>
      </c>
      <c r="AH11" s="38" cm="1">
        <f t="array" aca="1" ref="AH11" ca="1">TREND($K11:$P11,$K$1:$P$1,AH$1)</f>
        <v>4.8947628740060155E-5</v>
      </c>
      <c r="AI11" s="38" cm="1">
        <f t="array" aca="1" ref="AI11" ca="1">TREND($K11:$P11,$K$1:$P$1,AI$1)</f>
        <v>4.953735920680785E-5</v>
      </c>
      <c r="AJ11" s="38" cm="1">
        <f t="array" aca="1" ref="AJ11" ca="1">TREND($K11:$P11,$K$1:$P$1,AJ$1)</f>
        <v>5.0127089673555544E-5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1.3416368118510485E-4</v>
      </c>
      <c r="C12" s="38">
        <f t="shared" ca="1" si="3"/>
        <v>1.3733348244387381E-4</v>
      </c>
      <c r="D12" s="38">
        <f t="shared" ca="1" si="0"/>
        <v>1.4050328370264278E-4</v>
      </c>
      <c r="E12" s="38">
        <f t="shared" ca="1" si="0"/>
        <v>1.4367308496141174E-4</v>
      </c>
      <c r="F12" s="40">
        <f ca="1">SUM(INDIRECT(CONCATENATE("'",HLOOKUP(F$1,$B$21:$E$23,3,FALSE),"'!",$B$25,ROW($A12)+5,":",$B$25,ROW($A12)+6)))*About!$A$27</f>
        <v>1.4684288622018071E-4</v>
      </c>
      <c r="G12" s="38">
        <f t="shared" ca="1" si="4"/>
        <v>1.4949667332054542E-4</v>
      </c>
      <c r="H12" s="38">
        <f t="shared" ca="1" si="1"/>
        <v>1.5215046042091012E-4</v>
      </c>
      <c r="I12" s="38">
        <f t="shared" ca="1" si="1"/>
        <v>1.5480424752127486E-4</v>
      </c>
      <c r="J12" s="38">
        <f t="shared" ca="1" si="1"/>
        <v>1.5745803462163956E-4</v>
      </c>
      <c r="K12" s="40">
        <f ca="1">SUM(INDIRECT(CONCATENATE("'",HLOOKUP(K$1,$B$21:$E$23,3,FALSE),"'!",$B$25,ROW($A12)+5,":",$B$25,ROW($A12)+6)))*About!$A$27</f>
        <v>1.6011182172200427E-4</v>
      </c>
      <c r="L12" s="38">
        <f t="shared" ca="1" si="5"/>
        <v>1.633553392891167E-4</v>
      </c>
      <c r="M12" s="38">
        <f t="shared" ca="1" si="2"/>
        <v>1.6659885685622912E-4</v>
      </c>
      <c r="N12" s="38">
        <f t="shared" ca="1" si="2"/>
        <v>1.6984237442334152E-4</v>
      </c>
      <c r="O12" s="38">
        <f t="shared" ca="1" si="2"/>
        <v>1.7308589199045395E-4</v>
      </c>
      <c r="P12" s="40">
        <f ca="1">SUM(INDIRECT(CONCATENATE("'",HLOOKUP(P$1,$B$21:$E$23,3,FALSE),"'!",$B$25,ROW($A12)+5,":",$B$25,ROW($A12)+6)))*About!$A$27</f>
        <v>1.7632940955756638E-4</v>
      </c>
      <c r="Q12" s="38" cm="1">
        <f t="array" aca="1" ref="Q12" ca="1">TREND($K12:$P12,$K$1:$P$1,Q$1)</f>
        <v>1.7957292712467848E-4</v>
      </c>
      <c r="R12" s="38" cm="1">
        <f t="array" aca="1" ref="R12" ca="1">TREND($K12:$P12,$K$1:$P$1,R$1)</f>
        <v>1.8281644469179091E-4</v>
      </c>
      <c r="S12" s="38" cm="1">
        <f t="array" aca="1" ref="S12" ca="1">TREND($K12:$P12,$K$1:$P$1,S$1)</f>
        <v>1.8605996225890334E-4</v>
      </c>
      <c r="T12" s="38" cm="1">
        <f t="array" aca="1" ref="T12" ca="1">TREND($K12:$P12,$K$1:$P$1,T$1)</f>
        <v>1.8930347982601577E-4</v>
      </c>
      <c r="U12" s="38" cm="1">
        <f t="array" aca="1" ref="U12" ca="1">TREND($K12:$P12,$K$1:$P$1,U$1)</f>
        <v>1.9254699739312819E-4</v>
      </c>
      <c r="V12" s="38" cm="1">
        <f t="array" aca="1" ref="V12" ca="1">TREND($K12:$P12,$K$1:$P$1,V$1)</f>
        <v>1.9579051496024062E-4</v>
      </c>
      <c r="W12" s="38" cm="1">
        <f t="array" aca="1" ref="W12" ca="1">TREND($K12:$P12,$K$1:$P$1,W$1)</f>
        <v>1.9903403252735305E-4</v>
      </c>
      <c r="X12" s="38" cm="1">
        <f t="array" aca="1" ref="X12" ca="1">TREND($K12:$P12,$K$1:$P$1,X$1)</f>
        <v>2.0227755009446548E-4</v>
      </c>
      <c r="Y12" s="38" cm="1">
        <f t="array" aca="1" ref="Y12" ca="1">TREND($K12:$P12,$K$1:$P$1,Y$1)</f>
        <v>2.0552106766157791E-4</v>
      </c>
      <c r="Z12" s="38" cm="1">
        <f t="array" aca="1" ref="Z12" ca="1">TREND($K12:$P12,$K$1:$P$1,Z$1)</f>
        <v>2.0876458522869033E-4</v>
      </c>
      <c r="AA12" s="38" cm="1">
        <f t="array" aca="1" ref="AA12" ca="1">TREND($K12:$P12,$K$1:$P$1,AA$1)</f>
        <v>2.1200810279580276E-4</v>
      </c>
      <c r="AB12" s="38" cm="1">
        <f t="array" aca="1" ref="AB12" ca="1">TREND($K12:$P12,$K$1:$P$1,AB$1)</f>
        <v>2.1525162036291519E-4</v>
      </c>
      <c r="AC12" s="38" cm="1">
        <f t="array" aca="1" ref="AC12" ca="1">TREND($K12:$P12,$K$1:$P$1,AC$1)</f>
        <v>2.1849513793002762E-4</v>
      </c>
      <c r="AD12" s="38" cm="1">
        <f t="array" aca="1" ref="AD12" ca="1">TREND($K12:$P12,$K$1:$P$1,AD$1)</f>
        <v>2.2173865549714004E-4</v>
      </c>
      <c r="AE12" s="38" cm="1">
        <f t="array" aca="1" ref="AE12" ca="1">TREND($K12:$P12,$K$1:$P$1,AE$1)</f>
        <v>2.2498217306425247E-4</v>
      </c>
      <c r="AF12" s="38" cm="1">
        <f t="array" aca="1" ref="AF12" ca="1">TREND($K12:$P12,$K$1:$P$1,AF$1)</f>
        <v>2.282256906313649E-4</v>
      </c>
      <c r="AG12" s="38" cm="1">
        <f t="array" aca="1" ref="AG12" ca="1">TREND($K12:$P12,$K$1:$P$1,AG$1)</f>
        <v>2.3146920819847733E-4</v>
      </c>
      <c r="AH12" s="38" cm="1">
        <f t="array" aca="1" ref="AH12" ca="1">TREND($K12:$P12,$K$1:$P$1,AH$1)</f>
        <v>2.3471272576558976E-4</v>
      </c>
      <c r="AI12" s="38" cm="1">
        <f t="array" aca="1" ref="AI12" ca="1">TREND($K12:$P12,$K$1:$P$1,AI$1)</f>
        <v>2.3795624333270218E-4</v>
      </c>
      <c r="AJ12" s="38" cm="1">
        <f t="array" aca="1" ref="AJ12" ca="1">TREND($K12:$P12,$K$1:$P$1,AJ$1)</f>
        <v>2.4119976089981461E-4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HOIpTP-transport-PM25</v>
      </c>
    </row>
    <row r="18" spans="1:5">
      <c r="A18" t="s">
        <v>113</v>
      </c>
      <c r="B18" t="str">
        <f ca="1">RIGHT(B17,LEN(B17)-7)</f>
        <v>transport-PM25</v>
      </c>
    </row>
    <row r="19" spans="1:5">
      <c r="A19" t="s">
        <v>114</v>
      </c>
      <c r="B19" t="str">
        <f ca="1">LEFT(B18,FIND("-",B18)-1)</f>
        <v>transport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PM25</v>
      </c>
    </row>
    <row r="25" spans="1:5">
      <c r="A25" t="s">
        <v>123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D8E0-51AA-4FAD-925B-2D32F70CFAFD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6.781900367598707E-6</v>
      </c>
      <c r="C2" s="38">
        <f ca="1">$B2+($F2-$B2)*(C$1-$B$1)/($F$1-$B$1)</f>
        <v>6.8556166759421714E-6</v>
      </c>
      <c r="D2" s="38">
        <f t="shared" ref="D2:E12" ca="1" si="0">$B2+($F2-$B2)*(D$1-$B$1)/($F$1-$B$1)</f>
        <v>6.9293329842856349E-6</v>
      </c>
      <c r="E2" s="38">
        <f t="shared" ca="1" si="0"/>
        <v>7.0030492926290992E-6</v>
      </c>
      <c r="F2" s="37" cm="1">
        <f t="array" aca="1" ref="F2" ca="1">INDIRECT(CONCATENATE("'",HLOOKUP(F$1,$B$21:$E$23,3,FALSE),"'!",$B$25,ROW($A2)+3))*About!$A$27</f>
        <v>7.0767656009725635E-6</v>
      </c>
      <c r="G2" s="38">
        <f ca="1">$F2+($K2-$F2)*(G$1-$F$1)/($K$1-$F$1)</f>
        <v>7.1947116943221065E-6</v>
      </c>
      <c r="H2" s="38">
        <f t="shared" ref="H2:J12" ca="1" si="1">$F2+($K2-$F2)*(H$1-$F$1)/($K$1-$F$1)</f>
        <v>7.3126577876716494E-6</v>
      </c>
      <c r="I2" s="38">
        <f t="shared" ca="1" si="1"/>
        <v>7.4306038810211924E-6</v>
      </c>
      <c r="J2" s="38">
        <f t="shared" ca="1" si="1"/>
        <v>7.5485499743707353E-6</v>
      </c>
      <c r="K2" s="37" cm="1">
        <f t="array" aca="1" ref="K2" ca="1">INDIRECT(CONCATENATE("'",HLOOKUP(K$1,$B$21:$E$23,3,FALSE),"'!",$B$25,ROW($A2)+3))*About!$A$27</f>
        <v>7.6664960677202783E-6</v>
      </c>
      <c r="L2" s="38">
        <f ca="1">$K2+($P2-$K2)*(L$1-$K$1)/($P$1-$K$1)</f>
        <v>7.8434152077445927E-6</v>
      </c>
      <c r="M2" s="38">
        <f t="shared" ref="M2:O12" ca="1" si="2">$K2+($P2-$K2)*(M$1-$K$1)/($P$1-$K$1)</f>
        <v>8.0203343477689055E-6</v>
      </c>
      <c r="N2" s="38">
        <f t="shared" ca="1" si="2"/>
        <v>8.1972534877932199E-6</v>
      </c>
      <c r="O2" s="38">
        <f t="shared" ca="1" si="2"/>
        <v>8.3741726278175326E-6</v>
      </c>
      <c r="P2" s="37" cm="1">
        <f t="array" aca="1" ref="P2" ca="1">INDIRECT(CONCATENATE("'",HLOOKUP(P$1,$B$21:$E$23,3,FALSE),"'!",$B$25,ROW($A2)+3))*About!$A$27</f>
        <v>8.551091767841847E-6</v>
      </c>
      <c r="Q2" s="38" cm="1">
        <f t="array" aca="1" ref="Q2" ca="1">TREND($K2:$P2,$K$1:$P$1,Q$1)</f>
        <v>8.728010907866192E-6</v>
      </c>
      <c r="R2" s="38" cm="1">
        <f t="array" aca="1" ref="R2" ca="1">TREND($K2:$P2,$K$1:$P$1,R$1)</f>
        <v>8.9049300478904895E-6</v>
      </c>
      <c r="S2" s="38" cm="1">
        <f t="array" aca="1" ref="S2" ca="1">TREND($K2:$P2,$K$1:$P$1,S$1)</f>
        <v>9.0818491879148412E-6</v>
      </c>
      <c r="T2" s="38" cm="1">
        <f t="array" aca="1" ref="T2" ca="1">TREND($K2:$P2,$K$1:$P$1,T$1)</f>
        <v>9.2587683279391386E-6</v>
      </c>
      <c r="U2" s="38" cm="1">
        <f t="array" aca="1" ref="U2" ca="1">TREND($K2:$P2,$K$1:$P$1,U$1)</f>
        <v>9.4356874679634361E-6</v>
      </c>
      <c r="V2" s="38" cm="1">
        <f t="array" aca="1" ref="V2" ca="1">TREND($K2:$P2,$K$1:$P$1,V$1)</f>
        <v>9.6126066079877336E-6</v>
      </c>
      <c r="W2" s="38" cm="1">
        <f t="array" aca="1" ref="W2" ca="1">TREND($K2:$P2,$K$1:$P$1,W$1)</f>
        <v>9.7895257480120853E-6</v>
      </c>
      <c r="X2" s="38" cm="1">
        <f t="array" aca="1" ref="X2" ca="1">TREND($K2:$P2,$K$1:$P$1,X$1)</f>
        <v>9.9664448880363828E-6</v>
      </c>
      <c r="Y2" s="38" cm="1">
        <f t="array" aca="1" ref="Y2" ca="1">TREND($K2:$P2,$K$1:$P$1,Y$1)</f>
        <v>1.014336402806068E-5</v>
      </c>
      <c r="Z2" s="38" cm="1">
        <f t="array" aca="1" ref="Z2" ca="1">TREND($K2:$P2,$K$1:$P$1,Z$1)</f>
        <v>1.0320283168085032E-5</v>
      </c>
      <c r="AA2" s="38" cm="1">
        <f t="array" aca="1" ref="AA2" ca="1">TREND($K2:$P2,$K$1:$P$1,AA$1)</f>
        <v>1.0497202308109329E-5</v>
      </c>
      <c r="AB2" s="38" cm="1">
        <f t="array" aca="1" ref="AB2" ca="1">TREND($K2:$P2,$K$1:$P$1,AB$1)</f>
        <v>1.0674121448133627E-5</v>
      </c>
      <c r="AC2" s="38" cm="1">
        <f t="array" aca="1" ref="AC2" ca="1">TREND($K2:$P2,$K$1:$P$1,AC$1)</f>
        <v>1.0851040588157979E-5</v>
      </c>
      <c r="AD2" s="38" cm="1">
        <f t="array" aca="1" ref="AD2" ca="1">TREND($K2:$P2,$K$1:$P$1,AD$1)</f>
        <v>1.1027959728182276E-5</v>
      </c>
      <c r="AE2" s="38" cm="1">
        <f t="array" aca="1" ref="AE2" ca="1">TREND($K2:$P2,$K$1:$P$1,AE$1)</f>
        <v>1.1204878868206574E-5</v>
      </c>
      <c r="AF2" s="38" cm="1">
        <f t="array" aca="1" ref="AF2" ca="1">TREND($K2:$P2,$K$1:$P$1,AF$1)</f>
        <v>1.1381798008230871E-5</v>
      </c>
      <c r="AG2" s="38" cm="1">
        <f t="array" aca="1" ref="AG2" ca="1">TREND($K2:$P2,$K$1:$P$1,AG$1)</f>
        <v>1.1558717148255223E-5</v>
      </c>
      <c r="AH2" s="38" cm="1">
        <f t="array" aca="1" ref="AH2" ca="1">TREND($K2:$P2,$K$1:$P$1,AH$1)</f>
        <v>1.173563628827952E-5</v>
      </c>
      <c r="AI2" s="38" cm="1">
        <f t="array" aca="1" ref="AI2" ca="1">TREND($K2:$P2,$K$1:$P$1,AI$1)</f>
        <v>1.1912555428303818E-5</v>
      </c>
      <c r="AJ2" s="38" cm="1">
        <f t="array" aca="1" ref="AJ2" ca="1">TREND($K2:$P2,$K$1:$P$1,AJ$1)</f>
        <v>1.2089474568328169E-5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3.5383828004862818E-6</v>
      </c>
      <c r="C3" s="38">
        <f t="shared" ref="C3:C12" ca="1" si="3">$B3+($F3-$B3)*(C$1-$B$1)/($F$1-$B$1)</f>
        <v>3.6120991088297461E-6</v>
      </c>
      <c r="D3" s="38">
        <f t="shared" ca="1" si="0"/>
        <v>3.6858154171732105E-6</v>
      </c>
      <c r="E3" s="38">
        <f t="shared" ca="1" si="0"/>
        <v>3.7595317255166748E-6</v>
      </c>
      <c r="F3" s="39" cm="1">
        <f t="array" aca="1" ref="F3" ca="1">INDIRECT(CONCATENATE("'",HLOOKUP(F$1,$B$21:$E$23,3,FALSE),"'!",$B$25,ROW($A3)+5))*About!$A$27</f>
        <v>3.8332480338601391E-6</v>
      </c>
      <c r="G3" s="38">
        <f t="shared" ref="G3:G12" ca="1" si="4">$F3+($K3-$F3)*(G$1-$F$1)/($K$1-$F$1)</f>
        <v>3.8922210805349106E-6</v>
      </c>
      <c r="H3" s="38">
        <f t="shared" ca="1" si="1"/>
        <v>3.9511941272096821E-6</v>
      </c>
      <c r="I3" s="38">
        <f t="shared" ca="1" si="1"/>
        <v>4.0101671738844527E-6</v>
      </c>
      <c r="J3" s="38">
        <f t="shared" ca="1" si="1"/>
        <v>4.0691402205592242E-6</v>
      </c>
      <c r="K3" s="39" cm="1">
        <f t="array" aca="1" ref="K3" ca="1">INDIRECT(CONCATENATE("'",HLOOKUP(K$1,$B$21:$E$23,3,FALSE),"'!",$B$25,ROW($A3)+5))*About!$A$27</f>
        <v>4.1281132672339957E-6</v>
      </c>
      <c r="L3" s="38">
        <f t="shared" ref="L3:L12" ca="1" si="5">$K3+($P3-$K3)*(L$1-$K$1)/($P$1-$K$1)</f>
        <v>4.1870863139087672E-6</v>
      </c>
      <c r="M3" s="38">
        <f t="shared" ca="1" si="2"/>
        <v>4.2460593605835386E-6</v>
      </c>
      <c r="N3" s="38">
        <f t="shared" ca="1" si="2"/>
        <v>4.3050324072583101E-6</v>
      </c>
      <c r="O3" s="38">
        <f t="shared" ca="1" si="2"/>
        <v>4.3640054539330816E-6</v>
      </c>
      <c r="P3" s="39" cm="1">
        <f t="array" aca="1" ref="P3" ca="1">INDIRECT(CONCATENATE("'",HLOOKUP(P$1,$B$21:$E$23,3,FALSE),"'!",$B$25,ROW($A3)+5))*About!$A$27</f>
        <v>4.4229785006078531E-6</v>
      </c>
      <c r="Q3" s="38" cm="1">
        <f t="array" aca="1" ref="Q3" ca="1">TREND($K3:$P3,$K$1:$P$1,Q$1)</f>
        <v>4.4819515472826186E-6</v>
      </c>
      <c r="R3" s="38" cm="1">
        <f t="array" aca="1" ref="R3" ca="1">TREND($K3:$P3,$K$1:$P$1,R$1)</f>
        <v>4.5409245939573935E-6</v>
      </c>
      <c r="S3" s="38" cm="1">
        <f t="array" aca="1" ref="S3" ca="1">TREND($K3:$P3,$K$1:$P$1,S$1)</f>
        <v>4.5998976406321683E-6</v>
      </c>
      <c r="T3" s="38" cm="1">
        <f t="array" aca="1" ref="T3" ca="1">TREND($K3:$P3,$K$1:$P$1,T$1)</f>
        <v>4.6588706873069296E-6</v>
      </c>
      <c r="U3" s="38" cm="1">
        <f t="array" aca="1" ref="U3" ca="1">TREND($K3:$P3,$K$1:$P$1,U$1)</f>
        <v>4.7178437339817045E-6</v>
      </c>
      <c r="V3" s="38" cm="1">
        <f t="array" aca="1" ref="V3" ca="1">TREND($K3:$P3,$K$1:$P$1,V$1)</f>
        <v>4.7768167806564794E-6</v>
      </c>
      <c r="W3" s="38" cm="1">
        <f t="array" aca="1" ref="W3" ca="1">TREND($K3:$P3,$K$1:$P$1,W$1)</f>
        <v>4.8357898273312542E-6</v>
      </c>
      <c r="X3" s="38" cm="1">
        <f t="array" aca="1" ref="X3" ca="1">TREND($K3:$P3,$K$1:$P$1,X$1)</f>
        <v>4.8947628740060155E-6</v>
      </c>
      <c r="Y3" s="38" cm="1">
        <f t="array" aca="1" ref="Y3" ca="1">TREND($K3:$P3,$K$1:$P$1,Y$1)</f>
        <v>4.9537359206807904E-6</v>
      </c>
      <c r="Z3" s="38" cm="1">
        <f t="array" aca="1" ref="Z3" ca="1">TREND($K3:$P3,$K$1:$P$1,Z$1)</f>
        <v>5.0127089673555653E-6</v>
      </c>
      <c r="AA3" s="38" cm="1">
        <f t="array" aca="1" ref="AA3" ca="1">TREND($K3:$P3,$K$1:$P$1,AA$1)</f>
        <v>5.0716820140303401E-6</v>
      </c>
      <c r="AB3" s="38" cm="1">
        <f t="array" aca="1" ref="AB3" ca="1">TREND($K3:$P3,$K$1:$P$1,AB$1)</f>
        <v>5.1306550607051015E-6</v>
      </c>
      <c r="AC3" s="38" cm="1">
        <f t="array" aca="1" ref="AC3" ca="1">TREND($K3:$P3,$K$1:$P$1,AC$1)</f>
        <v>5.1896281073798763E-6</v>
      </c>
      <c r="AD3" s="38" cm="1">
        <f t="array" aca="1" ref="AD3" ca="1">TREND($K3:$P3,$K$1:$P$1,AD$1)</f>
        <v>5.2486011540546512E-6</v>
      </c>
      <c r="AE3" s="38" cm="1">
        <f t="array" aca="1" ref="AE3" ca="1">TREND($K3:$P3,$K$1:$P$1,AE$1)</f>
        <v>5.307574200729426E-6</v>
      </c>
      <c r="AF3" s="38" cm="1">
        <f t="array" aca="1" ref="AF3" ca="1">TREND($K3:$P3,$K$1:$P$1,AF$1)</f>
        <v>5.3665472474041874E-6</v>
      </c>
      <c r="AG3" s="38" cm="1">
        <f t="array" aca="1" ref="AG3" ca="1">TREND($K3:$P3,$K$1:$P$1,AG$1)</f>
        <v>5.4255202940789622E-6</v>
      </c>
      <c r="AH3" s="38" cm="1">
        <f t="array" aca="1" ref="AH3" ca="1">TREND($K3:$P3,$K$1:$P$1,AH$1)</f>
        <v>5.4844933407537371E-6</v>
      </c>
      <c r="AI3" s="38" cm="1">
        <f t="array" aca="1" ref="AI3" ca="1">TREND($K3:$P3,$K$1:$P$1,AI$1)</f>
        <v>5.5434663874285119E-6</v>
      </c>
      <c r="AJ3" s="38" cm="1">
        <f t="array" aca="1" ref="AJ3" ca="1">TREND($K3:$P3,$K$1:$P$1,AJ$1)</f>
        <v>5.6024394341032868E-6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1.120487886820656E-5</v>
      </c>
      <c r="C4" s="38">
        <f t="shared" ca="1" si="3"/>
        <v>1.1278595176550024E-5</v>
      </c>
      <c r="D4" s="38">
        <f t="shared" ca="1" si="0"/>
        <v>1.1352311484893487E-5</v>
      </c>
      <c r="E4" s="38">
        <f t="shared" ca="1" si="0"/>
        <v>1.1426027793236952E-5</v>
      </c>
      <c r="F4" s="39" cm="1">
        <f t="array" aca="1" ref="F4" ca="1">INDIRECT(CONCATENATE("'",HLOOKUP(F$1,$B$21:$E$23,3,FALSE),"'!",$B$25,ROW($A4)+5))*About!$A$27</f>
        <v>1.1499744101580416E-5</v>
      </c>
      <c r="G4" s="38">
        <f t="shared" ca="1" si="4"/>
        <v>1.1617690194929959E-5</v>
      </c>
      <c r="H4" s="38">
        <f t="shared" ca="1" si="1"/>
        <v>1.1735636288279502E-5</v>
      </c>
      <c r="I4" s="38">
        <f t="shared" ca="1" si="1"/>
        <v>1.1853582381629046E-5</v>
      </c>
      <c r="J4" s="38">
        <f t="shared" ca="1" si="1"/>
        <v>1.1971528474978589E-5</v>
      </c>
      <c r="K4" s="39" cm="1">
        <f t="array" aca="1" ref="K4" ca="1">INDIRECT(CONCATENATE("'",HLOOKUP(K$1,$B$21:$E$23,3,FALSE),"'!",$B$25,ROW($A4)+5))*About!$A$27</f>
        <v>1.2089474568328132E-5</v>
      </c>
      <c r="L4" s="38">
        <f t="shared" ca="1" si="5"/>
        <v>1.2325366755027216E-5</v>
      </c>
      <c r="M4" s="38">
        <f t="shared" ca="1" si="2"/>
        <v>1.2561258941726302E-5</v>
      </c>
      <c r="N4" s="38">
        <f t="shared" ca="1" si="2"/>
        <v>1.2797151128425387E-5</v>
      </c>
      <c r="O4" s="38">
        <f t="shared" ca="1" si="2"/>
        <v>1.3033043315124472E-5</v>
      </c>
      <c r="P4" s="39" cm="1">
        <f t="array" aca="1" ref="P4" ca="1">INDIRECT(CONCATENATE("'",HLOOKUP(P$1,$B$21:$E$23,3,FALSE),"'!",$B$25,ROW($A4)+5))*About!$A$27</f>
        <v>1.3268935501823557E-5</v>
      </c>
      <c r="Q4" s="38" cm="1">
        <f t="array" aca="1" ref="Q4" ca="1">TREND($K4:$P4,$K$1:$P$1,Q$1)</f>
        <v>1.3504827688522712E-5</v>
      </c>
      <c r="R4" s="38" cm="1">
        <f t="array" aca="1" ref="R4" ca="1">TREND($K4:$P4,$K$1:$P$1,R$1)</f>
        <v>1.3740719875221757E-5</v>
      </c>
      <c r="S4" s="38" cm="1">
        <f t="array" aca="1" ref="S4" ca="1">TREND($K4:$P4,$K$1:$P$1,S$1)</f>
        <v>1.3976612061920857E-5</v>
      </c>
      <c r="T4" s="38" cm="1">
        <f t="array" aca="1" ref="T4" ca="1">TREND($K4:$P4,$K$1:$P$1,T$1)</f>
        <v>1.4212504248619956E-5</v>
      </c>
      <c r="U4" s="38" cm="1">
        <f t="array" aca="1" ref="U4" ca="1">TREND($K4:$P4,$K$1:$P$1,U$1)</f>
        <v>1.4448396435319001E-5</v>
      </c>
      <c r="V4" s="38" cm="1">
        <f t="array" aca="1" ref="V4" ca="1">TREND($K4:$P4,$K$1:$P$1,V$1)</f>
        <v>1.4684288622018101E-5</v>
      </c>
      <c r="W4" s="38" cm="1">
        <f t="array" aca="1" ref="W4" ca="1">TREND($K4:$P4,$K$1:$P$1,W$1)</f>
        <v>1.49201808087172E-5</v>
      </c>
      <c r="X4" s="38" cm="1">
        <f t="array" aca="1" ref="X4" ca="1">TREND($K4:$P4,$K$1:$P$1,X$1)</f>
        <v>1.51560729954163E-5</v>
      </c>
      <c r="Y4" s="38" cm="1">
        <f t="array" aca="1" ref="Y4" ca="1">TREND($K4:$P4,$K$1:$P$1,Y$1)</f>
        <v>1.5391965182115345E-5</v>
      </c>
      <c r="Z4" s="38" cm="1">
        <f t="array" aca="1" ref="Z4" ca="1">TREND($K4:$P4,$K$1:$P$1,Z$1)</f>
        <v>1.5627857368814444E-5</v>
      </c>
      <c r="AA4" s="38" cm="1">
        <f t="array" aca="1" ref="AA4" ca="1">TREND($K4:$P4,$K$1:$P$1,AA$1)</f>
        <v>1.5863749555513544E-5</v>
      </c>
      <c r="AB4" s="38" cm="1">
        <f t="array" aca="1" ref="AB4" ca="1">TREND($K4:$P4,$K$1:$P$1,AB$1)</f>
        <v>1.6099641742212643E-5</v>
      </c>
      <c r="AC4" s="38" cm="1">
        <f t="array" aca="1" ref="AC4" ca="1">TREND($K4:$P4,$K$1:$P$1,AC$1)</f>
        <v>1.6335533928911689E-5</v>
      </c>
      <c r="AD4" s="38" cm="1">
        <f t="array" aca="1" ref="AD4" ca="1">TREND($K4:$P4,$K$1:$P$1,AD$1)</f>
        <v>1.6571426115610788E-5</v>
      </c>
      <c r="AE4" s="38" cm="1">
        <f t="array" aca="1" ref="AE4" ca="1">TREND($K4:$P4,$K$1:$P$1,AE$1)</f>
        <v>1.6807318302309888E-5</v>
      </c>
      <c r="AF4" s="38" cm="1">
        <f t="array" aca="1" ref="AF4" ca="1">TREND($K4:$P4,$K$1:$P$1,AF$1)</f>
        <v>1.7043210489008987E-5</v>
      </c>
      <c r="AG4" s="38" cm="1">
        <f t="array" aca="1" ref="AG4" ca="1">TREND($K4:$P4,$K$1:$P$1,AG$1)</f>
        <v>1.7279102675708032E-5</v>
      </c>
      <c r="AH4" s="38" cm="1">
        <f t="array" aca="1" ref="AH4" ca="1">TREND($K4:$P4,$K$1:$P$1,AH$1)</f>
        <v>1.7514994862407132E-5</v>
      </c>
      <c r="AI4" s="38" cm="1">
        <f t="array" aca="1" ref="AI4" ca="1">TREND($K4:$P4,$K$1:$P$1,AI$1)</f>
        <v>1.7750887049106231E-5</v>
      </c>
      <c r="AJ4" s="38" cm="1">
        <f t="array" aca="1" ref="AJ4" ca="1">TREND($K4:$P4,$K$1:$P$1,AJ$1)</f>
        <v>1.7986779235805276E-5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1.415353120194513E-4</v>
      </c>
      <c r="C5" s="38">
        <f t="shared" ca="1" si="3"/>
        <v>1.4227247510288594E-4</v>
      </c>
      <c r="D5" s="38">
        <f t="shared" ca="1" si="0"/>
        <v>1.4300963818632056E-4</v>
      </c>
      <c r="E5" s="38">
        <f t="shared" ca="1" si="0"/>
        <v>1.4374680126975521E-4</v>
      </c>
      <c r="F5" s="39" cm="1">
        <f t="array" aca="1" ref="F5" ca="1">INDIRECT(CONCATENATE("'",HLOOKUP(F$1,$B$21:$E$23,3,FALSE),"'!",$B$25,ROW($A5)+5))*About!$A$27</f>
        <v>1.4448396435318985E-4</v>
      </c>
      <c r="G5" s="38">
        <f t="shared" ca="1" si="4"/>
        <v>1.4625315575343299E-4</v>
      </c>
      <c r="H5" s="38">
        <f t="shared" ca="1" si="1"/>
        <v>1.4802234715367613E-4</v>
      </c>
      <c r="I5" s="38">
        <f t="shared" ca="1" si="1"/>
        <v>1.4979153855391926E-4</v>
      </c>
      <c r="J5" s="38">
        <f t="shared" ca="1" si="1"/>
        <v>1.515607299541624E-4</v>
      </c>
      <c r="K5" s="39" cm="1">
        <f t="array" aca="1" ref="K5" ca="1">INDIRECT(CONCATENATE("'",HLOOKUP(K$1,$B$21:$E$23,3,FALSE),"'!",$B$25,ROW($A5)+5))*About!$A$27</f>
        <v>1.5332992135440554E-4</v>
      </c>
      <c r="L5" s="38">
        <f t="shared" ca="1" si="5"/>
        <v>1.5627857368814412E-4</v>
      </c>
      <c r="M5" s="38">
        <f t="shared" ca="1" si="2"/>
        <v>1.592272260218827E-4</v>
      </c>
      <c r="N5" s="38">
        <f t="shared" ca="1" si="2"/>
        <v>1.6217587835562125E-4</v>
      </c>
      <c r="O5" s="38">
        <f t="shared" ca="1" si="2"/>
        <v>1.6512453068935983E-4</v>
      </c>
      <c r="P5" s="39" cm="1">
        <f t="array" aca="1" ref="P5" ca="1">INDIRECT(CONCATENATE("'",HLOOKUP(P$1,$B$21:$E$23,3,FALSE),"'!",$B$25,ROW($A5)+5))*About!$A$27</f>
        <v>1.6807318302309841E-4</v>
      </c>
      <c r="Q5" s="38" cm="1">
        <f t="array" aca="1" ref="Q5" ca="1">TREND($K5:$P5,$K$1:$P$1,Q$1)</f>
        <v>1.7102183535683789E-4</v>
      </c>
      <c r="R5" s="38" cm="1">
        <f t="array" aca="1" ref="R5" ca="1">TREND($K5:$P5,$K$1:$P$1,R$1)</f>
        <v>1.7397048769057614E-4</v>
      </c>
      <c r="S5" s="38" cm="1">
        <f t="array" aca="1" ref="S5" ca="1">TREND($K5:$P5,$K$1:$P$1,S$1)</f>
        <v>1.769191400243144E-4</v>
      </c>
      <c r="T5" s="38" cm="1">
        <f t="array" aca="1" ref="T5" ca="1">TREND($K5:$P5,$K$1:$P$1,T$1)</f>
        <v>1.7986779235805352E-4</v>
      </c>
      <c r="U5" s="38" cm="1">
        <f t="array" aca="1" ref="U5" ca="1">TREND($K5:$P5,$K$1:$P$1,U$1)</f>
        <v>1.8281644469179178E-4</v>
      </c>
      <c r="V5" s="38" cm="1">
        <f t="array" aca="1" ref="V5" ca="1">TREND($K5:$P5,$K$1:$P$1,V$1)</f>
        <v>1.857650970255309E-4</v>
      </c>
      <c r="W5" s="38" cm="1">
        <f t="array" aca="1" ref="W5" ca="1">TREND($K5:$P5,$K$1:$P$1,W$1)</f>
        <v>1.8871374935926916E-4</v>
      </c>
      <c r="X5" s="38" cm="1">
        <f t="array" aca="1" ref="X5" ca="1">TREND($K5:$P5,$K$1:$P$1,X$1)</f>
        <v>1.9166240169300741E-4</v>
      </c>
      <c r="Y5" s="38" cm="1">
        <f t="array" aca="1" ref="Y5" ca="1">TREND($K5:$P5,$K$1:$P$1,Y$1)</f>
        <v>1.9461105402674653E-4</v>
      </c>
      <c r="Z5" s="38" cm="1">
        <f t="array" aca="1" ref="Z5" ca="1">TREND($K5:$P5,$K$1:$P$1,Z$1)</f>
        <v>1.9755970636048479E-4</v>
      </c>
      <c r="AA5" s="38" cm="1">
        <f t="array" aca="1" ref="AA5" ca="1">TREND($K5:$P5,$K$1:$P$1,AA$1)</f>
        <v>2.0050835869422304E-4</v>
      </c>
      <c r="AB5" s="38" cm="1">
        <f t="array" aca="1" ref="AB5" ca="1">TREND($K5:$P5,$K$1:$P$1,AB$1)</f>
        <v>2.0345701102796217E-4</v>
      </c>
      <c r="AC5" s="38" cm="1">
        <f t="array" aca="1" ref="AC5" ca="1">TREND($K5:$P5,$K$1:$P$1,AC$1)</f>
        <v>2.0640566336170042E-4</v>
      </c>
      <c r="AD5" s="38" cm="1">
        <f t="array" aca="1" ref="AD5" ca="1">TREND($K5:$P5,$K$1:$P$1,AD$1)</f>
        <v>2.0935431569543955E-4</v>
      </c>
      <c r="AE5" s="38" cm="1">
        <f t="array" aca="1" ref="AE5" ca="1">TREND($K5:$P5,$K$1:$P$1,AE$1)</f>
        <v>2.123029680291778E-4</v>
      </c>
      <c r="AF5" s="38" cm="1">
        <f t="array" aca="1" ref="AF5" ca="1">TREND($K5:$P5,$K$1:$P$1,AF$1)</f>
        <v>2.1525162036291606E-4</v>
      </c>
      <c r="AG5" s="38" cm="1">
        <f t="array" aca="1" ref="AG5" ca="1">TREND($K5:$P5,$K$1:$P$1,AG$1)</f>
        <v>2.1820027269665518E-4</v>
      </c>
      <c r="AH5" s="38" cm="1">
        <f t="array" aca="1" ref="AH5" ca="1">TREND($K5:$P5,$K$1:$P$1,AH$1)</f>
        <v>2.2114892503039343E-4</v>
      </c>
      <c r="AI5" s="38" cm="1">
        <f t="array" aca="1" ref="AI5" ca="1">TREND($K5:$P5,$K$1:$P$1,AI$1)</f>
        <v>2.2409757736413169E-4</v>
      </c>
      <c r="AJ5" s="38" cm="1">
        <f t="array" aca="1" ref="AJ5" ca="1">TREND($K5:$P5,$K$1:$P$1,AJ$1)</f>
        <v>2.2704622969787081E-4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2.0345701102796125E-4</v>
      </c>
      <c r="C6" s="38">
        <f t="shared" ca="1" si="3"/>
        <v>2.0419417411139589E-4</v>
      </c>
      <c r="D6" s="38">
        <f t="shared" ca="1" si="0"/>
        <v>2.0493133719483054E-4</v>
      </c>
      <c r="E6" s="38">
        <f t="shared" ca="1" si="0"/>
        <v>2.0566850027826515E-4</v>
      </c>
      <c r="F6" s="39" cm="1">
        <f t="array" aca="1" ref="F6" ca="1">INDIRECT(CONCATENATE("'",HLOOKUP(F$1,$B$21:$E$23,3,FALSE),"'!",$B$25,ROW($A6)+5))*About!$A$27</f>
        <v>2.064056633616998E-4</v>
      </c>
      <c r="G6" s="38">
        <f t="shared" ca="1" si="4"/>
        <v>2.0876458522869066E-4</v>
      </c>
      <c r="H6" s="38">
        <f t="shared" ca="1" si="1"/>
        <v>2.1112350709568149E-4</v>
      </c>
      <c r="I6" s="38">
        <f t="shared" ca="1" si="1"/>
        <v>2.1348242896267235E-4</v>
      </c>
      <c r="J6" s="38">
        <f t="shared" ca="1" si="1"/>
        <v>2.1584135082966318E-4</v>
      </c>
      <c r="K6" s="39" cm="1">
        <f t="array" aca="1" ref="K6" ca="1">INDIRECT(CONCATENATE("'",HLOOKUP(K$1,$B$21:$E$23,3,FALSE),"'!",$B$25,ROW($A6)+5))*About!$A$27</f>
        <v>2.1820027269665404E-4</v>
      </c>
      <c r="L6" s="38">
        <f t="shared" ca="1" si="5"/>
        <v>2.2291811643063576E-4</v>
      </c>
      <c r="M6" s="38">
        <f t="shared" ca="1" si="2"/>
        <v>2.2763596016461748E-4</v>
      </c>
      <c r="N6" s="38">
        <f t="shared" ca="1" si="2"/>
        <v>2.3235380389859919E-4</v>
      </c>
      <c r="O6" s="38">
        <f t="shared" ca="1" si="2"/>
        <v>2.3707164763258091E-4</v>
      </c>
      <c r="P6" s="39" cm="1">
        <f t="array" aca="1" ref="P6" ca="1">INDIRECT(CONCATENATE("'",HLOOKUP(P$1,$B$21:$E$23,3,FALSE),"'!",$B$25,ROW($A6)+5))*About!$A$27</f>
        <v>2.4178949136656263E-4</v>
      </c>
      <c r="Q6" s="38" cm="1">
        <f t="array" aca="1" ref="Q6" ca="1">TREND($K6:$P6,$K$1:$P$1,Q$1)</f>
        <v>2.4650733510054278E-4</v>
      </c>
      <c r="R6" s="38" cm="1">
        <f t="array" aca="1" ref="R6" ca="1">TREND($K6:$P6,$K$1:$P$1,R$1)</f>
        <v>2.5122517883452433E-4</v>
      </c>
      <c r="S6" s="38" cm="1">
        <f t="array" aca="1" ref="S6" ca="1">TREND($K6:$P6,$K$1:$P$1,S$1)</f>
        <v>2.5594302256850762E-4</v>
      </c>
      <c r="T6" s="38" cm="1">
        <f t="array" aca="1" ref="T6" ca="1">TREND($K6:$P6,$K$1:$P$1,T$1)</f>
        <v>2.6066086630248918E-4</v>
      </c>
      <c r="U6" s="38" cm="1">
        <f t="array" aca="1" ref="U6" ca="1">TREND($K6:$P6,$K$1:$P$1,U$1)</f>
        <v>2.6537871003647073E-4</v>
      </c>
      <c r="V6" s="38" cm="1">
        <f t="array" aca="1" ref="V6" ca="1">TREND($K6:$P6,$K$1:$P$1,V$1)</f>
        <v>2.7009655377045229E-4</v>
      </c>
      <c r="W6" s="38" cm="1">
        <f t="array" aca="1" ref="W6" ca="1">TREND($K6:$P6,$K$1:$P$1,W$1)</f>
        <v>2.7481439750443384E-4</v>
      </c>
      <c r="X6" s="38" cm="1">
        <f t="array" aca="1" ref="X6" ca="1">TREND($K6:$P6,$K$1:$P$1,X$1)</f>
        <v>2.795322412384154E-4</v>
      </c>
      <c r="Y6" s="38" cm="1">
        <f t="array" aca="1" ref="Y6" ca="1">TREND($K6:$P6,$K$1:$P$1,Y$1)</f>
        <v>2.8425008497239695E-4</v>
      </c>
      <c r="Z6" s="38" cm="1">
        <f t="array" aca="1" ref="Z6" ca="1">TREND($K6:$P6,$K$1:$P$1,Z$1)</f>
        <v>2.8896792870637851E-4</v>
      </c>
      <c r="AA6" s="38" cm="1">
        <f t="array" aca="1" ref="AA6" ca="1">TREND($K6:$P6,$K$1:$P$1,AA$1)</f>
        <v>2.9368577244036007E-4</v>
      </c>
      <c r="AB6" s="38" cm="1">
        <f t="array" aca="1" ref="AB6" ca="1">TREND($K6:$P6,$K$1:$P$1,AB$1)</f>
        <v>2.9840361617434162E-4</v>
      </c>
      <c r="AC6" s="38" cm="1">
        <f t="array" aca="1" ref="AC6" ca="1">TREND($K6:$P6,$K$1:$P$1,AC$1)</f>
        <v>3.0312145990832491E-4</v>
      </c>
      <c r="AD6" s="38" cm="1">
        <f t="array" aca="1" ref="AD6" ca="1">TREND($K6:$P6,$K$1:$P$1,AD$1)</f>
        <v>3.0783930364230647E-4</v>
      </c>
      <c r="AE6" s="38" cm="1">
        <f t="array" aca="1" ref="AE6" ca="1">TREND($K6:$P6,$K$1:$P$1,AE$1)</f>
        <v>3.1255714737628802E-4</v>
      </c>
      <c r="AF6" s="38" cm="1">
        <f t="array" aca="1" ref="AF6" ca="1">TREND($K6:$P6,$K$1:$P$1,AF$1)</f>
        <v>3.1727499111026958E-4</v>
      </c>
      <c r="AG6" s="38" cm="1">
        <f t="array" aca="1" ref="AG6" ca="1">TREND($K6:$P6,$K$1:$P$1,AG$1)</f>
        <v>3.2199283484425113E-4</v>
      </c>
      <c r="AH6" s="38" cm="1">
        <f t="array" aca="1" ref="AH6" ca="1">TREND($K6:$P6,$K$1:$P$1,AH$1)</f>
        <v>3.2671067857823269E-4</v>
      </c>
      <c r="AI6" s="38" cm="1">
        <f t="array" aca="1" ref="AI6" ca="1">TREND($K6:$P6,$K$1:$P$1,AI$1)</f>
        <v>3.3142852231221424E-4</v>
      </c>
      <c r="AJ6" s="38" cm="1">
        <f t="array" aca="1" ref="AJ6" ca="1">TREND($K6:$P6,$K$1:$P$1,AJ$1)</f>
        <v>3.361463660461958E-4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5.6024394341032801E-3</v>
      </c>
      <c r="C7" s="38">
        <f t="shared" ca="1" si="3"/>
        <v>5.6761557424467443E-3</v>
      </c>
      <c r="D7" s="38">
        <f t="shared" ca="1" si="0"/>
        <v>5.7498720507902085E-3</v>
      </c>
      <c r="E7" s="38">
        <f t="shared" ca="1" si="0"/>
        <v>5.8235883591336727E-3</v>
      </c>
      <c r="F7" s="39" cm="1">
        <f t="array" aca="1" ref="F7" ca="1">INDIRECT(CONCATENATE("'",HLOOKUP(F$1,$B$21:$E$23,3,FALSE),"'!",$B$25,ROW($A7)+5))*About!$A$27</f>
        <v>5.8973046674771368E-3</v>
      </c>
      <c r="G7" s="38">
        <f t="shared" ca="1" si="4"/>
        <v>5.956277714151908E-3</v>
      </c>
      <c r="H7" s="38">
        <f t="shared" ca="1" si="1"/>
        <v>6.0152507608266792E-3</v>
      </c>
      <c r="I7" s="38">
        <f t="shared" ca="1" si="1"/>
        <v>6.0742238075014512E-3</v>
      </c>
      <c r="J7" s="38">
        <f t="shared" ca="1" si="1"/>
        <v>6.1331968541762224E-3</v>
      </c>
      <c r="K7" s="39" cm="1">
        <f t="array" aca="1" ref="K7" ca="1">INDIRECT(CONCATENATE("'",HLOOKUP(K$1,$B$21:$E$23,3,FALSE),"'!",$B$25,ROW($A7)+5))*About!$A$27</f>
        <v>6.1921699008509936E-3</v>
      </c>
      <c r="L7" s="38">
        <f t="shared" ca="1" si="5"/>
        <v>6.1921699008509936E-3</v>
      </c>
      <c r="M7" s="38">
        <f t="shared" ca="1" si="2"/>
        <v>6.1921699008509936E-3</v>
      </c>
      <c r="N7" s="38">
        <f t="shared" ca="1" si="2"/>
        <v>6.1921699008509936E-3</v>
      </c>
      <c r="O7" s="38">
        <f t="shared" ca="1" si="2"/>
        <v>6.1921699008509936E-3</v>
      </c>
      <c r="P7" s="39" cm="1">
        <f t="array" aca="1" ref="P7" ca="1">INDIRECT(CONCATENATE("'",HLOOKUP(P$1,$B$21:$E$23,3,FALSE),"'!",$B$25,ROW($A7)+5))*About!$A$27</f>
        <v>6.1921699008509936E-3</v>
      </c>
      <c r="Q7" s="38" cm="1">
        <f t="array" aca="1" ref="Q7" ca="1">TREND($K7:$P7,$K$1:$P$1,Q$1)</f>
        <v>6.1921699008509945E-3</v>
      </c>
      <c r="R7" s="38" cm="1">
        <f t="array" aca="1" ref="R7" ca="1">TREND($K7:$P7,$K$1:$P$1,R$1)</f>
        <v>6.1921699008509945E-3</v>
      </c>
      <c r="S7" s="38" cm="1">
        <f t="array" aca="1" ref="S7" ca="1">TREND($K7:$P7,$K$1:$P$1,S$1)</f>
        <v>6.1921699008509945E-3</v>
      </c>
      <c r="T7" s="38" cm="1">
        <f t="array" aca="1" ref="T7" ca="1">TREND($K7:$P7,$K$1:$P$1,T$1)</f>
        <v>6.1921699008509945E-3</v>
      </c>
      <c r="U7" s="38" cm="1">
        <f t="array" aca="1" ref="U7" ca="1">TREND($K7:$P7,$K$1:$P$1,U$1)</f>
        <v>6.1921699008509945E-3</v>
      </c>
      <c r="V7" s="38" cm="1">
        <f t="array" aca="1" ref="V7" ca="1">TREND($K7:$P7,$K$1:$P$1,V$1)</f>
        <v>6.1921699008509945E-3</v>
      </c>
      <c r="W7" s="38" cm="1">
        <f t="array" aca="1" ref="W7" ca="1">TREND($K7:$P7,$K$1:$P$1,W$1)</f>
        <v>6.1921699008509945E-3</v>
      </c>
      <c r="X7" s="38" cm="1">
        <f t="array" aca="1" ref="X7" ca="1">TREND($K7:$P7,$K$1:$P$1,X$1)</f>
        <v>6.1921699008509945E-3</v>
      </c>
      <c r="Y7" s="38" cm="1">
        <f t="array" aca="1" ref="Y7" ca="1">TREND($K7:$P7,$K$1:$P$1,Y$1)</f>
        <v>6.1921699008509945E-3</v>
      </c>
      <c r="Z7" s="38" cm="1">
        <f t="array" aca="1" ref="Z7" ca="1">TREND($K7:$P7,$K$1:$P$1,Z$1)</f>
        <v>6.1921699008509945E-3</v>
      </c>
      <c r="AA7" s="38" cm="1">
        <f t="array" aca="1" ref="AA7" ca="1">TREND($K7:$P7,$K$1:$P$1,AA$1)</f>
        <v>6.1921699008509945E-3</v>
      </c>
      <c r="AB7" s="38" cm="1">
        <f t="array" aca="1" ref="AB7" ca="1">TREND($K7:$P7,$K$1:$P$1,AB$1)</f>
        <v>6.1921699008509945E-3</v>
      </c>
      <c r="AC7" s="38" cm="1">
        <f t="array" aca="1" ref="AC7" ca="1">TREND($K7:$P7,$K$1:$P$1,AC$1)</f>
        <v>6.1921699008509945E-3</v>
      </c>
      <c r="AD7" s="38" cm="1">
        <f t="array" aca="1" ref="AD7" ca="1">TREND($K7:$P7,$K$1:$P$1,AD$1)</f>
        <v>6.1921699008509945E-3</v>
      </c>
      <c r="AE7" s="38" cm="1">
        <f t="array" aca="1" ref="AE7" ca="1">TREND($K7:$P7,$K$1:$P$1,AE$1)</f>
        <v>6.1921699008509945E-3</v>
      </c>
      <c r="AF7" s="38" cm="1">
        <f t="array" aca="1" ref="AF7" ca="1">TREND($K7:$P7,$K$1:$P$1,AF$1)</f>
        <v>6.1921699008509945E-3</v>
      </c>
      <c r="AG7" s="38" cm="1">
        <f t="array" aca="1" ref="AG7" ca="1">TREND($K7:$P7,$K$1:$P$1,AG$1)</f>
        <v>6.1921699008509945E-3</v>
      </c>
      <c r="AH7" s="38" cm="1">
        <f t="array" aca="1" ref="AH7" ca="1">TREND($K7:$P7,$K$1:$P$1,AH$1)</f>
        <v>6.1921699008509945E-3</v>
      </c>
      <c r="AI7" s="38" cm="1">
        <f t="array" aca="1" ref="AI7" ca="1">TREND($K7:$P7,$K$1:$P$1,AI$1)</f>
        <v>6.1921699008509945E-3</v>
      </c>
      <c r="AJ7" s="38" cm="1">
        <f t="array" aca="1" ref="AJ7" ca="1">TREND($K7:$P7,$K$1:$P$1,AJ$1)</f>
        <v>6.1921699008509945E-3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9.7305527013372757E-4</v>
      </c>
      <c r="C8" s="38">
        <f t="shared" ca="1" si="3"/>
        <v>9.8042690096807397E-4</v>
      </c>
      <c r="D8" s="38">
        <f t="shared" ca="1" si="0"/>
        <v>9.8779853180242048E-4</v>
      </c>
      <c r="E8" s="38">
        <f t="shared" ca="1" si="0"/>
        <v>9.9517016263676677E-4</v>
      </c>
      <c r="F8" s="39" cm="1">
        <f t="array" aca="1" ref="F8" ca="1">INDIRECT(CONCATENATE("'",HLOOKUP(F$1,$B$21:$E$23,3,FALSE),"'!",$B$25,ROW($A8)+5))*About!$A$27</f>
        <v>1.0025417934711133E-3</v>
      </c>
      <c r="G8" s="38">
        <f t="shared" ca="1" si="4"/>
        <v>1.0084390981385904E-3</v>
      </c>
      <c r="H8" s="38">
        <f t="shared" ca="1" si="1"/>
        <v>1.0143364028060676E-3</v>
      </c>
      <c r="I8" s="38">
        <f t="shared" ca="1" si="1"/>
        <v>1.0202337074735445E-3</v>
      </c>
      <c r="J8" s="38">
        <f t="shared" ca="1" si="1"/>
        <v>1.0261310121410217E-3</v>
      </c>
      <c r="K8" s="39" cm="1">
        <f t="array" aca="1" ref="K8" ca="1">INDIRECT(CONCATENATE("'",HLOOKUP(K$1,$B$21:$E$23,3,FALSE),"'!",$B$25,ROW($A8)+5))*About!$A$27</f>
        <v>1.0320283168084989E-3</v>
      </c>
      <c r="L8" s="38">
        <f t="shared" ca="1" si="5"/>
        <v>1.0438229261434532E-3</v>
      </c>
      <c r="M8" s="38">
        <f t="shared" ca="1" si="2"/>
        <v>1.0556175354784075E-3</v>
      </c>
      <c r="N8" s="38">
        <f t="shared" ca="1" si="2"/>
        <v>1.0674121448133616E-3</v>
      </c>
      <c r="O8" s="38">
        <f t="shared" ca="1" si="2"/>
        <v>1.0792067541483159E-3</v>
      </c>
      <c r="P8" s="39" cm="1">
        <f t="array" aca="1" ref="P8" ca="1">INDIRECT(CONCATENATE("'",HLOOKUP(P$1,$B$21:$E$23,3,FALSE),"'!",$B$25,ROW($A8)+5))*About!$A$27</f>
        <v>1.0910013634832703E-3</v>
      </c>
      <c r="Q8" s="38" cm="1">
        <f t="array" aca="1" ref="Q8" ca="1">TREND($K8:$P8,$K$1:$P$1,Q$1)</f>
        <v>1.102795972818222E-3</v>
      </c>
      <c r="R8" s="38" cm="1">
        <f t="array" aca="1" ref="R8" ca="1">TREND($K8:$P8,$K$1:$P$1,R$1)</f>
        <v>1.114590582153175E-3</v>
      </c>
      <c r="S8" s="38" cm="1">
        <f t="array" aca="1" ref="S8" ca="1">TREND($K8:$P8,$K$1:$P$1,S$1)</f>
        <v>1.1263851914881315E-3</v>
      </c>
      <c r="T8" s="38" cm="1">
        <f t="array" aca="1" ref="T8" ca="1">TREND($K8:$P8,$K$1:$P$1,T$1)</f>
        <v>1.1381798008230845E-3</v>
      </c>
      <c r="U8" s="38" cm="1">
        <f t="array" aca="1" ref="U8" ca="1">TREND($K8:$P8,$K$1:$P$1,U$1)</f>
        <v>1.1499744101580375E-3</v>
      </c>
      <c r="V8" s="38" cm="1">
        <f t="array" aca="1" ref="V8" ca="1">TREND($K8:$P8,$K$1:$P$1,V$1)</f>
        <v>1.161769019492994E-3</v>
      </c>
      <c r="W8" s="38" cm="1">
        <f t="array" aca="1" ref="W8" ca="1">TREND($K8:$P8,$K$1:$P$1,W$1)</f>
        <v>1.173563628827947E-3</v>
      </c>
      <c r="X8" s="38" cm="1">
        <f t="array" aca="1" ref="X8" ca="1">TREND($K8:$P8,$K$1:$P$1,X$1)</f>
        <v>1.1853582381629001E-3</v>
      </c>
      <c r="Y8" s="38" cm="1">
        <f t="array" aca="1" ref="Y8" ca="1">TREND($K8:$P8,$K$1:$P$1,Y$1)</f>
        <v>1.1971528474978566E-3</v>
      </c>
      <c r="Z8" s="38" cm="1">
        <f t="array" aca="1" ref="Z8" ca="1">TREND($K8:$P8,$K$1:$P$1,Z$1)</f>
        <v>1.2089474568328096E-3</v>
      </c>
      <c r="AA8" s="38" cm="1">
        <f t="array" aca="1" ref="AA8" ca="1">TREND($K8:$P8,$K$1:$P$1,AA$1)</f>
        <v>1.2207420661677626E-3</v>
      </c>
      <c r="AB8" s="38" cm="1">
        <f t="array" aca="1" ref="AB8" ca="1">TREND($K8:$P8,$K$1:$P$1,AB$1)</f>
        <v>1.2325366755027191E-3</v>
      </c>
      <c r="AC8" s="38" cm="1">
        <f t="array" aca="1" ref="AC8" ca="1">TREND($K8:$P8,$K$1:$P$1,AC$1)</f>
        <v>1.2443312848376721E-3</v>
      </c>
      <c r="AD8" s="38" cm="1">
        <f t="array" aca="1" ref="AD8" ca="1">TREND($K8:$P8,$K$1:$P$1,AD$1)</f>
        <v>1.2561258941726286E-3</v>
      </c>
      <c r="AE8" s="38" cm="1">
        <f t="array" aca="1" ref="AE8" ca="1">TREND($K8:$P8,$K$1:$P$1,AE$1)</f>
        <v>1.2679205035075816E-3</v>
      </c>
      <c r="AF8" s="38" cm="1">
        <f t="array" aca="1" ref="AF8" ca="1">TREND($K8:$P8,$K$1:$P$1,AF$1)</f>
        <v>1.2797151128425346E-3</v>
      </c>
      <c r="AG8" s="38" cm="1">
        <f t="array" aca="1" ref="AG8" ca="1">TREND($K8:$P8,$K$1:$P$1,AG$1)</f>
        <v>1.2915097221774911E-3</v>
      </c>
      <c r="AH8" s="38" cm="1">
        <f t="array" aca="1" ref="AH8" ca="1">TREND($K8:$P8,$K$1:$P$1,AH$1)</f>
        <v>1.3033043315124442E-3</v>
      </c>
      <c r="AI8" s="38" cm="1">
        <f t="array" aca="1" ref="AI8" ca="1">TREND($K8:$P8,$K$1:$P$1,AI$1)</f>
        <v>1.3150989408473972E-3</v>
      </c>
      <c r="AJ8" s="38" cm="1">
        <f t="array" aca="1" ref="AJ8" ca="1">TREND($K8:$P8,$K$1:$P$1,AJ$1)</f>
        <v>1.3268935501823537E-3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2.3884083903282405E-4</v>
      </c>
      <c r="C9" s="38">
        <f t="shared" ca="1" si="3"/>
        <v>2.395780021162587E-4</v>
      </c>
      <c r="D9" s="38">
        <f t="shared" ca="1" si="0"/>
        <v>2.4031516519969334E-4</v>
      </c>
      <c r="E9" s="38">
        <f t="shared" ca="1" si="0"/>
        <v>2.4105232828312799E-4</v>
      </c>
      <c r="F9" s="39" cm="1">
        <f t="array" aca="1" ref="F9" ca="1">INDIRECT(CONCATENATE("'",HLOOKUP(F$1,$B$21:$E$23,3,FALSE),"'!",$B$25,ROW($A9)+5))*About!$A$27</f>
        <v>2.4178949136656263E-4</v>
      </c>
      <c r="G9" s="38">
        <f t="shared" ca="1" si="4"/>
        <v>2.4473814370030121E-4</v>
      </c>
      <c r="H9" s="38">
        <f t="shared" ca="1" si="1"/>
        <v>2.4768679603403974E-4</v>
      </c>
      <c r="I9" s="38">
        <f t="shared" ca="1" si="1"/>
        <v>2.5063544836777832E-4</v>
      </c>
      <c r="J9" s="38">
        <f t="shared" ca="1" si="1"/>
        <v>2.5358410070151684E-4</v>
      </c>
      <c r="K9" s="39" cm="1">
        <f t="array" aca="1" ref="K9" ca="1">INDIRECT(CONCATENATE("'",HLOOKUP(K$1,$B$21:$E$23,3,FALSE),"'!",$B$25,ROW($A9)+5))*About!$A$27</f>
        <v>2.5653275303525542E-4</v>
      </c>
      <c r="L9" s="38">
        <f t="shared" ca="1" si="5"/>
        <v>2.6066086630248945E-4</v>
      </c>
      <c r="M9" s="38">
        <f t="shared" ca="1" si="2"/>
        <v>2.6478897956972342E-4</v>
      </c>
      <c r="N9" s="38">
        <f t="shared" ca="1" si="2"/>
        <v>2.6891709283695744E-4</v>
      </c>
      <c r="O9" s="38">
        <f t="shared" ca="1" si="2"/>
        <v>2.7304520610419141E-4</v>
      </c>
      <c r="P9" s="39" cm="1">
        <f t="array" aca="1" ref="P9" ca="1">INDIRECT(CONCATENATE("'",HLOOKUP(P$1,$B$21:$E$23,3,FALSE),"'!",$B$25,ROW($A9)+5))*About!$A$27</f>
        <v>2.7717331937142543E-4</v>
      </c>
      <c r="Q9" s="38" cm="1">
        <f t="array" aca="1" ref="Q9" ca="1">TREND($K9:$P9,$K$1:$P$1,Q$1)</f>
        <v>2.813014326386587E-4</v>
      </c>
      <c r="R9" s="38" cm="1">
        <f t="array" aca="1" ref="R9" ca="1">TREND($K9:$P9,$K$1:$P$1,R$1)</f>
        <v>2.8542954590589364E-4</v>
      </c>
      <c r="S9" s="38" cm="1">
        <f t="array" aca="1" ref="S9" ca="1">TREND($K9:$P9,$K$1:$P$1,S$1)</f>
        <v>2.8955765917312686E-4</v>
      </c>
      <c r="T9" s="38" cm="1">
        <f t="array" aca="1" ref="T9" ca="1">TREND($K9:$P9,$K$1:$P$1,T$1)</f>
        <v>2.936857724403618E-4</v>
      </c>
      <c r="U9" s="38" cm="1">
        <f t="array" aca="1" ref="U9" ca="1">TREND($K9:$P9,$K$1:$P$1,U$1)</f>
        <v>2.9781388570759501E-4</v>
      </c>
      <c r="V9" s="38" cm="1">
        <f t="array" aca="1" ref="V9" ca="1">TREND($K9:$P9,$K$1:$P$1,V$1)</f>
        <v>3.0194199897482996E-4</v>
      </c>
      <c r="W9" s="38" cm="1">
        <f t="array" aca="1" ref="W9" ca="1">TREND($K9:$P9,$K$1:$P$1,W$1)</f>
        <v>3.0607011224206317E-4</v>
      </c>
      <c r="X9" s="38" cm="1">
        <f t="array" aca="1" ref="X9" ca="1">TREND($K9:$P9,$K$1:$P$1,X$1)</f>
        <v>3.1019822550929638E-4</v>
      </c>
      <c r="Y9" s="38" cm="1">
        <f t="array" aca="1" ref="Y9" ca="1">TREND($K9:$P9,$K$1:$P$1,Y$1)</f>
        <v>3.1432633877653132E-4</v>
      </c>
      <c r="Z9" s="38" cm="1">
        <f t="array" aca="1" ref="Z9" ca="1">TREND($K9:$P9,$K$1:$P$1,Z$1)</f>
        <v>3.1845445204376453E-4</v>
      </c>
      <c r="AA9" s="38" cm="1">
        <f t="array" aca="1" ref="AA9" ca="1">TREND($K9:$P9,$K$1:$P$1,AA$1)</f>
        <v>3.2258256531099948E-4</v>
      </c>
      <c r="AB9" s="38" cm="1">
        <f t="array" aca="1" ref="AB9" ca="1">TREND($K9:$P9,$K$1:$P$1,AB$1)</f>
        <v>3.2671067857823269E-4</v>
      </c>
      <c r="AC9" s="38" cm="1">
        <f t="array" aca="1" ref="AC9" ca="1">TREND($K9:$P9,$K$1:$P$1,AC$1)</f>
        <v>3.3083879184546763E-4</v>
      </c>
      <c r="AD9" s="38" cm="1">
        <f t="array" aca="1" ref="AD9" ca="1">TREND($K9:$P9,$K$1:$P$1,AD$1)</f>
        <v>3.3496690511270084E-4</v>
      </c>
      <c r="AE9" s="38" cm="1">
        <f t="array" aca="1" ref="AE9" ca="1">TREND($K9:$P9,$K$1:$P$1,AE$1)</f>
        <v>3.3909501837993579E-4</v>
      </c>
      <c r="AF9" s="38" cm="1">
        <f t="array" aca="1" ref="AF9" ca="1">TREND($K9:$P9,$K$1:$P$1,AF$1)</f>
        <v>3.43223131647169E-4</v>
      </c>
      <c r="AG9" s="38" cm="1">
        <f t="array" aca="1" ref="AG9" ca="1">TREND($K9:$P9,$K$1:$P$1,AG$1)</f>
        <v>3.4735124491440394E-4</v>
      </c>
      <c r="AH9" s="38" cm="1">
        <f t="array" aca="1" ref="AH9" ca="1">TREND($K9:$P9,$K$1:$P$1,AH$1)</f>
        <v>3.5147935818163716E-4</v>
      </c>
      <c r="AI9" s="38" cm="1">
        <f t="array" aca="1" ref="AI9" ca="1">TREND($K9:$P9,$K$1:$P$1,AI$1)</f>
        <v>3.5560747144887037E-4</v>
      </c>
      <c r="AJ9" s="38" cm="1">
        <f t="array" aca="1" ref="AJ9" ca="1">TREND($K9:$P9,$K$1:$P$1,AJ$1)</f>
        <v>3.5973558471610531E-4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1.4743261668692841E-6</v>
      </c>
      <c r="C10" s="38">
        <f t="shared" ca="1" si="3"/>
        <v>1.5111843210410163E-6</v>
      </c>
      <c r="D10" s="38">
        <f t="shared" ca="1" si="0"/>
        <v>1.5480424752127485E-6</v>
      </c>
      <c r="E10" s="38">
        <f t="shared" ca="1" si="0"/>
        <v>1.5849006293844807E-6</v>
      </c>
      <c r="F10" s="39" cm="1">
        <f t="array" aca="1" ref="F10" ca="1">INDIRECT(CONCATENATE("'",HLOOKUP(F$1,$B$21:$E$23,3,FALSE),"'!",$B$25,ROW($A10)+5))*About!$A$27</f>
        <v>1.6217587835562128E-6</v>
      </c>
      <c r="G10" s="38">
        <f t="shared" ca="1" si="4"/>
        <v>1.6630399162285527E-6</v>
      </c>
      <c r="H10" s="38">
        <f t="shared" ca="1" si="1"/>
        <v>1.7043210489008926E-6</v>
      </c>
      <c r="I10" s="38">
        <f t="shared" ca="1" si="1"/>
        <v>1.7456021815732325E-6</v>
      </c>
      <c r="J10" s="38">
        <f t="shared" ca="1" si="1"/>
        <v>1.7868833142455725E-6</v>
      </c>
      <c r="K10" s="39" cm="1">
        <f t="array" aca="1" ref="K10" ca="1">INDIRECT(CONCATENATE("'",HLOOKUP(K$1,$B$21:$E$23,3,FALSE),"'!",$B$25,ROW($A10)+5))*About!$A$27</f>
        <v>1.8281644469179124E-6</v>
      </c>
      <c r="L10" s="38">
        <f t="shared" ca="1" si="5"/>
        <v>1.8753428842577295E-6</v>
      </c>
      <c r="M10" s="38">
        <f t="shared" ca="1" si="2"/>
        <v>1.9225213215975466E-6</v>
      </c>
      <c r="N10" s="38">
        <f t="shared" ca="1" si="2"/>
        <v>1.9696997589373636E-6</v>
      </c>
      <c r="O10" s="38">
        <f t="shared" ca="1" si="2"/>
        <v>2.0168781962771807E-6</v>
      </c>
      <c r="P10" s="39" cm="1">
        <f t="array" aca="1" ref="P10" ca="1">INDIRECT(CONCATENATE("'",HLOOKUP(P$1,$B$21:$E$23,3,FALSE),"'!",$B$25,ROW($A10)+5))*About!$A$27</f>
        <v>2.0640566336169978E-6</v>
      </c>
      <c r="Q10" s="38" cm="1">
        <f t="array" aca="1" ref="Q10" ca="1">TREND($K10:$P10,$K$1:$P$1,Q$1)</f>
        <v>2.1112350709568073E-6</v>
      </c>
      <c r="R10" s="38" cm="1">
        <f t="array" aca="1" ref="R10" ca="1">TREND($K10:$P10,$K$1:$P$1,R$1)</f>
        <v>2.1584135082966164E-6</v>
      </c>
      <c r="S10" s="38" cm="1">
        <f t="array" aca="1" ref="S10" ca="1">TREND($K10:$P10,$K$1:$P$1,S$1)</f>
        <v>2.205591945636439E-6</v>
      </c>
      <c r="T10" s="38" cm="1">
        <f t="array" aca="1" ref="T10" ca="1">TREND($K10:$P10,$K$1:$P$1,T$1)</f>
        <v>2.2527703829762616E-6</v>
      </c>
      <c r="U10" s="38" cm="1">
        <f t="array" aca="1" ref="U10" ca="1">TREND($K10:$P10,$K$1:$P$1,U$1)</f>
        <v>2.2999488203160706E-6</v>
      </c>
      <c r="V10" s="38" cm="1">
        <f t="array" aca="1" ref="V10" ca="1">TREND($K10:$P10,$K$1:$P$1,V$1)</f>
        <v>2.3471272576558932E-6</v>
      </c>
      <c r="W10" s="38" cm="1">
        <f t="array" aca="1" ref="W10" ca="1">TREND($K10:$P10,$K$1:$P$1,W$1)</f>
        <v>2.3943056949957023E-6</v>
      </c>
      <c r="X10" s="38" cm="1">
        <f t="array" aca="1" ref="X10" ca="1">TREND($K10:$P10,$K$1:$P$1,X$1)</f>
        <v>2.4414841323355249E-6</v>
      </c>
      <c r="Y10" s="38" cm="1">
        <f t="array" aca="1" ref="Y10" ca="1">TREND($K10:$P10,$K$1:$P$1,Y$1)</f>
        <v>2.4886625696753475E-6</v>
      </c>
      <c r="Z10" s="38" cm="1">
        <f t="array" aca="1" ref="Z10" ca="1">TREND($K10:$P10,$K$1:$P$1,Z$1)</f>
        <v>2.5358410070151565E-6</v>
      </c>
      <c r="AA10" s="38" cm="1">
        <f t="array" aca="1" ref="AA10" ca="1">TREND($K10:$P10,$K$1:$P$1,AA$1)</f>
        <v>2.5830194443549791E-6</v>
      </c>
      <c r="AB10" s="38" cm="1">
        <f t="array" aca="1" ref="AB10" ca="1">TREND($K10:$P10,$K$1:$P$1,AB$1)</f>
        <v>2.6301978816947882E-6</v>
      </c>
      <c r="AC10" s="38" cm="1">
        <f t="array" aca="1" ref="AC10" ca="1">TREND($K10:$P10,$K$1:$P$1,AC$1)</f>
        <v>2.6773763190346108E-6</v>
      </c>
      <c r="AD10" s="38" cm="1">
        <f t="array" aca="1" ref="AD10" ca="1">TREND($K10:$P10,$K$1:$P$1,AD$1)</f>
        <v>2.7245547563744334E-6</v>
      </c>
      <c r="AE10" s="38" cm="1">
        <f t="array" aca="1" ref="AE10" ca="1">TREND($K10:$P10,$K$1:$P$1,AE$1)</f>
        <v>2.7717331937142424E-6</v>
      </c>
      <c r="AF10" s="38" cm="1">
        <f t="array" aca="1" ref="AF10" ca="1">TREND($K10:$P10,$K$1:$P$1,AF$1)</f>
        <v>2.818911631054065E-6</v>
      </c>
      <c r="AG10" s="38" cm="1">
        <f t="array" aca="1" ref="AG10" ca="1">TREND($K10:$P10,$K$1:$P$1,AG$1)</f>
        <v>2.8660900683938741E-6</v>
      </c>
      <c r="AH10" s="38" cm="1">
        <f t="array" aca="1" ref="AH10" ca="1">TREND($K10:$P10,$K$1:$P$1,AH$1)</f>
        <v>2.9132685057336967E-6</v>
      </c>
      <c r="AI10" s="38" cm="1">
        <f t="array" aca="1" ref="AI10" ca="1">TREND($K10:$P10,$K$1:$P$1,AI$1)</f>
        <v>2.9604469430735193E-6</v>
      </c>
      <c r="AJ10" s="38" cm="1">
        <f t="array" aca="1" ref="AJ10" ca="1">TREND($K10:$P10,$K$1:$P$1,AJ$1)</f>
        <v>3.0076253804133283E-6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1.4153531201945129E-6</v>
      </c>
      <c r="C11" s="38">
        <f t="shared" ca="1" si="3"/>
        <v>1.452211274366245E-6</v>
      </c>
      <c r="D11" s="38">
        <f t="shared" ca="1" si="0"/>
        <v>1.489069428537977E-6</v>
      </c>
      <c r="E11" s="38">
        <f t="shared" ca="1" si="0"/>
        <v>1.525927582709709E-6</v>
      </c>
      <c r="F11" s="39" cm="1">
        <f t="array" aca="1" ref="F11" ca="1">INDIRECT(CONCATENATE("'",HLOOKUP(F$1,$B$21:$E$23,3,FALSE),"'!",$B$25,ROW($A11)+5))*About!$A$27</f>
        <v>1.5627857368814411E-6</v>
      </c>
      <c r="G11" s="38">
        <f t="shared" ca="1" si="4"/>
        <v>1.604066869553781E-6</v>
      </c>
      <c r="H11" s="38">
        <f t="shared" ca="1" si="1"/>
        <v>1.645348002226121E-6</v>
      </c>
      <c r="I11" s="38">
        <f t="shared" ca="1" si="1"/>
        <v>1.6866291348984611E-6</v>
      </c>
      <c r="J11" s="38">
        <f t="shared" ca="1" si="1"/>
        <v>1.727910267570801E-6</v>
      </c>
      <c r="K11" s="39" cm="1">
        <f t="array" aca="1" ref="K11" ca="1">INDIRECT(CONCATENATE("'",HLOOKUP(K$1,$B$21:$E$23,3,FALSE),"'!",$B$25,ROW($A11)+5))*About!$A$27</f>
        <v>1.7691914002431409E-6</v>
      </c>
      <c r="L11" s="38">
        <f t="shared" ca="1" si="5"/>
        <v>1.816369837582958E-6</v>
      </c>
      <c r="M11" s="38">
        <f t="shared" ca="1" si="2"/>
        <v>1.8635482749227753E-6</v>
      </c>
      <c r="N11" s="38">
        <f t="shared" ca="1" si="2"/>
        <v>1.9107267122625926E-6</v>
      </c>
      <c r="O11" s="38">
        <f t="shared" ca="1" si="2"/>
        <v>1.9579051496024097E-6</v>
      </c>
      <c r="P11" s="39" cm="1">
        <f t="array" aca="1" ref="P11" ca="1">INDIRECT(CONCATENATE("'",HLOOKUP(P$1,$B$21:$E$23,3,FALSE),"'!",$B$25,ROW($A11)+5))*About!$A$27</f>
        <v>2.0050835869422268E-6</v>
      </c>
      <c r="Q11" s="38" cm="1">
        <f t="array" aca="1" ref="Q11" ca="1">TREND($K11:$P11,$K$1:$P$1,Q$1)</f>
        <v>2.052262024282046E-6</v>
      </c>
      <c r="R11" s="38" cm="1">
        <f t="array" aca="1" ref="R11" ca="1">TREND($K11:$P11,$K$1:$P$1,R$1)</f>
        <v>2.0994404616218551E-6</v>
      </c>
      <c r="S11" s="38" cm="1">
        <f t="array" aca="1" ref="S11" ca="1">TREND($K11:$P11,$K$1:$P$1,S$1)</f>
        <v>2.1466188989616777E-6</v>
      </c>
      <c r="T11" s="38" cm="1">
        <f t="array" aca="1" ref="T11" ca="1">TREND($K11:$P11,$K$1:$P$1,T$1)</f>
        <v>2.1937973363015003E-6</v>
      </c>
      <c r="U11" s="38" cm="1">
        <f t="array" aca="1" ref="U11" ca="1">TREND($K11:$P11,$K$1:$P$1,U$1)</f>
        <v>2.2409757736413093E-6</v>
      </c>
      <c r="V11" s="38" cm="1">
        <f t="array" aca="1" ref="V11" ca="1">TREND($K11:$P11,$K$1:$P$1,V$1)</f>
        <v>2.2881542109811319E-6</v>
      </c>
      <c r="W11" s="38" cm="1">
        <f t="array" aca="1" ref="W11" ca="1">TREND($K11:$P11,$K$1:$P$1,W$1)</f>
        <v>2.335332648320941E-6</v>
      </c>
      <c r="X11" s="38" cm="1">
        <f t="array" aca="1" ref="X11" ca="1">TREND($K11:$P11,$K$1:$P$1,X$1)</f>
        <v>2.3825110856607636E-6</v>
      </c>
      <c r="Y11" s="38" cm="1">
        <f t="array" aca="1" ref="Y11" ca="1">TREND($K11:$P11,$K$1:$P$1,Y$1)</f>
        <v>2.4296895230005862E-6</v>
      </c>
      <c r="Z11" s="38" cm="1">
        <f t="array" aca="1" ref="Z11" ca="1">TREND($K11:$P11,$K$1:$P$1,Z$1)</f>
        <v>2.4768679603403952E-6</v>
      </c>
      <c r="AA11" s="38" cm="1">
        <f t="array" aca="1" ref="AA11" ca="1">TREND($K11:$P11,$K$1:$P$1,AA$1)</f>
        <v>2.5240463976802178E-6</v>
      </c>
      <c r="AB11" s="38" cm="1">
        <f t="array" aca="1" ref="AB11" ca="1">TREND($K11:$P11,$K$1:$P$1,AB$1)</f>
        <v>2.5712248350200269E-6</v>
      </c>
      <c r="AC11" s="38" cm="1">
        <f t="array" aca="1" ref="AC11" ca="1">TREND($K11:$P11,$K$1:$P$1,AC$1)</f>
        <v>2.6184032723598495E-6</v>
      </c>
      <c r="AD11" s="38" cm="1">
        <f t="array" aca="1" ref="AD11" ca="1">TREND($K11:$P11,$K$1:$P$1,AD$1)</f>
        <v>2.6655817096996721E-6</v>
      </c>
      <c r="AE11" s="38" cm="1">
        <f t="array" aca="1" ref="AE11" ca="1">TREND($K11:$P11,$K$1:$P$1,AE$1)</f>
        <v>2.7127601470394811E-6</v>
      </c>
      <c r="AF11" s="38" cm="1">
        <f t="array" aca="1" ref="AF11" ca="1">TREND($K11:$P11,$K$1:$P$1,AF$1)</f>
        <v>2.7599385843793037E-6</v>
      </c>
      <c r="AG11" s="38" cm="1">
        <f t="array" aca="1" ref="AG11" ca="1">TREND($K11:$P11,$K$1:$P$1,AG$1)</f>
        <v>2.8071170217191128E-6</v>
      </c>
      <c r="AH11" s="38" cm="1">
        <f t="array" aca="1" ref="AH11" ca="1">TREND($K11:$P11,$K$1:$P$1,AH$1)</f>
        <v>2.8542954590589354E-6</v>
      </c>
      <c r="AI11" s="38" cm="1">
        <f t="array" aca="1" ref="AI11" ca="1">TREND($K11:$P11,$K$1:$P$1,AI$1)</f>
        <v>2.901473896398758E-6</v>
      </c>
      <c r="AJ11" s="38" cm="1">
        <f t="array" aca="1" ref="AJ11" ca="1">TREND($K11:$P11,$K$1:$P$1,AJ$1)</f>
        <v>2.948652333738567E-6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6.5460081808996228E-6</v>
      </c>
      <c r="C12" s="38">
        <f t="shared" ca="1" si="3"/>
        <v>6.7081840592552444E-6</v>
      </c>
      <c r="D12" s="38">
        <f t="shared" ca="1" si="0"/>
        <v>6.8703599376108651E-6</v>
      </c>
      <c r="E12" s="38">
        <f t="shared" ca="1" si="0"/>
        <v>7.0325358159664866E-6</v>
      </c>
      <c r="F12" s="40">
        <f ca="1">SUM(INDIRECT(CONCATENATE("'",HLOOKUP(F$1,$B$21:$E$23,3,FALSE),"'!",$B$25,ROW($A12)+5,":",$B$25,ROW($A12)+6)))*About!$A$27</f>
        <v>7.1947116943221082E-6</v>
      </c>
      <c r="G12" s="38">
        <f t="shared" ca="1" si="4"/>
        <v>7.3893227483488535E-6</v>
      </c>
      <c r="H12" s="38">
        <f t="shared" ca="1" si="1"/>
        <v>7.5839338023755989E-6</v>
      </c>
      <c r="I12" s="38">
        <f t="shared" ca="1" si="1"/>
        <v>7.7785448564023434E-6</v>
      </c>
      <c r="J12" s="38">
        <f t="shared" ca="1" si="1"/>
        <v>7.9731559104290896E-6</v>
      </c>
      <c r="K12" s="40">
        <f ca="1">SUM(INDIRECT(CONCATENATE("'",HLOOKUP(K$1,$B$21:$E$23,3,FALSE),"'!",$B$25,ROW($A12)+5,":",$B$25,ROW($A12)+6)))*About!$A$27</f>
        <v>8.1677669644558341E-6</v>
      </c>
      <c r="L12" s="38">
        <f t="shared" ca="1" si="5"/>
        <v>8.3623780184825804E-6</v>
      </c>
      <c r="M12" s="38">
        <f t="shared" ca="1" si="2"/>
        <v>8.5569890725093249E-6</v>
      </c>
      <c r="N12" s="38">
        <f t="shared" ca="1" si="2"/>
        <v>8.7516001265360711E-6</v>
      </c>
      <c r="O12" s="38">
        <f t="shared" ca="1" si="2"/>
        <v>8.9462111805628156E-6</v>
      </c>
      <c r="P12" s="40">
        <f ca="1">SUM(INDIRECT(CONCATENATE("'",HLOOKUP(P$1,$B$21:$E$23,3,FALSE),"'!",$B$25,ROW($A12)+5,":",$B$25,ROW($A12)+6)))*About!$A$27</f>
        <v>9.1408222345895618E-6</v>
      </c>
      <c r="Q12" s="38" cm="1">
        <f t="array" aca="1" ref="Q12" ca="1">TREND($K12:$P12,$K$1:$P$1,Q$1)</f>
        <v>9.3354332886163216E-6</v>
      </c>
      <c r="R12" s="38" cm="1">
        <f t="array" aca="1" ref="R12" ca="1">TREND($K12:$P12,$K$1:$P$1,R$1)</f>
        <v>9.5300443426430542E-6</v>
      </c>
      <c r="S12" s="38" cm="1">
        <f t="array" aca="1" ref="S12" ca="1">TREND($K12:$P12,$K$1:$P$1,S$1)</f>
        <v>9.7246553966697869E-6</v>
      </c>
      <c r="T12" s="38" cm="1">
        <f t="array" aca="1" ref="T12" ca="1">TREND($K12:$P12,$K$1:$P$1,T$1)</f>
        <v>9.9192664506965737E-6</v>
      </c>
      <c r="U12" s="38" cm="1">
        <f t="array" aca="1" ref="U12" ca="1">TREND($K12:$P12,$K$1:$P$1,U$1)</f>
        <v>1.0113877504723306E-5</v>
      </c>
      <c r="V12" s="38" cm="1">
        <f t="array" aca="1" ref="V12" ca="1">TREND($K12:$P12,$K$1:$P$1,V$1)</f>
        <v>1.0308488558750039E-5</v>
      </c>
      <c r="W12" s="38" cm="1">
        <f t="array" aca="1" ref="W12" ca="1">TREND($K12:$P12,$K$1:$P$1,W$1)</f>
        <v>1.0503099612776772E-5</v>
      </c>
      <c r="X12" s="38" cm="1">
        <f t="array" aca="1" ref="X12" ca="1">TREND($K12:$P12,$K$1:$P$1,X$1)</f>
        <v>1.0697710666803559E-5</v>
      </c>
      <c r="Y12" s="38" cm="1">
        <f t="array" aca="1" ref="Y12" ca="1">TREND($K12:$P12,$K$1:$P$1,Y$1)</f>
        <v>1.0892321720830291E-5</v>
      </c>
      <c r="Z12" s="38" cm="1">
        <f t="array" aca="1" ref="Z12" ca="1">TREND($K12:$P12,$K$1:$P$1,Z$1)</f>
        <v>1.1086932774857024E-5</v>
      </c>
      <c r="AA12" s="38" cm="1">
        <f t="array" aca="1" ref="AA12" ca="1">TREND($K12:$P12,$K$1:$P$1,AA$1)</f>
        <v>1.1281543828883757E-5</v>
      </c>
      <c r="AB12" s="38" cm="1">
        <f t="array" aca="1" ref="AB12" ca="1">TREND($K12:$P12,$K$1:$P$1,AB$1)</f>
        <v>1.1476154882910543E-5</v>
      </c>
      <c r="AC12" s="38" cm="1">
        <f t="array" aca="1" ref="AC12" ca="1">TREND($K12:$P12,$K$1:$P$1,AC$1)</f>
        <v>1.1670765936937276E-5</v>
      </c>
      <c r="AD12" s="38" cm="1">
        <f t="array" aca="1" ref="AD12" ca="1">TREND($K12:$P12,$K$1:$P$1,AD$1)</f>
        <v>1.1865376990964009E-5</v>
      </c>
      <c r="AE12" s="38" cm="1">
        <f t="array" aca="1" ref="AE12" ca="1">TREND($K12:$P12,$K$1:$P$1,AE$1)</f>
        <v>1.2059988044990741E-5</v>
      </c>
      <c r="AF12" s="38" cm="1">
        <f t="array" aca="1" ref="AF12" ca="1">TREND($K12:$P12,$K$1:$P$1,AF$1)</f>
        <v>1.2254599099017528E-5</v>
      </c>
      <c r="AG12" s="38" cm="1">
        <f t="array" aca="1" ref="AG12" ca="1">TREND($K12:$P12,$K$1:$P$1,AG$1)</f>
        <v>1.2449210153044261E-5</v>
      </c>
      <c r="AH12" s="38" cm="1">
        <f t="array" aca="1" ref="AH12" ca="1">TREND($K12:$P12,$K$1:$P$1,AH$1)</f>
        <v>1.2643821207070994E-5</v>
      </c>
      <c r="AI12" s="38" cm="1">
        <f t="array" aca="1" ref="AI12" ca="1">TREND($K12:$P12,$K$1:$P$1,AI$1)</f>
        <v>1.2838432261097726E-5</v>
      </c>
      <c r="AJ12" s="38" cm="1">
        <f t="array" aca="1" ref="AJ12" ca="1">TREND($K12:$P12,$K$1:$P$1,AJ$1)</f>
        <v>1.3033043315124459E-5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HOIpTP-transport-SO2</v>
      </c>
    </row>
    <row r="18" spans="1:5">
      <c r="A18" t="s">
        <v>113</v>
      </c>
      <c r="B18" t="str">
        <f ca="1">RIGHT(B17,LEN(B17)-7)</f>
        <v>transport-SO2</v>
      </c>
    </row>
    <row r="19" spans="1:5">
      <c r="A19" t="s">
        <v>114</v>
      </c>
      <c r="B19" t="str">
        <f ca="1">LEFT(B18,FIND("-",B18)-1)</f>
        <v>transport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SO2</v>
      </c>
    </row>
    <row r="25" spans="1:5">
      <c r="A25" t="s">
        <v>123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6196-FC48-4EB3-ACE6-FCE83DB52743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1.9166240169300696E-6</v>
      </c>
      <c r="C2" s="38">
        <f ca="1">$B2+($F2-$B2)*(C$1-$B$1)/($F$1-$B$1)</f>
        <v>1.923995647764416E-6</v>
      </c>
      <c r="D2" s="38">
        <f t="shared" ref="D2:E12" ca="1" si="0">$B2+($F2-$B2)*(D$1-$B$1)/($F$1-$B$1)</f>
        <v>1.9313672785987624E-6</v>
      </c>
      <c r="E2" s="38">
        <f t="shared" ca="1" si="0"/>
        <v>1.9387389094331089E-6</v>
      </c>
      <c r="F2" s="37" cm="1">
        <f t="array" aca="1" ref="F2" ca="1">INDIRECT(CONCATENATE("'",HLOOKUP(F$1,$B$21:$E$23,3,FALSE),"'!",$B$25,ROW($A2)+3))*About!$A$27</f>
        <v>1.9461105402674553E-6</v>
      </c>
      <c r="G2" s="38">
        <f ca="1">$F2+($K2-$F2)*(G$1-$F$1)/($K$1-$F$1)</f>
        <v>1.9696997589373636E-6</v>
      </c>
      <c r="H2" s="38">
        <f t="shared" ref="H2:J12" ca="1" si="1">$F2+($K2-$F2)*(H$1-$F$1)/($K$1-$F$1)</f>
        <v>1.9932889776072724E-6</v>
      </c>
      <c r="I2" s="38">
        <f t="shared" ca="1" si="1"/>
        <v>2.0168781962771807E-6</v>
      </c>
      <c r="J2" s="38">
        <f t="shared" ca="1" si="1"/>
        <v>2.0404674149470895E-6</v>
      </c>
      <c r="K2" s="37" cm="1">
        <f t="array" aca="1" ref="K2" ca="1">INDIRECT(CONCATENATE("'",HLOOKUP(K$1,$B$21:$E$23,3,FALSE),"'!",$B$25,ROW($A2)+3))*About!$A$27</f>
        <v>2.0640566336169978E-6</v>
      </c>
      <c r="L2" s="38">
        <f ca="1">$K2+($P2-$K2)*(L$1-$K$1)/($P$1-$K$1)</f>
        <v>2.0876458522869066E-6</v>
      </c>
      <c r="M2" s="38">
        <f t="shared" ref="M2:O12" ca="1" si="2">$K2+($P2-$K2)*(M$1-$K$1)/($P$1-$K$1)</f>
        <v>2.1112350709568149E-6</v>
      </c>
      <c r="N2" s="38">
        <f t="shared" ca="1" si="2"/>
        <v>2.1348242896267237E-6</v>
      </c>
      <c r="O2" s="38">
        <f t="shared" ca="1" si="2"/>
        <v>2.158413508296632E-6</v>
      </c>
      <c r="P2" s="37" cm="1">
        <f t="array" aca="1" ref="P2" ca="1">INDIRECT(CONCATENATE("'",HLOOKUP(P$1,$B$21:$E$23,3,FALSE),"'!",$B$25,ROW($A2)+3))*About!$A$27</f>
        <v>2.1820027269665408E-6</v>
      </c>
      <c r="Q2" s="38" cm="1">
        <f t="array" aca="1" ref="Q2" ca="1">TREND($K2:$P2,$K$1:$P$1,Q$1)</f>
        <v>2.2055919456364457E-6</v>
      </c>
      <c r="R2" s="38" cm="1">
        <f t="array" aca="1" ref="R2" ca="1">TREND($K2:$P2,$K$1:$P$1,R$1)</f>
        <v>2.2291811643063503E-6</v>
      </c>
      <c r="S2" s="38" cm="1">
        <f t="array" aca="1" ref="S2" ca="1">TREND($K2:$P2,$K$1:$P$1,S$1)</f>
        <v>2.2527703829762616E-6</v>
      </c>
      <c r="T2" s="38" cm="1">
        <f t="array" aca="1" ref="T2" ca="1">TREND($K2:$P2,$K$1:$P$1,T$1)</f>
        <v>2.2763596016461729E-6</v>
      </c>
      <c r="U2" s="38" cm="1">
        <f t="array" aca="1" ref="U2" ca="1">TREND($K2:$P2,$K$1:$P$1,U$1)</f>
        <v>2.2999488203160774E-6</v>
      </c>
      <c r="V2" s="38" cm="1">
        <f t="array" aca="1" ref="V2" ca="1">TREND($K2:$P2,$K$1:$P$1,V$1)</f>
        <v>2.3235380389859887E-6</v>
      </c>
      <c r="W2" s="38" cm="1">
        <f t="array" aca="1" ref="W2" ca="1">TREND($K2:$P2,$K$1:$P$1,W$1)</f>
        <v>2.3471272576558932E-6</v>
      </c>
      <c r="X2" s="38" cm="1">
        <f t="array" aca="1" ref="X2" ca="1">TREND($K2:$P2,$K$1:$P$1,X$1)</f>
        <v>2.3707164763258045E-6</v>
      </c>
      <c r="Y2" s="38" cm="1">
        <f t="array" aca="1" ref="Y2" ca="1">TREND($K2:$P2,$K$1:$P$1,Y$1)</f>
        <v>2.3943056949957158E-6</v>
      </c>
      <c r="Z2" s="38" cm="1">
        <f t="array" aca="1" ref="Z2" ca="1">TREND($K2:$P2,$K$1:$P$1,Z$1)</f>
        <v>2.4178949136656203E-6</v>
      </c>
      <c r="AA2" s="38" cm="1">
        <f t="array" aca="1" ref="AA2" ca="1">TREND($K2:$P2,$K$1:$P$1,AA$1)</f>
        <v>2.4414841323355316E-6</v>
      </c>
      <c r="AB2" s="38" cm="1">
        <f t="array" aca="1" ref="AB2" ca="1">TREND($K2:$P2,$K$1:$P$1,AB$1)</f>
        <v>2.4650733510054362E-6</v>
      </c>
      <c r="AC2" s="38" cm="1">
        <f t="array" aca="1" ref="AC2" ca="1">TREND($K2:$P2,$K$1:$P$1,AC$1)</f>
        <v>2.4886625696753475E-6</v>
      </c>
      <c r="AD2" s="38" cm="1">
        <f t="array" aca="1" ref="AD2" ca="1">TREND($K2:$P2,$K$1:$P$1,AD$1)</f>
        <v>2.5122517883452588E-6</v>
      </c>
      <c r="AE2" s="38" cm="1">
        <f t="array" aca="1" ref="AE2" ca="1">TREND($K2:$P2,$K$1:$P$1,AE$1)</f>
        <v>2.5358410070151633E-6</v>
      </c>
      <c r="AF2" s="38" cm="1">
        <f t="array" aca="1" ref="AF2" ca="1">TREND($K2:$P2,$K$1:$P$1,AF$1)</f>
        <v>2.5594302256850746E-6</v>
      </c>
      <c r="AG2" s="38" cm="1">
        <f t="array" aca="1" ref="AG2" ca="1">TREND($K2:$P2,$K$1:$P$1,AG$1)</f>
        <v>2.5830194443549791E-6</v>
      </c>
      <c r="AH2" s="38" cm="1">
        <f t="array" aca="1" ref="AH2" ca="1">TREND($K2:$P2,$K$1:$P$1,AH$1)</f>
        <v>2.6066086630248904E-6</v>
      </c>
      <c r="AI2" s="38" cm="1">
        <f t="array" aca="1" ref="AI2" ca="1">TREND($K2:$P2,$K$1:$P$1,AI$1)</f>
        <v>2.6301978816948017E-6</v>
      </c>
      <c r="AJ2" s="38" cm="1">
        <f t="array" aca="1" ref="AJ2" ca="1">TREND($K2:$P2,$K$1:$P$1,AJ$1)</f>
        <v>2.6537871003647062E-6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9.4356874679634202E-7</v>
      </c>
      <c r="C3" s="38">
        <f t="shared" ref="C3:C12" ca="1" si="3">$B3+($F3-$B3)*(C$1-$B$1)/($F$1-$B$1)</f>
        <v>9.4356874679634202E-7</v>
      </c>
      <c r="D3" s="38">
        <f t="shared" ca="1" si="0"/>
        <v>9.4356874679634202E-7</v>
      </c>
      <c r="E3" s="38">
        <f t="shared" ca="1" si="0"/>
        <v>9.4356874679634202E-7</v>
      </c>
      <c r="F3" s="39" cm="1">
        <f t="array" aca="1" ref="F3" ca="1">INDIRECT(CONCATENATE("'",HLOOKUP(F$1,$B$21:$E$23,3,FALSE),"'!",$B$25,ROW($A3)+5))*About!$A$27</f>
        <v>9.4356874679634202E-7</v>
      </c>
      <c r="G3" s="38">
        <f t="shared" ref="G3:G12" ca="1" si="4">$F3+($K3-$F3)*(G$1-$F$1)/($K$1-$F$1)</f>
        <v>9.4946605146381911E-7</v>
      </c>
      <c r="H3" s="38">
        <f t="shared" ca="1" si="1"/>
        <v>9.553633561312963E-7</v>
      </c>
      <c r="I3" s="38">
        <f t="shared" ca="1" si="1"/>
        <v>9.6126066079877349E-7</v>
      </c>
      <c r="J3" s="38">
        <f t="shared" ca="1" si="1"/>
        <v>9.6715796546625047E-7</v>
      </c>
      <c r="K3" s="39" cm="1">
        <f t="array" aca="1" ref="K3" ca="1">INDIRECT(CONCATENATE("'",HLOOKUP(K$1,$B$21:$E$23,3,FALSE),"'!",$B$25,ROW($A3)+5))*About!$A$27</f>
        <v>9.7305527013372766E-7</v>
      </c>
      <c r="L3" s="38">
        <f t="shared" ref="L3:L12" ca="1" si="5">$K3+($P3-$K3)*(L$1-$K$1)/($P$1-$K$1)</f>
        <v>9.7895257480120485E-7</v>
      </c>
      <c r="M3" s="38">
        <f t="shared" ca="1" si="2"/>
        <v>9.8484987946868204E-7</v>
      </c>
      <c r="N3" s="38">
        <f t="shared" ca="1" si="2"/>
        <v>9.9074718413615901E-7</v>
      </c>
      <c r="O3" s="38">
        <f t="shared" ca="1" si="2"/>
        <v>9.966444888036362E-7</v>
      </c>
      <c r="P3" s="39" cm="1">
        <f t="array" aca="1" ref="P3" ca="1">INDIRECT(CONCATENATE("'",HLOOKUP(P$1,$B$21:$E$23,3,FALSE),"'!",$B$25,ROW($A3)+5))*About!$A$27</f>
        <v>1.0025417934711134E-6</v>
      </c>
      <c r="Q3" s="38" cm="1">
        <f t="array" aca="1" ref="Q3" ca="1">TREND($K3:$P3,$K$1:$P$1,Q$1)</f>
        <v>1.0084390981385912E-6</v>
      </c>
      <c r="R3" s="38" cm="1">
        <f t="array" aca="1" ref="R3" ca="1">TREND($K3:$P3,$K$1:$P$1,R$1)</f>
        <v>1.0143364028060674E-6</v>
      </c>
      <c r="S3" s="38" cm="1">
        <f t="array" aca="1" ref="S3" ca="1">TREND($K3:$P3,$K$1:$P$1,S$1)</f>
        <v>1.0202337074735452E-6</v>
      </c>
      <c r="T3" s="38" cm="1">
        <f t="array" aca="1" ref="T3" ca="1">TREND($K3:$P3,$K$1:$P$1,T$1)</f>
        <v>1.026131012141023E-6</v>
      </c>
      <c r="U3" s="38" cm="1">
        <f t="array" aca="1" ref="U3" ca="1">TREND($K3:$P3,$K$1:$P$1,U$1)</f>
        <v>1.0320283168084991E-6</v>
      </c>
      <c r="V3" s="38" cm="1">
        <f t="array" aca="1" ref="V3" ca="1">TREND($K3:$P3,$K$1:$P$1,V$1)</f>
        <v>1.037925621475977E-6</v>
      </c>
      <c r="W3" s="38" cm="1">
        <f t="array" aca="1" ref="W3" ca="1">TREND($K3:$P3,$K$1:$P$1,W$1)</f>
        <v>1.0438229261434531E-6</v>
      </c>
      <c r="X3" s="38" cm="1">
        <f t="array" aca="1" ref="X3" ca="1">TREND($K3:$P3,$K$1:$P$1,X$1)</f>
        <v>1.0497202308109309E-6</v>
      </c>
      <c r="Y3" s="38" cm="1">
        <f t="array" aca="1" ref="Y3" ca="1">TREND($K3:$P3,$K$1:$P$1,Y$1)</f>
        <v>1.0556175354784087E-6</v>
      </c>
      <c r="Z3" s="38" cm="1">
        <f t="array" aca="1" ref="Z3" ca="1">TREND($K3:$P3,$K$1:$P$1,Z$1)</f>
        <v>1.0615148401458849E-6</v>
      </c>
      <c r="AA3" s="38" cm="1">
        <f t="array" aca="1" ref="AA3" ca="1">TREND($K3:$P3,$K$1:$P$1,AA$1)</f>
        <v>1.0674121448133627E-6</v>
      </c>
      <c r="AB3" s="38" cm="1">
        <f t="array" aca="1" ref="AB3" ca="1">TREND($K3:$P3,$K$1:$P$1,AB$1)</f>
        <v>1.0733094494808388E-6</v>
      </c>
      <c r="AC3" s="38" cm="1">
        <f t="array" aca="1" ref="AC3" ca="1">TREND($K3:$P3,$K$1:$P$1,AC$1)</f>
        <v>1.0792067541483167E-6</v>
      </c>
      <c r="AD3" s="38" cm="1">
        <f t="array" aca="1" ref="AD3" ca="1">TREND($K3:$P3,$K$1:$P$1,AD$1)</f>
        <v>1.0851040588157945E-6</v>
      </c>
      <c r="AE3" s="38" cm="1">
        <f t="array" aca="1" ref="AE3" ca="1">TREND($K3:$P3,$K$1:$P$1,AE$1)</f>
        <v>1.0910013634832706E-6</v>
      </c>
      <c r="AF3" s="38" cm="1">
        <f t="array" aca="1" ref="AF3" ca="1">TREND($K3:$P3,$K$1:$P$1,AF$1)</f>
        <v>1.0968986681507484E-6</v>
      </c>
      <c r="AG3" s="38" cm="1">
        <f t="array" aca="1" ref="AG3" ca="1">TREND($K3:$P3,$K$1:$P$1,AG$1)</f>
        <v>1.1027959728182246E-6</v>
      </c>
      <c r="AH3" s="38" cm="1">
        <f t="array" aca="1" ref="AH3" ca="1">TREND($K3:$P3,$K$1:$P$1,AH$1)</f>
        <v>1.1086932774857024E-6</v>
      </c>
      <c r="AI3" s="38" cm="1">
        <f t="array" aca="1" ref="AI3" ca="1">TREND($K3:$P3,$K$1:$P$1,AI$1)</f>
        <v>1.1145905821531802E-6</v>
      </c>
      <c r="AJ3" s="38" cm="1">
        <f t="array" aca="1" ref="AJ3" ca="1">TREND($K3:$P3,$K$1:$P$1,AJ$1)</f>
        <v>1.1204878868206563E-6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2.5063544836777831E-6</v>
      </c>
      <c r="C4" s="38">
        <f t="shared" ca="1" si="3"/>
        <v>2.5063544836777831E-6</v>
      </c>
      <c r="D4" s="38">
        <f t="shared" ca="1" si="0"/>
        <v>2.5063544836777831E-6</v>
      </c>
      <c r="E4" s="38">
        <f t="shared" ca="1" si="0"/>
        <v>2.5063544836777831E-6</v>
      </c>
      <c r="F4" s="39" cm="1">
        <f t="array" aca="1" ref="F4" ca="1">INDIRECT(CONCATENATE("'",HLOOKUP(F$1,$B$21:$E$23,3,FALSE),"'!",$B$25,ROW($A4)+5))*About!$A$27</f>
        <v>2.5063544836777831E-6</v>
      </c>
      <c r="G4" s="38">
        <f t="shared" ca="1" si="4"/>
        <v>2.5299437023476914E-6</v>
      </c>
      <c r="H4" s="38">
        <f t="shared" ca="1" si="1"/>
        <v>2.5535329210176002E-6</v>
      </c>
      <c r="I4" s="38">
        <f t="shared" ca="1" si="1"/>
        <v>2.5771221396875085E-6</v>
      </c>
      <c r="J4" s="38">
        <f t="shared" ca="1" si="1"/>
        <v>2.6007113583574173E-6</v>
      </c>
      <c r="K4" s="39" cm="1">
        <f t="array" aca="1" ref="K4" ca="1">INDIRECT(CONCATENATE("'",HLOOKUP(K$1,$B$21:$E$23,3,FALSE),"'!",$B$25,ROW($A4)+5))*About!$A$27</f>
        <v>2.6243005770273256E-6</v>
      </c>
      <c r="L4" s="38">
        <f t="shared" ca="1" si="5"/>
        <v>2.6655817096996657E-6</v>
      </c>
      <c r="M4" s="38">
        <f t="shared" ca="1" si="2"/>
        <v>2.7068628423720058E-6</v>
      </c>
      <c r="N4" s="38">
        <f t="shared" ca="1" si="2"/>
        <v>2.7481439750443455E-6</v>
      </c>
      <c r="O4" s="38">
        <f t="shared" ca="1" si="2"/>
        <v>2.7894251077166856E-6</v>
      </c>
      <c r="P4" s="39" cm="1">
        <f t="array" aca="1" ref="P4" ca="1">INDIRECT(CONCATENATE("'",HLOOKUP(P$1,$B$21:$E$23,3,FALSE),"'!",$B$25,ROW($A4)+5))*About!$A$27</f>
        <v>2.8307062403890258E-6</v>
      </c>
      <c r="Q4" s="38" cm="1">
        <f t="array" aca="1" ref="Q4" ca="1">TREND($K4:$P4,$K$1:$P$1,Q$1)</f>
        <v>2.8719873730613705E-6</v>
      </c>
      <c r="R4" s="38" cm="1">
        <f t="array" aca="1" ref="R4" ca="1">TREND($K4:$P4,$K$1:$P$1,R$1)</f>
        <v>2.9132685057337102E-6</v>
      </c>
      <c r="S4" s="38" cm="1">
        <f t="array" aca="1" ref="S4" ca="1">TREND($K4:$P4,$K$1:$P$1,S$1)</f>
        <v>2.9545496384060499E-6</v>
      </c>
      <c r="T4" s="38" cm="1">
        <f t="array" aca="1" ref="T4" ca="1">TREND($K4:$P4,$K$1:$P$1,T$1)</f>
        <v>2.9958307710783896E-6</v>
      </c>
      <c r="U4" s="38" cm="1">
        <f t="array" aca="1" ref="U4" ca="1">TREND($K4:$P4,$K$1:$P$1,U$1)</f>
        <v>3.0371119037507293E-6</v>
      </c>
      <c r="V4" s="38" cm="1">
        <f t="array" aca="1" ref="V4" ca="1">TREND($K4:$P4,$K$1:$P$1,V$1)</f>
        <v>3.078393036423069E-6</v>
      </c>
      <c r="W4" s="38" cm="1">
        <f t="array" aca="1" ref="W4" ca="1">TREND($K4:$P4,$K$1:$P$1,W$1)</f>
        <v>3.1196741690954087E-6</v>
      </c>
      <c r="X4" s="38" cm="1">
        <f t="array" aca="1" ref="X4" ca="1">TREND($K4:$P4,$K$1:$P$1,X$1)</f>
        <v>3.1609553017677484E-6</v>
      </c>
      <c r="Y4" s="38" cm="1">
        <f t="array" aca="1" ref="Y4" ca="1">TREND($K4:$P4,$K$1:$P$1,Y$1)</f>
        <v>3.2022364344400881E-6</v>
      </c>
      <c r="Z4" s="38" cm="1">
        <f t="array" aca="1" ref="Z4" ca="1">TREND($K4:$P4,$K$1:$P$1,Z$1)</f>
        <v>3.2435175671124278E-6</v>
      </c>
      <c r="AA4" s="38" cm="1">
        <f t="array" aca="1" ref="AA4" ca="1">TREND($K4:$P4,$K$1:$P$1,AA$1)</f>
        <v>3.2847986997847675E-6</v>
      </c>
      <c r="AB4" s="38" cm="1">
        <f t="array" aca="1" ref="AB4" ca="1">TREND($K4:$P4,$K$1:$P$1,AB$1)</f>
        <v>3.3260798324571072E-6</v>
      </c>
      <c r="AC4" s="38" cm="1">
        <f t="array" aca="1" ref="AC4" ca="1">TREND($K4:$P4,$K$1:$P$1,AC$1)</f>
        <v>3.3673609651294469E-6</v>
      </c>
      <c r="AD4" s="38" cm="1">
        <f t="array" aca="1" ref="AD4" ca="1">TREND($K4:$P4,$K$1:$P$1,AD$1)</f>
        <v>3.4086420978017866E-6</v>
      </c>
      <c r="AE4" s="38" cm="1">
        <f t="array" aca="1" ref="AE4" ca="1">TREND($K4:$P4,$K$1:$P$1,AE$1)</f>
        <v>3.4499232304741263E-6</v>
      </c>
      <c r="AF4" s="38" cm="1">
        <f t="array" aca="1" ref="AF4" ca="1">TREND($K4:$P4,$K$1:$P$1,AF$1)</f>
        <v>3.4912043631464659E-6</v>
      </c>
      <c r="AG4" s="38" cm="1">
        <f t="array" aca="1" ref="AG4" ca="1">TREND($K4:$P4,$K$1:$P$1,AG$1)</f>
        <v>3.5324854958188056E-6</v>
      </c>
      <c r="AH4" s="38" cm="1">
        <f t="array" aca="1" ref="AH4" ca="1">TREND($K4:$P4,$K$1:$P$1,AH$1)</f>
        <v>3.5737666284911453E-6</v>
      </c>
      <c r="AI4" s="38" cm="1">
        <f t="array" aca="1" ref="AI4" ca="1">TREND($K4:$P4,$K$1:$P$1,AI$1)</f>
        <v>3.615047761163485E-6</v>
      </c>
      <c r="AJ4" s="38" cm="1">
        <f t="array" aca="1" ref="AJ4" ca="1">TREND($K4:$P4,$K$1:$P$1,AJ$1)</f>
        <v>3.6563288938358247E-6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3.2435175671124251E-5</v>
      </c>
      <c r="C5" s="38">
        <f t="shared" ca="1" si="3"/>
        <v>3.2435175671124251E-5</v>
      </c>
      <c r="D5" s="38">
        <f t="shared" ca="1" si="0"/>
        <v>3.2435175671124251E-5</v>
      </c>
      <c r="E5" s="38">
        <f t="shared" ca="1" si="0"/>
        <v>3.2435175671124251E-5</v>
      </c>
      <c r="F5" s="39" cm="1">
        <f t="array" aca="1" ref="F5" ca="1">INDIRECT(CONCATENATE("'",HLOOKUP(F$1,$B$21:$E$23,3,FALSE),"'!",$B$25,ROW($A5)+5))*About!$A$27</f>
        <v>3.2435175671124251E-5</v>
      </c>
      <c r="G5" s="38">
        <f t="shared" ca="1" si="4"/>
        <v>3.2435175671124251E-5</v>
      </c>
      <c r="H5" s="38">
        <f t="shared" ca="1" si="1"/>
        <v>3.2435175671124251E-5</v>
      </c>
      <c r="I5" s="38">
        <f t="shared" ca="1" si="1"/>
        <v>3.2435175671124251E-5</v>
      </c>
      <c r="J5" s="38">
        <f t="shared" ca="1" si="1"/>
        <v>3.2435175671124251E-5</v>
      </c>
      <c r="K5" s="39" cm="1">
        <f t="array" aca="1" ref="K5" ca="1">INDIRECT(CONCATENATE("'",HLOOKUP(K$1,$B$21:$E$23,3,FALSE),"'!",$B$25,ROW($A5)+5))*About!$A$27</f>
        <v>3.2435175671124251E-5</v>
      </c>
      <c r="L5" s="38">
        <f t="shared" ca="1" si="5"/>
        <v>3.3024906137871965E-5</v>
      </c>
      <c r="M5" s="38">
        <f t="shared" ca="1" si="2"/>
        <v>3.361463660461968E-5</v>
      </c>
      <c r="N5" s="38">
        <f t="shared" ca="1" si="2"/>
        <v>3.4204367071367395E-5</v>
      </c>
      <c r="O5" s="38">
        <f t="shared" ca="1" si="2"/>
        <v>3.479409753811511E-5</v>
      </c>
      <c r="P5" s="39" cm="1">
        <f t="array" aca="1" ref="P5" ca="1">INDIRECT(CONCATENATE("'",HLOOKUP(P$1,$B$21:$E$23,3,FALSE),"'!",$B$25,ROW($A5)+5))*About!$A$27</f>
        <v>3.5383828004862824E-5</v>
      </c>
      <c r="Q5" s="38" cm="1">
        <f t="array" aca="1" ref="Q5" ca="1">TREND($K5:$P5,$K$1:$P$1,Q$1)</f>
        <v>3.5973558471610444E-5</v>
      </c>
      <c r="R5" s="38" cm="1">
        <f t="array" aca="1" ref="R5" ca="1">TREND($K5:$P5,$K$1:$P$1,R$1)</f>
        <v>3.6563288938358139E-5</v>
      </c>
      <c r="S5" s="38" cm="1">
        <f t="array" aca="1" ref="S5" ca="1">TREND($K5:$P5,$K$1:$P$1,S$1)</f>
        <v>3.715301940510605E-5</v>
      </c>
      <c r="T5" s="38" cm="1">
        <f t="array" aca="1" ref="T5" ca="1">TREND($K5:$P5,$K$1:$P$1,T$1)</f>
        <v>3.7742749871853744E-5</v>
      </c>
      <c r="U5" s="38" cm="1">
        <f t="array" aca="1" ref="U5" ca="1">TREND($K5:$P5,$K$1:$P$1,U$1)</f>
        <v>3.8332480338601439E-5</v>
      </c>
      <c r="V5" s="38" cm="1">
        <f t="array" aca="1" ref="V5" ca="1">TREND($K5:$P5,$K$1:$P$1,V$1)</f>
        <v>3.8922210805349133E-5</v>
      </c>
      <c r="W5" s="38" cm="1">
        <f t="array" aca="1" ref="W5" ca="1">TREND($K5:$P5,$K$1:$P$1,W$1)</f>
        <v>3.9511941272096828E-5</v>
      </c>
      <c r="X5" s="38" cm="1">
        <f t="array" aca="1" ref="X5" ca="1">TREND($K5:$P5,$K$1:$P$1,X$1)</f>
        <v>4.0101671738844522E-5</v>
      </c>
      <c r="Y5" s="38" cm="1">
        <f t="array" aca="1" ref="Y5" ca="1">TREND($K5:$P5,$K$1:$P$1,Y$1)</f>
        <v>4.0691402205592217E-5</v>
      </c>
      <c r="Z5" s="38" cm="1">
        <f t="array" aca="1" ref="Z5" ca="1">TREND($K5:$P5,$K$1:$P$1,Z$1)</f>
        <v>4.1281132672339911E-5</v>
      </c>
      <c r="AA5" s="38" cm="1">
        <f t="array" aca="1" ref="AA5" ca="1">TREND($K5:$P5,$K$1:$P$1,AA$1)</f>
        <v>4.1870863139087606E-5</v>
      </c>
      <c r="AB5" s="38" cm="1">
        <f t="array" aca="1" ref="AB5" ca="1">TREND($K5:$P5,$K$1:$P$1,AB$1)</f>
        <v>4.24605936058353E-5</v>
      </c>
      <c r="AC5" s="38" cm="1">
        <f t="array" aca="1" ref="AC5" ca="1">TREND($K5:$P5,$K$1:$P$1,AC$1)</f>
        <v>4.3050324072583211E-5</v>
      </c>
      <c r="AD5" s="38" cm="1">
        <f t="array" aca="1" ref="AD5" ca="1">TREND($K5:$P5,$K$1:$P$1,AD$1)</f>
        <v>4.3640054539330906E-5</v>
      </c>
      <c r="AE5" s="38" cm="1">
        <f t="array" aca="1" ref="AE5" ca="1">TREND($K5:$P5,$K$1:$P$1,AE$1)</f>
        <v>4.42297850060786E-5</v>
      </c>
      <c r="AF5" s="38" cm="1">
        <f t="array" aca="1" ref="AF5" ca="1">TREND($K5:$P5,$K$1:$P$1,AF$1)</f>
        <v>4.4819515472826294E-5</v>
      </c>
      <c r="AG5" s="38" cm="1">
        <f t="array" aca="1" ref="AG5" ca="1">TREND($K5:$P5,$K$1:$P$1,AG$1)</f>
        <v>4.5409245939573989E-5</v>
      </c>
      <c r="AH5" s="38" cm="1">
        <f t="array" aca="1" ref="AH5" ca="1">TREND($K5:$P5,$K$1:$P$1,AH$1)</f>
        <v>4.5998976406321683E-5</v>
      </c>
      <c r="AI5" s="38" cm="1">
        <f t="array" aca="1" ref="AI5" ca="1">TREND($K5:$P5,$K$1:$P$1,AI$1)</f>
        <v>4.6588706873069378E-5</v>
      </c>
      <c r="AJ5" s="38" cm="1">
        <f t="array" aca="1" ref="AJ5" ca="1">TREND($K5:$P5,$K$1:$P$1,AJ$1)</f>
        <v>4.7178437339817072E-5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4.7178437339817093E-5</v>
      </c>
      <c r="C6" s="38">
        <f t="shared" ca="1" si="3"/>
        <v>4.7178437339817093E-5</v>
      </c>
      <c r="D6" s="38">
        <f t="shared" ca="1" si="0"/>
        <v>4.7178437339817093E-5</v>
      </c>
      <c r="E6" s="38">
        <f t="shared" ca="1" si="0"/>
        <v>4.7178437339817093E-5</v>
      </c>
      <c r="F6" s="39" cm="1">
        <f t="array" aca="1" ref="F6" ca="1">INDIRECT(CONCATENATE("'",HLOOKUP(F$1,$B$21:$E$23,3,FALSE),"'!",$B$25,ROW($A6)+5))*About!$A$27</f>
        <v>4.7178437339817093E-5</v>
      </c>
      <c r="G6" s="38">
        <f t="shared" ca="1" si="4"/>
        <v>4.7178437339817093E-5</v>
      </c>
      <c r="H6" s="38">
        <f t="shared" ca="1" si="1"/>
        <v>4.7178437339817093E-5</v>
      </c>
      <c r="I6" s="38">
        <f t="shared" ca="1" si="1"/>
        <v>4.7178437339817093E-5</v>
      </c>
      <c r="J6" s="38">
        <f t="shared" ca="1" si="1"/>
        <v>4.7178437339817093E-5</v>
      </c>
      <c r="K6" s="39" cm="1">
        <f t="array" aca="1" ref="K6" ca="1">INDIRECT(CONCATENATE("'",HLOOKUP(K$1,$B$21:$E$23,3,FALSE),"'!",$B$25,ROW($A6)+5))*About!$A$27</f>
        <v>4.7178437339817093E-5</v>
      </c>
      <c r="L6" s="38">
        <f t="shared" ca="1" si="5"/>
        <v>4.7768167806564807E-5</v>
      </c>
      <c r="M6" s="38">
        <f t="shared" ca="1" si="2"/>
        <v>4.8357898273312522E-5</v>
      </c>
      <c r="N6" s="38">
        <f t="shared" ca="1" si="2"/>
        <v>4.8947628740060237E-5</v>
      </c>
      <c r="O6" s="38">
        <f t="shared" ca="1" si="2"/>
        <v>4.9537359206807952E-5</v>
      </c>
      <c r="P6" s="39" cm="1">
        <f t="array" aca="1" ref="P6" ca="1">INDIRECT(CONCATENATE("'",HLOOKUP(P$1,$B$21:$E$23,3,FALSE),"'!",$B$25,ROW($A6)+5))*About!$A$27</f>
        <v>5.0127089673555666E-5</v>
      </c>
      <c r="Q6" s="38" cm="1">
        <f t="array" aca="1" ref="Q6" ca="1">TREND($K6:$P6,$K$1:$P$1,Q$1)</f>
        <v>5.0716820140303239E-5</v>
      </c>
      <c r="R6" s="38" cm="1">
        <f t="array" aca="1" ref="R6" ca="1">TREND($K6:$P6,$K$1:$P$1,R$1)</f>
        <v>5.1306550607050933E-5</v>
      </c>
      <c r="S6" s="38" cm="1">
        <f t="array" aca="1" ref="S6" ca="1">TREND($K6:$P6,$K$1:$P$1,S$1)</f>
        <v>5.1896281073798844E-5</v>
      </c>
      <c r="T6" s="38" cm="1">
        <f t="array" aca="1" ref="T6" ca="1">TREND($K6:$P6,$K$1:$P$1,T$1)</f>
        <v>5.2486011540546539E-5</v>
      </c>
      <c r="U6" s="38" cm="1">
        <f t="array" aca="1" ref="U6" ca="1">TREND($K6:$P6,$K$1:$P$1,U$1)</f>
        <v>5.3075742007294233E-5</v>
      </c>
      <c r="V6" s="38" cm="1">
        <f t="array" aca="1" ref="V6" ca="1">TREND($K6:$P6,$K$1:$P$1,V$1)</f>
        <v>5.3665472474041928E-5</v>
      </c>
      <c r="W6" s="38" cm="1">
        <f t="array" aca="1" ref="W6" ca="1">TREND($K6:$P6,$K$1:$P$1,W$1)</f>
        <v>5.4255202940789622E-5</v>
      </c>
      <c r="X6" s="38" cm="1">
        <f t="array" aca="1" ref="X6" ca="1">TREND($K6:$P6,$K$1:$P$1,X$1)</f>
        <v>5.4844933407537317E-5</v>
      </c>
      <c r="Y6" s="38" cm="1">
        <f t="array" aca="1" ref="Y6" ca="1">TREND($K6:$P6,$K$1:$P$1,Y$1)</f>
        <v>5.5434663874285011E-5</v>
      </c>
      <c r="Z6" s="38" cm="1">
        <f t="array" aca="1" ref="Z6" ca="1">TREND($K6:$P6,$K$1:$P$1,Z$1)</f>
        <v>5.6024394341032705E-5</v>
      </c>
      <c r="AA6" s="38" cm="1">
        <f t="array" aca="1" ref="AA6" ca="1">TREND($K6:$P6,$K$1:$P$1,AA$1)</f>
        <v>5.66141248077804E-5</v>
      </c>
      <c r="AB6" s="38" cm="1">
        <f t="array" aca="1" ref="AB6" ca="1">TREND($K6:$P6,$K$1:$P$1,AB$1)</f>
        <v>5.7203855274528094E-5</v>
      </c>
      <c r="AC6" s="38" cm="1">
        <f t="array" aca="1" ref="AC6" ca="1">TREND($K6:$P6,$K$1:$P$1,AC$1)</f>
        <v>5.7793585741276006E-5</v>
      </c>
      <c r="AD6" s="38" cm="1">
        <f t="array" aca="1" ref="AD6" ca="1">TREND($K6:$P6,$K$1:$P$1,AD$1)</f>
        <v>5.83833162080237E-5</v>
      </c>
      <c r="AE6" s="38" cm="1">
        <f t="array" aca="1" ref="AE6" ca="1">TREND($K6:$P6,$K$1:$P$1,AE$1)</f>
        <v>5.8973046674771394E-5</v>
      </c>
      <c r="AF6" s="38" cm="1">
        <f t="array" aca="1" ref="AF6" ca="1">TREND($K6:$P6,$K$1:$P$1,AF$1)</f>
        <v>5.9562777141519089E-5</v>
      </c>
      <c r="AG6" s="38" cm="1">
        <f t="array" aca="1" ref="AG6" ca="1">TREND($K6:$P6,$K$1:$P$1,AG$1)</f>
        <v>6.0152507608266783E-5</v>
      </c>
      <c r="AH6" s="38" cm="1">
        <f t="array" aca="1" ref="AH6" ca="1">TREND($K6:$P6,$K$1:$P$1,AH$1)</f>
        <v>6.0742238075014478E-5</v>
      </c>
      <c r="AI6" s="38" cm="1">
        <f t="array" aca="1" ref="AI6" ca="1">TREND($K6:$P6,$K$1:$P$1,AI$1)</f>
        <v>6.1331968541762172E-5</v>
      </c>
      <c r="AJ6" s="38" cm="1">
        <f t="array" aca="1" ref="AJ6" ca="1">TREND($K6:$P6,$K$1:$P$1,AJ$1)</f>
        <v>6.1921699008509867E-5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1.3268935501823558E-3</v>
      </c>
      <c r="C7" s="38">
        <f t="shared" ca="1" si="3"/>
        <v>1.3342651810167023E-3</v>
      </c>
      <c r="D7" s="38">
        <f t="shared" ca="1" si="0"/>
        <v>1.3416368118510488E-3</v>
      </c>
      <c r="E7" s="38">
        <f t="shared" ca="1" si="0"/>
        <v>1.3490084426853951E-3</v>
      </c>
      <c r="F7" s="39" cm="1">
        <f t="array" aca="1" ref="F7" ca="1">INDIRECT(CONCATENATE("'",HLOOKUP(F$1,$B$21:$E$23,3,FALSE),"'!",$B$25,ROW($A7)+5))*About!$A$27</f>
        <v>1.3563800735197416E-3</v>
      </c>
      <c r="G7" s="38">
        <f t="shared" ca="1" si="4"/>
        <v>1.3563800735197416E-3</v>
      </c>
      <c r="H7" s="38">
        <f t="shared" ca="1" si="1"/>
        <v>1.3563800735197416E-3</v>
      </c>
      <c r="I7" s="38">
        <f t="shared" ca="1" si="1"/>
        <v>1.3563800735197416E-3</v>
      </c>
      <c r="J7" s="38">
        <f t="shared" ca="1" si="1"/>
        <v>1.3563800735197416E-3</v>
      </c>
      <c r="K7" s="39" cm="1">
        <f t="array" aca="1" ref="K7" ca="1">INDIRECT(CONCATENATE("'",HLOOKUP(K$1,$B$21:$E$23,3,FALSE),"'!",$B$25,ROW($A7)+5))*About!$A$27</f>
        <v>1.3563800735197416E-3</v>
      </c>
      <c r="L7" s="38">
        <f t="shared" ca="1" si="5"/>
        <v>1.3563800735197416E-3</v>
      </c>
      <c r="M7" s="38">
        <f t="shared" ca="1" si="2"/>
        <v>1.3563800735197416E-3</v>
      </c>
      <c r="N7" s="38">
        <f t="shared" ca="1" si="2"/>
        <v>1.3563800735197416E-3</v>
      </c>
      <c r="O7" s="38">
        <f t="shared" ca="1" si="2"/>
        <v>1.3563800735197416E-3</v>
      </c>
      <c r="P7" s="39" cm="1">
        <f t="array" aca="1" ref="P7" ca="1">INDIRECT(CONCATENATE("'",HLOOKUP(P$1,$B$21:$E$23,3,FALSE),"'!",$B$25,ROW($A7)+5))*About!$A$27</f>
        <v>1.3563800735197416E-3</v>
      </c>
      <c r="Q7" s="38" cm="1">
        <f t="array" aca="1" ref="Q7" ca="1">TREND($K7:$P7,$K$1:$P$1,Q$1)</f>
        <v>1.3563800735197416E-3</v>
      </c>
      <c r="R7" s="38" cm="1">
        <f t="array" aca="1" ref="R7" ca="1">TREND($K7:$P7,$K$1:$P$1,R$1)</f>
        <v>1.3563800735197416E-3</v>
      </c>
      <c r="S7" s="38" cm="1">
        <f t="array" aca="1" ref="S7" ca="1">TREND($K7:$P7,$K$1:$P$1,S$1)</f>
        <v>1.3563800735197416E-3</v>
      </c>
      <c r="T7" s="38" cm="1">
        <f t="array" aca="1" ref="T7" ca="1">TREND($K7:$P7,$K$1:$P$1,T$1)</f>
        <v>1.3563800735197416E-3</v>
      </c>
      <c r="U7" s="38" cm="1">
        <f t="array" aca="1" ref="U7" ca="1">TREND($K7:$P7,$K$1:$P$1,U$1)</f>
        <v>1.3563800735197416E-3</v>
      </c>
      <c r="V7" s="38" cm="1">
        <f t="array" aca="1" ref="V7" ca="1">TREND($K7:$P7,$K$1:$P$1,V$1)</f>
        <v>1.3563800735197416E-3</v>
      </c>
      <c r="W7" s="38" cm="1">
        <f t="array" aca="1" ref="W7" ca="1">TREND($K7:$P7,$K$1:$P$1,W$1)</f>
        <v>1.3563800735197416E-3</v>
      </c>
      <c r="X7" s="38" cm="1">
        <f t="array" aca="1" ref="X7" ca="1">TREND($K7:$P7,$K$1:$P$1,X$1)</f>
        <v>1.3563800735197416E-3</v>
      </c>
      <c r="Y7" s="38" cm="1">
        <f t="array" aca="1" ref="Y7" ca="1">TREND($K7:$P7,$K$1:$P$1,Y$1)</f>
        <v>1.3563800735197416E-3</v>
      </c>
      <c r="Z7" s="38" cm="1">
        <f t="array" aca="1" ref="Z7" ca="1">TREND($K7:$P7,$K$1:$P$1,Z$1)</f>
        <v>1.3563800735197416E-3</v>
      </c>
      <c r="AA7" s="38" cm="1">
        <f t="array" aca="1" ref="AA7" ca="1">TREND($K7:$P7,$K$1:$P$1,AA$1)</f>
        <v>1.3563800735197416E-3</v>
      </c>
      <c r="AB7" s="38" cm="1">
        <f t="array" aca="1" ref="AB7" ca="1">TREND($K7:$P7,$K$1:$P$1,AB$1)</f>
        <v>1.3563800735197416E-3</v>
      </c>
      <c r="AC7" s="38" cm="1">
        <f t="array" aca="1" ref="AC7" ca="1">TREND($K7:$P7,$K$1:$P$1,AC$1)</f>
        <v>1.3563800735197416E-3</v>
      </c>
      <c r="AD7" s="38" cm="1">
        <f t="array" aca="1" ref="AD7" ca="1">TREND($K7:$P7,$K$1:$P$1,AD$1)</f>
        <v>1.3563800735197416E-3</v>
      </c>
      <c r="AE7" s="38" cm="1">
        <f t="array" aca="1" ref="AE7" ca="1">TREND($K7:$P7,$K$1:$P$1,AE$1)</f>
        <v>1.3563800735197416E-3</v>
      </c>
      <c r="AF7" s="38" cm="1">
        <f t="array" aca="1" ref="AF7" ca="1">TREND($K7:$P7,$K$1:$P$1,AF$1)</f>
        <v>1.3563800735197416E-3</v>
      </c>
      <c r="AG7" s="38" cm="1">
        <f t="array" aca="1" ref="AG7" ca="1">TREND($K7:$P7,$K$1:$P$1,AG$1)</f>
        <v>1.3563800735197416E-3</v>
      </c>
      <c r="AH7" s="38" cm="1">
        <f t="array" aca="1" ref="AH7" ca="1">TREND($K7:$P7,$K$1:$P$1,AH$1)</f>
        <v>1.3563800735197416E-3</v>
      </c>
      <c r="AI7" s="38" cm="1">
        <f t="array" aca="1" ref="AI7" ca="1">TREND($K7:$P7,$K$1:$P$1,AI$1)</f>
        <v>1.3563800735197416E-3</v>
      </c>
      <c r="AJ7" s="38" cm="1">
        <f t="array" aca="1" ref="AJ7" ca="1">TREND($K7:$P7,$K$1:$P$1,AJ$1)</f>
        <v>1.3563800735197416E-3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2.240975773641312E-4</v>
      </c>
      <c r="C8" s="38">
        <f t="shared" ca="1" si="3"/>
        <v>2.2483474044756585E-4</v>
      </c>
      <c r="D8" s="38">
        <f t="shared" ca="1" si="0"/>
        <v>2.2557190353100049E-4</v>
      </c>
      <c r="E8" s="38">
        <f t="shared" ca="1" si="0"/>
        <v>2.2630906661443511E-4</v>
      </c>
      <c r="F8" s="39" cm="1">
        <f t="array" aca="1" ref="F8" ca="1">INDIRECT(CONCATENATE("'",HLOOKUP(F$1,$B$21:$E$23,3,FALSE),"'!",$B$25,ROW($A8)+5))*About!$A$27</f>
        <v>2.2704622969786975E-4</v>
      </c>
      <c r="G8" s="38">
        <f t="shared" ca="1" si="4"/>
        <v>2.2704622969786975E-4</v>
      </c>
      <c r="H8" s="38">
        <f t="shared" ca="1" si="1"/>
        <v>2.2704622969786975E-4</v>
      </c>
      <c r="I8" s="38">
        <f t="shared" ca="1" si="1"/>
        <v>2.2704622969786975E-4</v>
      </c>
      <c r="J8" s="38">
        <f t="shared" ca="1" si="1"/>
        <v>2.2704622969786975E-4</v>
      </c>
      <c r="K8" s="39" cm="1">
        <f t="array" aca="1" ref="K8" ca="1">INDIRECT(CONCATENATE("'",HLOOKUP(K$1,$B$21:$E$23,3,FALSE),"'!",$B$25,ROW($A8)+5))*About!$A$27</f>
        <v>2.2704622969786975E-4</v>
      </c>
      <c r="L8" s="38">
        <f t="shared" ca="1" si="5"/>
        <v>2.2763596016461748E-4</v>
      </c>
      <c r="M8" s="38">
        <f t="shared" ca="1" si="2"/>
        <v>2.282256906313652E-4</v>
      </c>
      <c r="N8" s="38">
        <f t="shared" ca="1" si="2"/>
        <v>2.2881542109811289E-4</v>
      </c>
      <c r="O8" s="38">
        <f t="shared" ca="1" si="2"/>
        <v>2.2940515156486061E-4</v>
      </c>
      <c r="P8" s="39" cm="1">
        <f t="array" aca="1" ref="P8" ca="1">INDIRECT(CONCATENATE("'",HLOOKUP(P$1,$B$21:$E$23,3,FALSE),"'!",$B$25,ROW($A8)+5))*About!$A$27</f>
        <v>2.2999488203160834E-4</v>
      </c>
      <c r="Q8" s="38" cm="1">
        <f t="array" aca="1" ref="Q8" ca="1">TREND($K8:$P8,$K$1:$P$1,Q$1)</f>
        <v>2.3058461249835589E-4</v>
      </c>
      <c r="R8" s="38" cm="1">
        <f t="array" aca="1" ref="R8" ca="1">TREND($K8:$P8,$K$1:$P$1,R$1)</f>
        <v>2.3117434296510381E-4</v>
      </c>
      <c r="S8" s="38" cm="1">
        <f t="array" aca="1" ref="S8" ca="1">TREND($K8:$P8,$K$1:$P$1,S$1)</f>
        <v>2.317640734318515E-4</v>
      </c>
      <c r="T8" s="38" cm="1">
        <f t="array" aca="1" ref="T8" ca="1">TREND($K8:$P8,$K$1:$P$1,T$1)</f>
        <v>2.3235380389859919E-4</v>
      </c>
      <c r="U8" s="38" cm="1">
        <f t="array" aca="1" ref="U8" ca="1">TREND($K8:$P8,$K$1:$P$1,U$1)</f>
        <v>2.3294353436534689E-4</v>
      </c>
      <c r="V8" s="38" cm="1">
        <f t="array" aca="1" ref="V8" ca="1">TREND($K8:$P8,$K$1:$P$1,V$1)</f>
        <v>2.3353326483209458E-4</v>
      </c>
      <c r="W8" s="38" cm="1">
        <f t="array" aca="1" ref="W8" ca="1">TREND($K8:$P8,$K$1:$P$1,W$1)</f>
        <v>2.3412299529884228E-4</v>
      </c>
      <c r="X8" s="38" cm="1">
        <f t="array" aca="1" ref="X8" ca="1">TREND($K8:$P8,$K$1:$P$1,X$1)</f>
        <v>2.3471272576558997E-4</v>
      </c>
      <c r="Y8" s="38" cm="1">
        <f t="array" aca="1" ref="Y8" ca="1">TREND($K8:$P8,$K$1:$P$1,Y$1)</f>
        <v>2.3530245623233767E-4</v>
      </c>
      <c r="Z8" s="38" cm="1">
        <f t="array" aca="1" ref="Z8" ca="1">TREND($K8:$P8,$K$1:$P$1,Z$1)</f>
        <v>2.3589218669908536E-4</v>
      </c>
      <c r="AA8" s="38" cm="1">
        <f t="array" aca="1" ref="AA8" ca="1">TREND($K8:$P8,$K$1:$P$1,AA$1)</f>
        <v>2.3648191716583306E-4</v>
      </c>
      <c r="AB8" s="38" cm="1">
        <f t="array" aca="1" ref="AB8" ca="1">TREND($K8:$P8,$K$1:$P$1,AB$1)</f>
        <v>2.3707164763258075E-4</v>
      </c>
      <c r="AC8" s="38" cm="1">
        <f t="array" aca="1" ref="AC8" ca="1">TREND($K8:$P8,$K$1:$P$1,AC$1)</f>
        <v>2.3766137809932866E-4</v>
      </c>
      <c r="AD8" s="38" cm="1">
        <f t="array" aca="1" ref="AD8" ca="1">TREND($K8:$P8,$K$1:$P$1,AD$1)</f>
        <v>2.3825110856607636E-4</v>
      </c>
      <c r="AE8" s="38" cm="1">
        <f t="array" aca="1" ref="AE8" ca="1">TREND($K8:$P8,$K$1:$P$1,AE$1)</f>
        <v>2.3884083903282405E-4</v>
      </c>
      <c r="AF8" s="38" cm="1">
        <f t="array" aca="1" ref="AF8" ca="1">TREND($K8:$P8,$K$1:$P$1,AF$1)</f>
        <v>2.3943056949957174E-4</v>
      </c>
      <c r="AG8" s="38" cm="1">
        <f t="array" aca="1" ref="AG8" ca="1">TREND($K8:$P8,$K$1:$P$1,AG$1)</f>
        <v>2.4002029996631944E-4</v>
      </c>
      <c r="AH8" s="38" cm="1">
        <f t="array" aca="1" ref="AH8" ca="1">TREND($K8:$P8,$K$1:$P$1,AH$1)</f>
        <v>2.4061003043306713E-4</v>
      </c>
      <c r="AI8" s="38" cm="1">
        <f t="array" aca="1" ref="AI8" ca="1">TREND($K8:$P8,$K$1:$P$1,AI$1)</f>
        <v>2.4119976089981483E-4</v>
      </c>
      <c r="AJ8" s="38" cm="1">
        <f t="array" aca="1" ref="AJ8" ca="1">TREND($K8:$P8,$K$1:$P$1,AJ$1)</f>
        <v>2.4178949136656252E-4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5.3075742007294227E-5</v>
      </c>
      <c r="C9" s="38">
        <f t="shared" ca="1" si="3"/>
        <v>5.3075742007294227E-5</v>
      </c>
      <c r="D9" s="38">
        <f t="shared" ca="1" si="0"/>
        <v>5.3075742007294227E-5</v>
      </c>
      <c r="E9" s="38">
        <f t="shared" ca="1" si="0"/>
        <v>5.3075742007294227E-5</v>
      </c>
      <c r="F9" s="39" cm="1">
        <f t="array" aca="1" ref="F9" ca="1">INDIRECT(CONCATENATE("'",HLOOKUP(F$1,$B$21:$E$23,3,FALSE),"'!",$B$25,ROW($A9)+5))*About!$A$27</f>
        <v>5.3075742007294227E-5</v>
      </c>
      <c r="G9" s="38">
        <f t="shared" ca="1" si="4"/>
        <v>5.3665472474041941E-5</v>
      </c>
      <c r="H9" s="38">
        <f t="shared" ca="1" si="1"/>
        <v>5.4255202940789656E-5</v>
      </c>
      <c r="I9" s="38">
        <f t="shared" ca="1" si="1"/>
        <v>5.4844933407537371E-5</v>
      </c>
      <c r="J9" s="38">
        <f t="shared" ca="1" si="1"/>
        <v>5.5434663874285086E-5</v>
      </c>
      <c r="K9" s="39" cm="1">
        <f t="array" aca="1" ref="K9" ca="1">INDIRECT(CONCATENATE("'",HLOOKUP(K$1,$B$21:$E$23,3,FALSE),"'!",$B$25,ROW($A9)+5))*About!$A$27</f>
        <v>5.60243943410328E-5</v>
      </c>
      <c r="L9" s="38">
        <f t="shared" ca="1" si="5"/>
        <v>5.6614124807780515E-5</v>
      </c>
      <c r="M9" s="38">
        <f t="shared" ca="1" si="2"/>
        <v>5.720385527452823E-5</v>
      </c>
      <c r="N9" s="38">
        <f t="shared" ca="1" si="2"/>
        <v>5.7793585741275938E-5</v>
      </c>
      <c r="O9" s="38">
        <f t="shared" ca="1" si="2"/>
        <v>5.8383316208023653E-5</v>
      </c>
      <c r="P9" s="39" cm="1">
        <f t="array" aca="1" ref="P9" ca="1">INDIRECT(CONCATENATE("'",HLOOKUP(P$1,$B$21:$E$23,3,FALSE),"'!",$B$25,ROW($A9)+5))*About!$A$27</f>
        <v>5.8973046674771367E-5</v>
      </c>
      <c r="Q9" s="38" cm="1">
        <f t="array" aca="1" ref="Q9" ca="1">TREND($K9:$P9,$K$1:$P$1,Q$1)</f>
        <v>5.9562777141519089E-5</v>
      </c>
      <c r="R9" s="38" cm="1">
        <f t="array" aca="1" ref="R9" ca="1">TREND($K9:$P9,$K$1:$P$1,R$1)</f>
        <v>6.0152507608266783E-5</v>
      </c>
      <c r="S9" s="38" cm="1">
        <f t="array" aca="1" ref="S9" ca="1">TREND($K9:$P9,$K$1:$P$1,S$1)</f>
        <v>6.0742238075014478E-5</v>
      </c>
      <c r="T9" s="38" cm="1">
        <f t="array" aca="1" ref="T9" ca="1">TREND($K9:$P9,$K$1:$P$1,T$1)</f>
        <v>6.1331968541762172E-5</v>
      </c>
      <c r="U9" s="38" cm="1">
        <f t="array" aca="1" ref="U9" ca="1">TREND($K9:$P9,$K$1:$P$1,U$1)</f>
        <v>6.1921699008509867E-5</v>
      </c>
      <c r="V9" s="38" cm="1">
        <f t="array" aca="1" ref="V9" ca="1">TREND($K9:$P9,$K$1:$P$1,V$1)</f>
        <v>6.2511429475257561E-5</v>
      </c>
      <c r="W9" s="38" cm="1">
        <f t="array" aca="1" ref="W9" ca="1">TREND($K9:$P9,$K$1:$P$1,W$1)</f>
        <v>6.3101159942005255E-5</v>
      </c>
      <c r="X9" s="38" cm="1">
        <f t="array" aca="1" ref="X9" ca="1">TREND($K9:$P9,$K$1:$P$1,X$1)</f>
        <v>6.369089040875295E-5</v>
      </c>
      <c r="Y9" s="38" cm="1">
        <f t="array" aca="1" ref="Y9" ca="1">TREND($K9:$P9,$K$1:$P$1,Y$1)</f>
        <v>6.4280620875500644E-5</v>
      </c>
      <c r="Z9" s="38" cm="1">
        <f t="array" aca="1" ref="Z9" ca="1">TREND($K9:$P9,$K$1:$P$1,Z$1)</f>
        <v>6.4870351342248339E-5</v>
      </c>
      <c r="AA9" s="38" cm="1">
        <f t="array" aca="1" ref="AA9" ca="1">TREND($K9:$P9,$K$1:$P$1,AA$1)</f>
        <v>6.5460081808996033E-5</v>
      </c>
      <c r="AB9" s="38" cm="1">
        <f t="array" aca="1" ref="AB9" ca="1">TREND($K9:$P9,$K$1:$P$1,AB$1)</f>
        <v>6.6049812275743728E-5</v>
      </c>
      <c r="AC9" s="38" cm="1">
        <f t="array" aca="1" ref="AC9" ca="1">TREND($K9:$P9,$K$1:$P$1,AC$1)</f>
        <v>6.6639542742491639E-5</v>
      </c>
      <c r="AD9" s="38" cm="1">
        <f t="array" aca="1" ref="AD9" ca="1">TREND($K9:$P9,$K$1:$P$1,AD$1)</f>
        <v>6.7229273209239333E-5</v>
      </c>
      <c r="AE9" s="38" cm="1">
        <f t="array" aca="1" ref="AE9" ca="1">TREND($K9:$P9,$K$1:$P$1,AE$1)</f>
        <v>6.7819003675987028E-5</v>
      </c>
      <c r="AF9" s="38" cm="1">
        <f t="array" aca="1" ref="AF9" ca="1">TREND($K9:$P9,$K$1:$P$1,AF$1)</f>
        <v>6.8408734142734722E-5</v>
      </c>
      <c r="AG9" s="38" cm="1">
        <f t="array" aca="1" ref="AG9" ca="1">TREND($K9:$P9,$K$1:$P$1,AG$1)</f>
        <v>6.8998464609482417E-5</v>
      </c>
      <c r="AH9" s="38" cm="1">
        <f t="array" aca="1" ref="AH9" ca="1">TREND($K9:$P9,$K$1:$P$1,AH$1)</f>
        <v>6.9588195076230111E-5</v>
      </c>
      <c r="AI9" s="38" cm="1">
        <f t="array" aca="1" ref="AI9" ca="1">TREND($K9:$P9,$K$1:$P$1,AI$1)</f>
        <v>7.0177925542977805E-5</v>
      </c>
      <c r="AJ9" s="38" cm="1">
        <f t="array" aca="1" ref="AJ9" ca="1">TREND($K9:$P9,$K$1:$P$1,AJ$1)</f>
        <v>7.07676560097255E-5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4.4229785006078522E-7</v>
      </c>
      <c r="C10" s="38">
        <f t="shared" ca="1" si="3"/>
        <v>4.4966948089513166E-7</v>
      </c>
      <c r="D10" s="38">
        <f t="shared" ca="1" si="0"/>
        <v>4.5704111172947809E-7</v>
      </c>
      <c r="E10" s="38">
        <f t="shared" ca="1" si="0"/>
        <v>4.6441274256382458E-7</v>
      </c>
      <c r="F10" s="39" cm="1">
        <f t="array" aca="1" ref="F10" ca="1">INDIRECT(CONCATENATE("'",HLOOKUP(F$1,$B$21:$E$23,3,FALSE),"'!",$B$25,ROW($A10)+5))*About!$A$27</f>
        <v>4.7178437339817101E-7</v>
      </c>
      <c r="G10" s="38">
        <f t="shared" ca="1" si="4"/>
        <v>4.7768167806564815E-7</v>
      </c>
      <c r="H10" s="38">
        <f t="shared" ca="1" si="1"/>
        <v>4.8357898273312534E-7</v>
      </c>
      <c r="I10" s="38">
        <f t="shared" ca="1" si="1"/>
        <v>4.8947628740060242E-7</v>
      </c>
      <c r="J10" s="38">
        <f t="shared" ca="1" si="1"/>
        <v>4.9537359206807951E-7</v>
      </c>
      <c r="K10" s="39" cm="1">
        <f t="array" aca="1" ref="K10" ca="1">INDIRECT(CONCATENATE("'",HLOOKUP(K$1,$B$21:$E$23,3,FALSE),"'!",$B$25,ROW($A10)+5))*About!$A$27</f>
        <v>5.012708967355567E-7</v>
      </c>
      <c r="L10" s="38">
        <f t="shared" ca="1" si="5"/>
        <v>5.0716820140303378E-7</v>
      </c>
      <c r="M10" s="38">
        <f t="shared" ca="1" si="2"/>
        <v>5.1306550607051097E-7</v>
      </c>
      <c r="N10" s="38">
        <f t="shared" ca="1" si="2"/>
        <v>5.1896281073798806E-7</v>
      </c>
      <c r="O10" s="38">
        <f t="shared" ca="1" si="2"/>
        <v>5.2486011540546525E-7</v>
      </c>
      <c r="P10" s="39" cm="1">
        <f t="array" aca="1" ref="P10" ca="1">INDIRECT(CONCATENATE("'",HLOOKUP(P$1,$B$21:$E$23,3,FALSE),"'!",$B$25,ROW($A10)+5))*About!$A$27</f>
        <v>5.3075742007294233E-7</v>
      </c>
      <c r="Q10" s="38" cm="1">
        <f t="array" aca="1" ref="Q10" ca="1">TREND($K10:$P10,$K$1:$P$1,Q$1)</f>
        <v>5.3665472474041941E-7</v>
      </c>
      <c r="R10" s="38" cm="1">
        <f t="array" aca="1" ref="R10" ca="1">TREND($K10:$P10,$K$1:$P$1,R$1)</f>
        <v>5.4255202940789724E-7</v>
      </c>
      <c r="S10" s="38" cm="1">
        <f t="array" aca="1" ref="S10" ca="1">TREND($K10:$P10,$K$1:$P$1,S$1)</f>
        <v>5.4844933407537337E-7</v>
      </c>
      <c r="T10" s="38" cm="1">
        <f t="array" aca="1" ref="T10" ca="1">TREND($K10:$P10,$K$1:$P$1,T$1)</f>
        <v>5.5434663874285119E-7</v>
      </c>
      <c r="U10" s="38" cm="1">
        <f t="array" aca="1" ref="U10" ca="1">TREND($K10:$P10,$K$1:$P$1,U$1)</f>
        <v>5.6024394341032733E-7</v>
      </c>
      <c r="V10" s="38" cm="1">
        <f t="array" aca="1" ref="V10" ca="1">TREND($K10:$P10,$K$1:$P$1,V$1)</f>
        <v>5.6614124807780515E-7</v>
      </c>
      <c r="W10" s="38" cm="1">
        <f t="array" aca="1" ref="W10" ca="1">TREND($K10:$P10,$K$1:$P$1,W$1)</f>
        <v>5.7203855274528298E-7</v>
      </c>
      <c r="X10" s="38" cm="1">
        <f t="array" aca="1" ref="X10" ca="1">TREND($K10:$P10,$K$1:$P$1,X$1)</f>
        <v>5.7793585741275911E-7</v>
      </c>
      <c r="Y10" s="38" cm="1">
        <f t="array" aca="1" ref="Y10" ca="1">TREND($K10:$P10,$K$1:$P$1,Y$1)</f>
        <v>5.8383316208023693E-7</v>
      </c>
      <c r="Z10" s="38" cm="1">
        <f t="array" aca="1" ref="Z10" ca="1">TREND($K10:$P10,$K$1:$P$1,Z$1)</f>
        <v>5.8973046674771306E-7</v>
      </c>
      <c r="AA10" s="38" cm="1">
        <f t="array" aca="1" ref="AA10" ca="1">TREND($K10:$P10,$K$1:$P$1,AA$1)</f>
        <v>5.9562777141519089E-7</v>
      </c>
      <c r="AB10" s="38" cm="1">
        <f t="array" aca="1" ref="AB10" ca="1">TREND($K10:$P10,$K$1:$P$1,AB$1)</f>
        <v>6.0152507608266702E-7</v>
      </c>
      <c r="AC10" s="38" cm="1">
        <f t="array" aca="1" ref="AC10" ca="1">TREND($K10:$P10,$K$1:$P$1,AC$1)</f>
        <v>6.0742238075014485E-7</v>
      </c>
      <c r="AD10" s="38" cm="1">
        <f t="array" aca="1" ref="AD10" ca="1">TREND($K10:$P10,$K$1:$P$1,AD$1)</f>
        <v>6.1331968541762267E-7</v>
      </c>
      <c r="AE10" s="38" cm="1">
        <f t="array" aca="1" ref="AE10" ca="1">TREND($K10:$P10,$K$1:$P$1,AE$1)</f>
        <v>6.192169900850988E-7</v>
      </c>
      <c r="AF10" s="38" cm="1">
        <f t="array" aca="1" ref="AF10" ca="1">TREND($K10:$P10,$K$1:$P$1,AF$1)</f>
        <v>6.2511429475257663E-7</v>
      </c>
      <c r="AG10" s="38" cm="1">
        <f t="array" aca="1" ref="AG10" ca="1">TREND($K10:$P10,$K$1:$P$1,AG$1)</f>
        <v>6.3101159942005276E-7</v>
      </c>
      <c r="AH10" s="38" cm="1">
        <f t="array" aca="1" ref="AH10" ca="1">TREND($K10:$P10,$K$1:$P$1,AH$1)</f>
        <v>6.3690890408753058E-7</v>
      </c>
      <c r="AI10" s="38" cm="1">
        <f t="array" aca="1" ref="AI10" ca="1">TREND($K10:$P10,$K$1:$P$1,AI$1)</f>
        <v>6.4280620875500841E-7</v>
      </c>
      <c r="AJ10" s="38" cm="1">
        <f t="array" aca="1" ref="AJ10" ca="1">TREND($K10:$P10,$K$1:$P$1,AJ$1)</f>
        <v>6.4870351342248454E-7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4.1281132672339954E-7</v>
      </c>
      <c r="C11" s="38">
        <f t="shared" ca="1" si="3"/>
        <v>4.2018295755774597E-7</v>
      </c>
      <c r="D11" s="38">
        <f t="shared" ca="1" si="0"/>
        <v>4.2755458839209235E-7</v>
      </c>
      <c r="E11" s="38">
        <f t="shared" ca="1" si="0"/>
        <v>4.3492621922643879E-7</v>
      </c>
      <c r="F11" s="39" cm="1">
        <f t="array" aca="1" ref="F11" ca="1">INDIRECT(CONCATENATE("'",HLOOKUP(F$1,$B$21:$E$23,3,FALSE),"'!",$B$25,ROW($A11)+5))*About!$A$27</f>
        <v>4.4229785006078522E-7</v>
      </c>
      <c r="G11" s="38">
        <f t="shared" ca="1" si="4"/>
        <v>4.540924593957395E-7</v>
      </c>
      <c r="H11" s="38">
        <f t="shared" ca="1" si="1"/>
        <v>4.6588706873069382E-7</v>
      </c>
      <c r="I11" s="38">
        <f t="shared" ca="1" si="1"/>
        <v>4.7768167806564815E-7</v>
      </c>
      <c r="J11" s="38">
        <f t="shared" ca="1" si="1"/>
        <v>4.8947628740060242E-7</v>
      </c>
      <c r="K11" s="39" cm="1">
        <f t="array" aca="1" ref="K11" ca="1">INDIRECT(CONCATENATE("'",HLOOKUP(K$1,$B$21:$E$23,3,FALSE),"'!",$B$25,ROW($A11)+5))*About!$A$27</f>
        <v>5.012708967355567E-7</v>
      </c>
      <c r="L11" s="38">
        <f t="shared" ca="1" si="5"/>
        <v>5.0716820140303378E-7</v>
      </c>
      <c r="M11" s="38">
        <f t="shared" ca="1" si="2"/>
        <v>5.1306550607051097E-7</v>
      </c>
      <c r="N11" s="38">
        <f t="shared" ca="1" si="2"/>
        <v>5.1896281073798806E-7</v>
      </c>
      <c r="O11" s="38">
        <f t="shared" ca="1" si="2"/>
        <v>5.2486011540546525E-7</v>
      </c>
      <c r="P11" s="39" cm="1">
        <f t="array" aca="1" ref="P11" ca="1">INDIRECT(CONCATENATE("'",HLOOKUP(P$1,$B$21:$E$23,3,FALSE),"'!",$B$25,ROW($A11)+5))*About!$A$27</f>
        <v>5.3075742007294233E-7</v>
      </c>
      <c r="Q11" s="38" cm="1">
        <f t="array" aca="1" ref="Q11" ca="1">TREND($K11:$P11,$K$1:$P$1,Q$1)</f>
        <v>5.3665472474041941E-7</v>
      </c>
      <c r="R11" s="38" cm="1">
        <f t="array" aca="1" ref="R11" ca="1">TREND($K11:$P11,$K$1:$P$1,R$1)</f>
        <v>5.4255202940789724E-7</v>
      </c>
      <c r="S11" s="38" cm="1">
        <f t="array" aca="1" ref="S11" ca="1">TREND($K11:$P11,$K$1:$P$1,S$1)</f>
        <v>5.4844933407537337E-7</v>
      </c>
      <c r="T11" s="38" cm="1">
        <f t="array" aca="1" ref="T11" ca="1">TREND($K11:$P11,$K$1:$P$1,T$1)</f>
        <v>5.5434663874285119E-7</v>
      </c>
      <c r="U11" s="38" cm="1">
        <f t="array" aca="1" ref="U11" ca="1">TREND($K11:$P11,$K$1:$P$1,U$1)</f>
        <v>5.6024394341032733E-7</v>
      </c>
      <c r="V11" s="38" cm="1">
        <f t="array" aca="1" ref="V11" ca="1">TREND($K11:$P11,$K$1:$P$1,V$1)</f>
        <v>5.6614124807780515E-7</v>
      </c>
      <c r="W11" s="38" cm="1">
        <f t="array" aca="1" ref="W11" ca="1">TREND($K11:$P11,$K$1:$P$1,W$1)</f>
        <v>5.7203855274528298E-7</v>
      </c>
      <c r="X11" s="38" cm="1">
        <f t="array" aca="1" ref="X11" ca="1">TREND($K11:$P11,$K$1:$P$1,X$1)</f>
        <v>5.7793585741275911E-7</v>
      </c>
      <c r="Y11" s="38" cm="1">
        <f t="array" aca="1" ref="Y11" ca="1">TREND($K11:$P11,$K$1:$P$1,Y$1)</f>
        <v>5.8383316208023693E-7</v>
      </c>
      <c r="Z11" s="38" cm="1">
        <f t="array" aca="1" ref="Z11" ca="1">TREND($K11:$P11,$K$1:$P$1,Z$1)</f>
        <v>5.8973046674771306E-7</v>
      </c>
      <c r="AA11" s="38" cm="1">
        <f t="array" aca="1" ref="AA11" ca="1">TREND($K11:$P11,$K$1:$P$1,AA$1)</f>
        <v>5.9562777141519089E-7</v>
      </c>
      <c r="AB11" s="38" cm="1">
        <f t="array" aca="1" ref="AB11" ca="1">TREND($K11:$P11,$K$1:$P$1,AB$1)</f>
        <v>6.0152507608266702E-7</v>
      </c>
      <c r="AC11" s="38" cm="1">
        <f t="array" aca="1" ref="AC11" ca="1">TREND($K11:$P11,$K$1:$P$1,AC$1)</f>
        <v>6.0742238075014485E-7</v>
      </c>
      <c r="AD11" s="38" cm="1">
        <f t="array" aca="1" ref="AD11" ca="1">TREND($K11:$P11,$K$1:$P$1,AD$1)</f>
        <v>6.1331968541762267E-7</v>
      </c>
      <c r="AE11" s="38" cm="1">
        <f t="array" aca="1" ref="AE11" ca="1">TREND($K11:$P11,$K$1:$P$1,AE$1)</f>
        <v>6.192169900850988E-7</v>
      </c>
      <c r="AF11" s="38" cm="1">
        <f t="array" aca="1" ref="AF11" ca="1">TREND($K11:$P11,$K$1:$P$1,AF$1)</f>
        <v>6.2511429475257663E-7</v>
      </c>
      <c r="AG11" s="38" cm="1">
        <f t="array" aca="1" ref="AG11" ca="1">TREND($K11:$P11,$K$1:$P$1,AG$1)</f>
        <v>6.3101159942005276E-7</v>
      </c>
      <c r="AH11" s="38" cm="1">
        <f t="array" aca="1" ref="AH11" ca="1">TREND($K11:$P11,$K$1:$P$1,AH$1)</f>
        <v>6.3690890408753058E-7</v>
      </c>
      <c r="AI11" s="38" cm="1">
        <f t="array" aca="1" ref="AI11" ca="1">TREND($K11:$P11,$K$1:$P$1,AI$1)</f>
        <v>6.4280620875500841E-7</v>
      </c>
      <c r="AJ11" s="38" cm="1">
        <f t="array" aca="1" ref="AJ11" ca="1">TREND($K11:$P11,$K$1:$P$1,AJ$1)</f>
        <v>6.4870351342248454E-7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1.9579051496024093E-6</v>
      </c>
      <c r="C12" s="38">
        <f t="shared" ca="1" si="3"/>
        <v>1.9829686944391871E-6</v>
      </c>
      <c r="D12" s="38">
        <f t="shared" ca="1" si="0"/>
        <v>2.0080322392759649E-6</v>
      </c>
      <c r="E12" s="38">
        <f t="shared" ca="1" si="0"/>
        <v>2.0330957841127431E-6</v>
      </c>
      <c r="F12" s="40">
        <f ca="1">SUM(INDIRECT(CONCATENATE("'",HLOOKUP(F$1,$B$21:$E$23,3,FALSE),"'!",$B$25,ROW($A12)+5,":",$B$25,ROW($A12)+6)))*About!$A$27</f>
        <v>2.0581593289495209E-6</v>
      </c>
      <c r="G12" s="38">
        <f t="shared" ca="1" si="4"/>
        <v>2.0911842350873927E-6</v>
      </c>
      <c r="H12" s="38">
        <f t="shared" ca="1" si="1"/>
        <v>2.1242091412252645E-6</v>
      </c>
      <c r="I12" s="38">
        <f t="shared" ca="1" si="1"/>
        <v>2.1572340473631368E-6</v>
      </c>
      <c r="J12" s="38">
        <f t="shared" ca="1" si="1"/>
        <v>2.1902589535010086E-6</v>
      </c>
      <c r="K12" s="40">
        <f ca="1">SUM(INDIRECT(CONCATENATE("'",HLOOKUP(K$1,$B$21:$E$23,3,FALSE),"'!",$B$25,ROW($A12)+5,":",$B$25,ROW($A12)+6)))*About!$A$27</f>
        <v>2.2232838596388805E-6</v>
      </c>
      <c r="L12" s="38">
        <f t="shared" ca="1" si="5"/>
        <v>2.2616163399774817E-6</v>
      </c>
      <c r="M12" s="38">
        <f t="shared" ca="1" si="2"/>
        <v>2.2999488203160833E-6</v>
      </c>
      <c r="N12" s="38">
        <f t="shared" ca="1" si="2"/>
        <v>2.3382813006546845E-6</v>
      </c>
      <c r="O12" s="38">
        <f t="shared" ca="1" si="2"/>
        <v>2.3766137809932862E-6</v>
      </c>
      <c r="P12" s="40">
        <f ca="1">SUM(INDIRECT(CONCATENATE("'",HLOOKUP(P$1,$B$21:$E$23,3,FALSE),"'!",$B$25,ROW($A12)+5,":",$B$25,ROW($A12)+6)))*About!$A$27</f>
        <v>2.4149462613318874E-6</v>
      </c>
      <c r="Q12" s="38" cm="1">
        <f t="array" aca="1" ref="Q12" ca="1">TREND($K12:$P12,$K$1:$P$1,Q$1)</f>
        <v>2.4532787416704907E-6</v>
      </c>
      <c r="R12" s="38" cm="1">
        <f t="array" aca="1" ref="R12" ca="1">TREND($K12:$P12,$K$1:$P$1,R$1)</f>
        <v>2.4916112220090821E-6</v>
      </c>
      <c r="S12" s="38" cm="1">
        <f t="array" aca="1" ref="S12" ca="1">TREND($K12:$P12,$K$1:$P$1,S$1)</f>
        <v>2.5299437023476872E-6</v>
      </c>
      <c r="T12" s="38" cm="1">
        <f t="array" aca="1" ref="T12" ca="1">TREND($K12:$P12,$K$1:$P$1,T$1)</f>
        <v>2.5682761826862922E-6</v>
      </c>
      <c r="U12" s="38" cm="1">
        <f t="array" aca="1" ref="U12" ca="1">TREND($K12:$P12,$K$1:$P$1,U$1)</f>
        <v>2.6066086630248836E-6</v>
      </c>
      <c r="V12" s="38" cm="1">
        <f t="array" aca="1" ref="V12" ca="1">TREND($K12:$P12,$K$1:$P$1,V$1)</f>
        <v>2.6449411433634887E-6</v>
      </c>
      <c r="W12" s="38" cm="1">
        <f t="array" aca="1" ref="W12" ca="1">TREND($K12:$P12,$K$1:$P$1,W$1)</f>
        <v>2.6832736237020937E-6</v>
      </c>
      <c r="X12" s="38" cm="1">
        <f t="array" aca="1" ref="X12" ca="1">TREND($K12:$P12,$K$1:$P$1,X$1)</f>
        <v>2.7216061040406987E-6</v>
      </c>
      <c r="Y12" s="38" cm="1">
        <f t="array" aca="1" ref="Y12" ca="1">TREND($K12:$P12,$K$1:$P$1,Y$1)</f>
        <v>2.7599385843792902E-6</v>
      </c>
      <c r="Z12" s="38" cm="1">
        <f t="array" aca="1" ref="Z12" ca="1">TREND($K12:$P12,$K$1:$P$1,Z$1)</f>
        <v>2.7982710647178952E-6</v>
      </c>
      <c r="AA12" s="38" cm="1">
        <f t="array" aca="1" ref="AA12" ca="1">TREND($K12:$P12,$K$1:$P$1,AA$1)</f>
        <v>2.8366035450565002E-6</v>
      </c>
      <c r="AB12" s="38" cm="1">
        <f t="array" aca="1" ref="AB12" ca="1">TREND($K12:$P12,$K$1:$P$1,AB$1)</f>
        <v>2.8749360253951052E-6</v>
      </c>
      <c r="AC12" s="38" cm="1">
        <f t="array" aca="1" ref="AC12" ca="1">TREND($K12:$P12,$K$1:$P$1,AC$1)</f>
        <v>2.9132685057336967E-6</v>
      </c>
      <c r="AD12" s="38" cm="1">
        <f t="array" aca="1" ref="AD12" ca="1">TREND($K12:$P12,$K$1:$P$1,AD$1)</f>
        <v>2.9516009860723017E-6</v>
      </c>
      <c r="AE12" s="38" cm="1">
        <f t="array" aca="1" ref="AE12" ca="1">TREND($K12:$P12,$K$1:$P$1,AE$1)</f>
        <v>2.9899334664109067E-6</v>
      </c>
      <c r="AF12" s="38" cm="1">
        <f t="array" aca="1" ref="AF12" ca="1">TREND($K12:$P12,$K$1:$P$1,AF$1)</f>
        <v>3.0282659467495117E-6</v>
      </c>
      <c r="AG12" s="38" cm="1">
        <f t="array" aca="1" ref="AG12" ca="1">TREND($K12:$P12,$K$1:$P$1,AG$1)</f>
        <v>3.0665984270881032E-6</v>
      </c>
      <c r="AH12" s="38" cm="1">
        <f t="array" aca="1" ref="AH12" ca="1">TREND($K12:$P12,$K$1:$P$1,AH$1)</f>
        <v>3.1049309074267082E-6</v>
      </c>
      <c r="AI12" s="38" cm="1">
        <f t="array" aca="1" ref="AI12" ca="1">TREND($K12:$P12,$K$1:$P$1,AI$1)</f>
        <v>3.1432633877653132E-6</v>
      </c>
      <c r="AJ12" s="38" cm="1">
        <f t="array" aca="1" ref="AJ12" ca="1">TREND($K12:$P12,$K$1:$P$1,AJ$1)</f>
        <v>3.1815958681039047E-6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HOIpTP-electricity-NOx</v>
      </c>
    </row>
    <row r="18" spans="1:5">
      <c r="A18" t="s">
        <v>113</v>
      </c>
      <c r="B18" t="str">
        <f ca="1">RIGHT(B17,LEN(B17)-7)</f>
        <v>electricity-NOx</v>
      </c>
    </row>
    <row r="19" spans="1:5">
      <c r="A19" t="s">
        <v>114</v>
      </c>
      <c r="B19" t="str">
        <f ca="1">LEFT(B18,FIND("-",B18)-1)</f>
        <v>electricity</v>
      </c>
    </row>
    <row r="20" spans="1:5">
      <c r="A20" t="s">
        <v>121</v>
      </c>
      <c r="B20" t="str">
        <f ca="1">VLOOKUP($B$19,Mappings!$A$22:$B$26,COLUMN(Mappings!$B$21),FALSE)</f>
        <v>electricity generating units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>
      <c r="A23" s="34" t="s">
        <v>112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>
      <c r="A24" t="s">
        <v>115</v>
      </c>
      <c r="B24" t="str">
        <f ca="1">REPLACE(B18,1,FIND("-",B18),"")</f>
        <v>NOx</v>
      </c>
    </row>
    <row r="25" spans="1:5">
      <c r="A25" t="s">
        <v>123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D416-F1C2-4865-9B2C-C9DD91B44AE4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4.7178437339817093E-5</v>
      </c>
      <c r="C2" s="38">
        <f ca="1">$B2+($F2-$B2)*(C$1-$B$1)/($F$1-$B$1)</f>
        <v>4.7178437339817093E-5</v>
      </c>
      <c r="D2" s="38">
        <f t="shared" ref="D2:E12" ca="1" si="0">$B2+($F2-$B2)*(D$1-$B$1)/($F$1-$B$1)</f>
        <v>4.7178437339817093E-5</v>
      </c>
      <c r="E2" s="38">
        <f t="shared" ca="1" si="0"/>
        <v>4.7178437339817093E-5</v>
      </c>
      <c r="F2" s="37" cm="1">
        <f t="array" aca="1" ref="F2" ca="1">INDIRECT(CONCATENATE("'",HLOOKUP(F$1,$B$21:$E$23,3,FALSE),"'!",$B$25,ROW($A2)+3))*About!$A$27</f>
        <v>4.7178437339817093E-5</v>
      </c>
      <c r="G2" s="38">
        <f ca="1">$F2+($K2-$F2)*(G$1-$F$1)/($K$1-$F$1)</f>
        <v>4.7768167806564807E-5</v>
      </c>
      <c r="H2" s="38">
        <f t="shared" ref="H2:J12" ca="1" si="1">$F2+($K2-$F2)*(H$1-$F$1)/($K$1-$F$1)</f>
        <v>4.8357898273312522E-5</v>
      </c>
      <c r="I2" s="38">
        <f t="shared" ca="1" si="1"/>
        <v>4.8947628740060237E-5</v>
      </c>
      <c r="J2" s="38">
        <f t="shared" ca="1" si="1"/>
        <v>4.9537359206807952E-5</v>
      </c>
      <c r="K2" s="37" cm="1">
        <f t="array" aca="1" ref="K2" ca="1">INDIRECT(CONCATENATE("'",HLOOKUP(K$1,$B$21:$E$23,3,FALSE),"'!",$B$25,ROW($A2)+3))*About!$A$27</f>
        <v>5.0127089673555666E-5</v>
      </c>
      <c r="L2" s="38">
        <f ca="1">$K2+($P2-$K2)*(L$1-$K$1)/($P$1-$K$1)</f>
        <v>5.0716820140303381E-5</v>
      </c>
      <c r="M2" s="38">
        <f t="shared" ref="M2:O12" ca="1" si="2">$K2+($P2-$K2)*(M$1-$K$1)/($P$1-$K$1)</f>
        <v>5.1306550607051089E-5</v>
      </c>
      <c r="N2" s="38">
        <f t="shared" ca="1" si="2"/>
        <v>5.1896281073798804E-5</v>
      </c>
      <c r="O2" s="38">
        <f t="shared" ca="1" si="2"/>
        <v>5.2486011540546512E-5</v>
      </c>
      <c r="P2" s="37" cm="1">
        <f t="array" aca="1" ref="P2" ca="1">INDIRECT(CONCATENATE("'",HLOOKUP(P$1,$B$21:$E$23,3,FALSE),"'!",$B$25,ROW($A2)+3))*About!$A$27</f>
        <v>5.3075742007294227E-5</v>
      </c>
      <c r="Q2" s="38" cm="1">
        <f t="array" aca="1" ref="Q2" ca="1">TREND($K2:$P2,$K$1:$P$1,Q$1)</f>
        <v>5.3665472474041928E-5</v>
      </c>
      <c r="R2" s="38" cm="1">
        <f t="array" aca="1" ref="R2" ca="1">TREND($K2:$P2,$K$1:$P$1,R$1)</f>
        <v>5.4255202940789622E-5</v>
      </c>
      <c r="S2" s="38" cm="1">
        <f t="array" aca="1" ref="S2" ca="1">TREND($K2:$P2,$K$1:$P$1,S$1)</f>
        <v>5.4844933407537317E-5</v>
      </c>
      <c r="T2" s="38" cm="1">
        <f t="array" aca="1" ref="T2" ca="1">TREND($K2:$P2,$K$1:$P$1,T$1)</f>
        <v>5.5434663874285011E-5</v>
      </c>
      <c r="U2" s="38" cm="1">
        <f t="array" aca="1" ref="U2" ca="1">TREND($K2:$P2,$K$1:$P$1,U$1)</f>
        <v>5.6024394341032705E-5</v>
      </c>
      <c r="V2" s="38" cm="1">
        <f t="array" aca="1" ref="V2" ca="1">TREND($K2:$P2,$K$1:$P$1,V$1)</f>
        <v>5.66141248077804E-5</v>
      </c>
      <c r="W2" s="38" cm="1">
        <f t="array" aca="1" ref="W2" ca="1">TREND($K2:$P2,$K$1:$P$1,W$1)</f>
        <v>5.7203855274528094E-5</v>
      </c>
      <c r="X2" s="38" cm="1">
        <f t="array" aca="1" ref="X2" ca="1">TREND($K2:$P2,$K$1:$P$1,X$1)</f>
        <v>5.7793585741275789E-5</v>
      </c>
      <c r="Y2" s="38" cm="1">
        <f t="array" aca="1" ref="Y2" ca="1">TREND($K2:$P2,$K$1:$P$1,Y$1)</f>
        <v>5.8383316208023483E-5</v>
      </c>
      <c r="Z2" s="38" cm="1">
        <f t="array" aca="1" ref="Z2" ca="1">TREND($K2:$P2,$K$1:$P$1,Z$1)</f>
        <v>5.8973046674771178E-5</v>
      </c>
      <c r="AA2" s="38" cm="1">
        <f t="array" aca="1" ref="AA2" ca="1">TREND($K2:$P2,$K$1:$P$1,AA$1)</f>
        <v>5.9562777141518872E-5</v>
      </c>
      <c r="AB2" s="38" cm="1">
        <f t="array" aca="1" ref="AB2" ca="1">TREND($K2:$P2,$K$1:$P$1,AB$1)</f>
        <v>6.0152507608266783E-5</v>
      </c>
      <c r="AC2" s="38" cm="1">
        <f t="array" aca="1" ref="AC2" ca="1">TREND($K2:$P2,$K$1:$P$1,AC$1)</f>
        <v>6.0742238075014478E-5</v>
      </c>
      <c r="AD2" s="38" cm="1">
        <f t="array" aca="1" ref="AD2" ca="1">TREND($K2:$P2,$K$1:$P$1,AD$1)</f>
        <v>6.1331968541762172E-5</v>
      </c>
      <c r="AE2" s="38" cm="1">
        <f t="array" aca="1" ref="AE2" ca="1">TREND($K2:$P2,$K$1:$P$1,AE$1)</f>
        <v>6.1921699008509867E-5</v>
      </c>
      <c r="AF2" s="38" cm="1">
        <f t="array" aca="1" ref="AF2" ca="1">TREND($K2:$P2,$K$1:$P$1,AF$1)</f>
        <v>6.2511429475257561E-5</v>
      </c>
      <c r="AG2" s="38" cm="1">
        <f t="array" aca="1" ref="AG2" ca="1">TREND($K2:$P2,$K$1:$P$1,AG$1)</f>
        <v>6.3101159942005255E-5</v>
      </c>
      <c r="AH2" s="38" cm="1">
        <f t="array" aca="1" ref="AH2" ca="1">TREND($K2:$P2,$K$1:$P$1,AH$1)</f>
        <v>6.369089040875295E-5</v>
      </c>
      <c r="AI2" s="38" cm="1">
        <f t="array" aca="1" ref="AI2" ca="1">TREND($K2:$P2,$K$1:$P$1,AI$1)</f>
        <v>6.4280620875500644E-5</v>
      </c>
      <c r="AJ2" s="38" cm="1">
        <f t="array" aca="1" ref="AJ2" ca="1">TREND($K2:$P2,$K$1:$P$1,AJ$1)</f>
        <v>6.4870351342248339E-5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2.5948140536899405E-5</v>
      </c>
      <c r="C3" s="38">
        <f t="shared" ref="C3:C12" ca="1" si="3">$B3+($F3-$B3)*(C$1-$B$1)/($F$1-$B$1)</f>
        <v>2.6169289461929797E-5</v>
      </c>
      <c r="D3" s="38">
        <f t="shared" ca="1" si="0"/>
        <v>2.639043838696019E-5</v>
      </c>
      <c r="E3" s="38">
        <f t="shared" ca="1" si="0"/>
        <v>2.6611587311990582E-5</v>
      </c>
      <c r="F3" s="39" cm="1">
        <f t="array" aca="1" ref="F3" ca="1">INDIRECT(CONCATENATE("'",HLOOKUP(F$1,$B$21:$E$23,3,FALSE),"'!",$B$25,ROW($A3)+5))*About!$A$27</f>
        <v>2.6832736237020974E-5</v>
      </c>
      <c r="G3" s="38">
        <f t="shared" ref="G3:G12" ca="1" si="4">$F3+($K3-$F3)*(G$1-$F$1)/($K$1-$F$1)</f>
        <v>2.7009655377045288E-5</v>
      </c>
      <c r="H3" s="38">
        <f t="shared" ca="1" si="1"/>
        <v>2.7186574517069603E-5</v>
      </c>
      <c r="I3" s="38">
        <f t="shared" ca="1" si="1"/>
        <v>2.7363493657093914E-5</v>
      </c>
      <c r="J3" s="38">
        <f t="shared" ca="1" si="1"/>
        <v>2.7540412797118228E-5</v>
      </c>
      <c r="K3" s="39" cm="1">
        <f t="array" aca="1" ref="K3" ca="1">INDIRECT(CONCATENATE("'",HLOOKUP(K$1,$B$21:$E$23,3,FALSE),"'!",$B$25,ROW($A3)+5))*About!$A$27</f>
        <v>2.7717331937142543E-5</v>
      </c>
      <c r="L3" s="38">
        <f t="shared" ref="L3:L12" ca="1" si="5">$K3+($P3-$K3)*(L$1-$K$1)/($P$1-$K$1)</f>
        <v>2.7953224123841629E-5</v>
      </c>
      <c r="M3" s="38">
        <f t="shared" ca="1" si="2"/>
        <v>2.8189116310540715E-5</v>
      </c>
      <c r="N3" s="38">
        <f t="shared" ca="1" si="2"/>
        <v>2.8425008497239797E-5</v>
      </c>
      <c r="O3" s="38">
        <f t="shared" ca="1" si="2"/>
        <v>2.8660900683938883E-5</v>
      </c>
      <c r="P3" s="39" cm="1">
        <f t="array" aca="1" ref="P3" ca="1">INDIRECT(CONCATENATE("'",HLOOKUP(P$1,$B$21:$E$23,3,FALSE),"'!",$B$25,ROW($A3)+5))*About!$A$27</f>
        <v>2.8896792870637969E-5</v>
      </c>
      <c r="Q3" s="38" cm="1">
        <f t="array" aca="1" ref="Q3" ca="1">TREND($K3:$P3,$K$1:$P$1,Q$1)</f>
        <v>2.9132685057337102E-5</v>
      </c>
      <c r="R3" s="38" cm="1">
        <f t="array" aca="1" ref="R3" ca="1">TREND($K3:$P3,$K$1:$P$1,R$1)</f>
        <v>2.9368577244036148E-5</v>
      </c>
      <c r="S3" s="38" cm="1">
        <f t="array" aca="1" ref="S3" ca="1">TREND($K3:$P3,$K$1:$P$1,S$1)</f>
        <v>2.9604469430735247E-5</v>
      </c>
      <c r="T3" s="38" cm="1">
        <f t="array" aca="1" ref="T3" ca="1">TREND($K3:$P3,$K$1:$P$1,T$1)</f>
        <v>2.9840361617434346E-5</v>
      </c>
      <c r="U3" s="38" cm="1">
        <f t="array" aca="1" ref="U3" ca="1">TREND($K3:$P3,$K$1:$P$1,U$1)</f>
        <v>3.0076253804133392E-5</v>
      </c>
      <c r="V3" s="38" cm="1">
        <f t="array" aca="1" ref="V3" ca="1">TREND($K3:$P3,$K$1:$P$1,V$1)</f>
        <v>3.0312145990832491E-5</v>
      </c>
      <c r="W3" s="38" cm="1">
        <f t="array" aca="1" ref="W3" ca="1">TREND($K3:$P3,$K$1:$P$1,W$1)</f>
        <v>3.0548038177531591E-5</v>
      </c>
      <c r="X3" s="38" cm="1">
        <f t="array" aca="1" ref="X3" ca="1">TREND($K3:$P3,$K$1:$P$1,X$1)</f>
        <v>3.078393036423069E-5</v>
      </c>
      <c r="Y3" s="38" cm="1">
        <f t="array" aca="1" ref="Y3" ca="1">TREND($K3:$P3,$K$1:$P$1,Y$1)</f>
        <v>3.1019822550929735E-5</v>
      </c>
      <c r="Z3" s="38" cm="1">
        <f t="array" aca="1" ref="Z3" ca="1">TREND($K3:$P3,$K$1:$P$1,Z$1)</f>
        <v>3.1255714737628835E-5</v>
      </c>
      <c r="AA3" s="38" cm="1">
        <f t="array" aca="1" ref="AA3" ca="1">TREND($K3:$P3,$K$1:$P$1,AA$1)</f>
        <v>3.1491606924327934E-5</v>
      </c>
      <c r="AB3" s="38" cm="1">
        <f t="array" aca="1" ref="AB3" ca="1">TREND($K3:$P3,$K$1:$P$1,AB$1)</f>
        <v>3.1727499111027034E-5</v>
      </c>
      <c r="AC3" s="38" cm="1">
        <f t="array" aca="1" ref="AC3" ca="1">TREND($K3:$P3,$K$1:$P$1,AC$1)</f>
        <v>3.1963391297726079E-5</v>
      </c>
      <c r="AD3" s="38" cm="1">
        <f t="array" aca="1" ref="AD3" ca="1">TREND($K3:$P3,$K$1:$P$1,AD$1)</f>
        <v>3.2199283484425178E-5</v>
      </c>
      <c r="AE3" s="38" cm="1">
        <f t="array" aca="1" ref="AE3" ca="1">TREND($K3:$P3,$K$1:$P$1,AE$1)</f>
        <v>3.2435175671124278E-5</v>
      </c>
      <c r="AF3" s="38" cm="1">
        <f t="array" aca="1" ref="AF3" ca="1">TREND($K3:$P3,$K$1:$P$1,AF$1)</f>
        <v>3.2671067857823377E-5</v>
      </c>
      <c r="AG3" s="38" cm="1">
        <f t="array" aca="1" ref="AG3" ca="1">TREND($K3:$P3,$K$1:$P$1,AG$1)</f>
        <v>3.2906960044522422E-5</v>
      </c>
      <c r="AH3" s="38" cm="1">
        <f t="array" aca="1" ref="AH3" ca="1">TREND($K3:$P3,$K$1:$P$1,AH$1)</f>
        <v>3.3142852231221522E-5</v>
      </c>
      <c r="AI3" s="38" cm="1">
        <f t="array" aca="1" ref="AI3" ca="1">TREND($K3:$P3,$K$1:$P$1,AI$1)</f>
        <v>3.3378744417920621E-5</v>
      </c>
      <c r="AJ3" s="38" cm="1">
        <f t="array" aca="1" ref="AJ3" ca="1">TREND($K3:$P3,$K$1:$P$1,AJ$1)</f>
        <v>3.3614636604619667E-5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6.1921699008509934E-5</v>
      </c>
      <c r="C4" s="38">
        <f t="shared" ca="1" si="3"/>
        <v>6.1921699008509934E-5</v>
      </c>
      <c r="D4" s="38">
        <f t="shared" ca="1" si="0"/>
        <v>6.1921699008509934E-5</v>
      </c>
      <c r="E4" s="38">
        <f t="shared" ca="1" si="0"/>
        <v>6.1921699008509934E-5</v>
      </c>
      <c r="F4" s="39" cm="1">
        <f t="array" aca="1" ref="F4" ca="1">INDIRECT(CONCATENATE("'",HLOOKUP(F$1,$B$21:$E$23,3,FALSE),"'!",$B$25,ROW($A4)+5))*About!$A$27</f>
        <v>6.1921699008509934E-5</v>
      </c>
      <c r="G4" s="38">
        <f t="shared" ca="1" si="4"/>
        <v>6.2511429475257642E-5</v>
      </c>
      <c r="H4" s="38">
        <f t="shared" ca="1" si="1"/>
        <v>6.3101159942005364E-5</v>
      </c>
      <c r="I4" s="38">
        <f t="shared" ca="1" si="1"/>
        <v>6.3690890408753072E-5</v>
      </c>
      <c r="J4" s="38">
        <f t="shared" ca="1" si="1"/>
        <v>6.4280620875500793E-5</v>
      </c>
      <c r="K4" s="39" cm="1">
        <f t="array" aca="1" ref="K4" ca="1">INDIRECT(CONCATENATE("'",HLOOKUP(K$1,$B$21:$E$23,3,FALSE),"'!",$B$25,ROW($A4)+5))*About!$A$27</f>
        <v>6.4870351342248501E-5</v>
      </c>
      <c r="L4" s="38">
        <f t="shared" ca="1" si="5"/>
        <v>6.6049812275743931E-5</v>
      </c>
      <c r="M4" s="38">
        <f t="shared" ca="1" si="2"/>
        <v>6.722927320923936E-5</v>
      </c>
      <c r="N4" s="38">
        <f t="shared" ca="1" si="2"/>
        <v>6.840873414273479E-5</v>
      </c>
      <c r="O4" s="38">
        <f t="shared" ca="1" si="2"/>
        <v>6.9588195076230219E-5</v>
      </c>
      <c r="P4" s="39" cm="1">
        <f t="array" aca="1" ref="P4" ca="1">INDIRECT(CONCATENATE("'",HLOOKUP(P$1,$B$21:$E$23,3,FALSE),"'!",$B$25,ROW($A4)+5))*About!$A$27</f>
        <v>7.0767656009725649E-5</v>
      </c>
      <c r="Q4" s="38" cm="1">
        <f t="array" aca="1" ref="Q4" ca="1">TREND($K4:$P4,$K$1:$P$1,Q$1)</f>
        <v>7.1947116943220889E-5</v>
      </c>
      <c r="R4" s="38" cm="1">
        <f t="array" aca="1" ref="R4" ca="1">TREND($K4:$P4,$K$1:$P$1,R$1)</f>
        <v>7.3126577876716278E-5</v>
      </c>
      <c r="S4" s="38" cm="1">
        <f t="array" aca="1" ref="S4" ca="1">TREND($K4:$P4,$K$1:$P$1,S$1)</f>
        <v>7.43060388102121E-5</v>
      </c>
      <c r="T4" s="38" cm="1">
        <f t="array" aca="1" ref="T4" ca="1">TREND($K4:$P4,$K$1:$P$1,T$1)</f>
        <v>7.5485499743707489E-5</v>
      </c>
      <c r="U4" s="38" cm="1">
        <f t="array" aca="1" ref="U4" ca="1">TREND($K4:$P4,$K$1:$P$1,U$1)</f>
        <v>7.6664960677202878E-5</v>
      </c>
      <c r="V4" s="38" cm="1">
        <f t="array" aca="1" ref="V4" ca="1">TREND($K4:$P4,$K$1:$P$1,V$1)</f>
        <v>7.7844421610698267E-5</v>
      </c>
      <c r="W4" s="38" cm="1">
        <f t="array" aca="1" ref="W4" ca="1">TREND($K4:$P4,$K$1:$P$1,W$1)</f>
        <v>7.9023882544193656E-5</v>
      </c>
      <c r="X4" s="38" cm="1">
        <f t="array" aca="1" ref="X4" ca="1">TREND($K4:$P4,$K$1:$P$1,X$1)</f>
        <v>8.0203343477689044E-5</v>
      </c>
      <c r="Y4" s="38" cm="1">
        <f t="array" aca="1" ref="Y4" ca="1">TREND($K4:$P4,$K$1:$P$1,Y$1)</f>
        <v>8.1382804411184433E-5</v>
      </c>
      <c r="Z4" s="38" cm="1">
        <f t="array" aca="1" ref="Z4" ca="1">TREND($K4:$P4,$K$1:$P$1,Z$1)</f>
        <v>8.2562265344679822E-5</v>
      </c>
      <c r="AA4" s="38" cm="1">
        <f t="array" aca="1" ref="AA4" ca="1">TREND($K4:$P4,$K$1:$P$1,AA$1)</f>
        <v>8.3741726278175211E-5</v>
      </c>
      <c r="AB4" s="38" cm="1">
        <f t="array" aca="1" ref="AB4" ca="1">TREND($K4:$P4,$K$1:$P$1,AB$1)</f>
        <v>8.49211872116706E-5</v>
      </c>
      <c r="AC4" s="38" cm="1">
        <f t="array" aca="1" ref="AC4" ca="1">TREND($K4:$P4,$K$1:$P$1,AC$1)</f>
        <v>8.6100648145166422E-5</v>
      </c>
      <c r="AD4" s="38" cm="1">
        <f t="array" aca="1" ref="AD4" ca="1">TREND($K4:$P4,$K$1:$P$1,AD$1)</f>
        <v>8.7280109078661811E-5</v>
      </c>
      <c r="AE4" s="38" cm="1">
        <f t="array" aca="1" ref="AE4" ca="1">TREND($K4:$P4,$K$1:$P$1,AE$1)</f>
        <v>8.84595700121572E-5</v>
      </c>
      <c r="AF4" s="38" cm="1">
        <f t="array" aca="1" ref="AF4" ca="1">TREND($K4:$P4,$K$1:$P$1,AF$1)</f>
        <v>8.9639030945652589E-5</v>
      </c>
      <c r="AG4" s="38" cm="1">
        <f t="array" aca="1" ref="AG4" ca="1">TREND($K4:$P4,$K$1:$P$1,AG$1)</f>
        <v>9.0818491879147978E-5</v>
      </c>
      <c r="AH4" s="38" cm="1">
        <f t="array" aca="1" ref="AH4" ca="1">TREND($K4:$P4,$K$1:$P$1,AH$1)</f>
        <v>9.1997952812643367E-5</v>
      </c>
      <c r="AI4" s="38" cm="1">
        <f t="array" aca="1" ref="AI4" ca="1">TREND($K4:$P4,$K$1:$P$1,AI$1)</f>
        <v>9.3177413746138756E-5</v>
      </c>
      <c r="AJ4" s="38" cm="1">
        <f t="array" aca="1" ref="AJ4" ca="1">TREND($K4:$P4,$K$1:$P$1,AJ$1)</f>
        <v>9.4356874679634144E-5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7.961361301094135E-4</v>
      </c>
      <c r="C5" s="38">
        <f t="shared" ca="1" si="3"/>
        <v>7.961361301094135E-4</v>
      </c>
      <c r="D5" s="38">
        <f t="shared" ca="1" si="0"/>
        <v>7.961361301094135E-4</v>
      </c>
      <c r="E5" s="38">
        <f t="shared" ca="1" si="0"/>
        <v>7.961361301094135E-4</v>
      </c>
      <c r="F5" s="39" cm="1">
        <f t="array" aca="1" ref="F5" ca="1">INDIRECT(CONCATENATE("'",HLOOKUP(F$1,$B$21:$E$23,3,FALSE),"'!",$B$25,ROW($A5)+5))*About!$A$27</f>
        <v>7.961361301094135E-4</v>
      </c>
      <c r="G5" s="38">
        <f t="shared" ca="1" si="4"/>
        <v>8.0793073944436771E-4</v>
      </c>
      <c r="H5" s="38">
        <f t="shared" ca="1" si="1"/>
        <v>8.1972534877932204E-4</v>
      </c>
      <c r="I5" s="38">
        <f t="shared" ca="1" si="1"/>
        <v>8.3151995811427625E-4</v>
      </c>
      <c r="J5" s="38">
        <f t="shared" ca="1" si="1"/>
        <v>8.4331456744923057E-4</v>
      </c>
      <c r="K5" s="39" cm="1">
        <f t="array" aca="1" ref="K5" ca="1">INDIRECT(CONCATENATE("'",HLOOKUP(K$1,$B$21:$E$23,3,FALSE),"'!",$B$25,ROW($A5)+5))*About!$A$27</f>
        <v>8.5510917678418479E-4</v>
      </c>
      <c r="L5" s="38">
        <f t="shared" ca="1" si="5"/>
        <v>8.6690378611913911E-4</v>
      </c>
      <c r="M5" s="38">
        <f t="shared" ca="1" si="2"/>
        <v>8.7869839545409332E-4</v>
      </c>
      <c r="N5" s="38">
        <f t="shared" ca="1" si="2"/>
        <v>8.9049300478904764E-4</v>
      </c>
      <c r="O5" s="38">
        <f t="shared" ca="1" si="2"/>
        <v>9.0228761412400186E-4</v>
      </c>
      <c r="P5" s="39" cm="1">
        <f t="array" aca="1" ref="P5" ca="1">INDIRECT(CONCATENATE("'",HLOOKUP(P$1,$B$21:$E$23,3,FALSE),"'!",$B$25,ROW($A5)+5))*About!$A$27</f>
        <v>9.1408222345895618E-4</v>
      </c>
      <c r="Q5" s="38" cm="1">
        <f t="array" aca="1" ref="Q5" ca="1">TREND($K5:$P5,$K$1:$P$1,Q$1)</f>
        <v>9.2587683279390931E-4</v>
      </c>
      <c r="R5" s="38" cm="1">
        <f t="array" aca="1" ref="R5" ca="1">TREND($K5:$P5,$K$1:$P$1,R$1)</f>
        <v>9.3767144212886233E-4</v>
      </c>
      <c r="S5" s="38" cm="1">
        <f t="array" aca="1" ref="S5" ca="1">TREND($K5:$P5,$K$1:$P$1,S$1)</f>
        <v>9.4946605146381882E-4</v>
      </c>
      <c r="T5" s="38" cm="1">
        <f t="array" aca="1" ref="T5" ca="1">TREND($K5:$P5,$K$1:$P$1,T$1)</f>
        <v>9.6126066079877184E-4</v>
      </c>
      <c r="U5" s="38" cm="1">
        <f t="array" aca="1" ref="U5" ca="1">TREND($K5:$P5,$K$1:$P$1,U$1)</f>
        <v>9.7305527013372486E-4</v>
      </c>
      <c r="V5" s="38" cm="1">
        <f t="array" aca="1" ref="V5" ca="1">TREND($K5:$P5,$K$1:$P$1,V$1)</f>
        <v>9.8484987946868136E-4</v>
      </c>
      <c r="W5" s="38" cm="1">
        <f t="array" aca="1" ref="W5" ca="1">TREND($K5:$P5,$K$1:$P$1,W$1)</f>
        <v>9.9664448880363438E-4</v>
      </c>
      <c r="X5" s="38" cm="1">
        <f t="array" aca="1" ref="X5" ca="1">TREND($K5:$P5,$K$1:$P$1,X$1)</f>
        <v>1.0084390981385874E-3</v>
      </c>
      <c r="Y5" s="38" cm="1">
        <f t="array" aca="1" ref="Y5" ca="1">TREND($K5:$P5,$K$1:$P$1,Y$1)</f>
        <v>1.0202337074735439E-3</v>
      </c>
      <c r="Z5" s="38" cm="1">
        <f t="array" aca="1" ref="Z5" ca="1">TREND($K5:$P5,$K$1:$P$1,Z$1)</f>
        <v>1.0320283168084969E-3</v>
      </c>
      <c r="AA5" s="38" cm="1">
        <f t="array" aca="1" ref="AA5" ca="1">TREND($K5:$P5,$K$1:$P$1,AA$1)</f>
        <v>1.0438229261434499E-3</v>
      </c>
      <c r="AB5" s="38" cm="1">
        <f t="array" aca="1" ref="AB5" ca="1">TREND($K5:$P5,$K$1:$P$1,AB$1)</f>
        <v>1.0556175354784064E-3</v>
      </c>
      <c r="AC5" s="38" cm="1">
        <f t="array" aca="1" ref="AC5" ca="1">TREND($K5:$P5,$K$1:$P$1,AC$1)</f>
        <v>1.0674121448133594E-3</v>
      </c>
      <c r="AD5" s="38" cm="1">
        <f t="array" aca="1" ref="AD5" ca="1">TREND($K5:$P5,$K$1:$P$1,AD$1)</f>
        <v>1.0792067541483159E-3</v>
      </c>
      <c r="AE5" s="38" cm="1">
        <f t="array" aca="1" ref="AE5" ca="1">TREND($K5:$P5,$K$1:$P$1,AE$1)</f>
        <v>1.091001363483269E-3</v>
      </c>
      <c r="AF5" s="38" cm="1">
        <f t="array" aca="1" ref="AF5" ca="1">TREND($K5:$P5,$K$1:$P$1,AF$1)</f>
        <v>1.102795972818222E-3</v>
      </c>
      <c r="AG5" s="38" cm="1">
        <f t="array" aca="1" ref="AG5" ca="1">TREND($K5:$P5,$K$1:$P$1,AG$1)</f>
        <v>1.1145905821531785E-3</v>
      </c>
      <c r="AH5" s="38" cm="1">
        <f t="array" aca="1" ref="AH5" ca="1">TREND($K5:$P5,$K$1:$P$1,AH$1)</f>
        <v>1.1263851914881315E-3</v>
      </c>
      <c r="AI5" s="38" cm="1">
        <f t="array" aca="1" ref="AI5" ca="1">TREND($K5:$P5,$K$1:$P$1,AI$1)</f>
        <v>1.1381798008230845E-3</v>
      </c>
      <c r="AJ5" s="38" cm="1">
        <f t="array" aca="1" ref="AJ5" ca="1">TREND($K5:$P5,$K$1:$P$1,AJ$1)</f>
        <v>1.149974410158041E-3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1.1499744101580416E-3</v>
      </c>
      <c r="C6" s="38">
        <f t="shared" ca="1" si="3"/>
        <v>1.1499744101580416E-3</v>
      </c>
      <c r="D6" s="38">
        <f t="shared" ca="1" si="0"/>
        <v>1.1499744101580416E-3</v>
      </c>
      <c r="E6" s="38">
        <f t="shared" ca="1" si="0"/>
        <v>1.1499744101580416E-3</v>
      </c>
      <c r="F6" s="39" cm="1">
        <f t="array" aca="1" ref="F6" ca="1">INDIRECT(CONCATENATE("'",HLOOKUP(F$1,$B$21:$E$23,3,FALSE),"'!",$B$25,ROW($A6)+5))*About!$A$27</f>
        <v>1.1499744101580416E-3</v>
      </c>
      <c r="G6" s="38">
        <f t="shared" ca="1" si="4"/>
        <v>1.161769019492996E-3</v>
      </c>
      <c r="H6" s="38">
        <f t="shared" ca="1" si="1"/>
        <v>1.1735636288279503E-3</v>
      </c>
      <c r="I6" s="38">
        <f t="shared" ca="1" si="1"/>
        <v>1.1853582381629044E-3</v>
      </c>
      <c r="J6" s="38">
        <f t="shared" ca="1" si="1"/>
        <v>1.1971528474978587E-3</v>
      </c>
      <c r="K6" s="39" cm="1">
        <f t="array" aca="1" ref="K6" ca="1">INDIRECT(CONCATENATE("'",HLOOKUP(K$1,$B$21:$E$23,3,FALSE),"'!",$B$25,ROW($A6)+5))*About!$A$27</f>
        <v>1.208947456832813E-3</v>
      </c>
      <c r="L6" s="38">
        <f t="shared" ca="1" si="5"/>
        <v>1.2266393708352445E-3</v>
      </c>
      <c r="M6" s="38">
        <f t="shared" ca="1" si="2"/>
        <v>1.2443312848376758E-3</v>
      </c>
      <c r="N6" s="38">
        <f t="shared" ca="1" si="2"/>
        <v>1.2620231988401073E-3</v>
      </c>
      <c r="O6" s="38">
        <f t="shared" ca="1" si="2"/>
        <v>1.2797151128425385E-3</v>
      </c>
      <c r="P6" s="39" cm="1">
        <f t="array" aca="1" ref="P6" ca="1">INDIRECT(CONCATENATE("'",HLOOKUP(P$1,$B$21:$E$23,3,FALSE),"'!",$B$25,ROW($A6)+5))*About!$A$27</f>
        <v>1.29740702684497E-3</v>
      </c>
      <c r="Q6" s="38" cm="1">
        <f t="array" aca="1" ref="Q6" ca="1">TREND($K6:$P6,$K$1:$P$1,Q$1)</f>
        <v>1.3150989408473937E-3</v>
      </c>
      <c r="R6" s="38" cm="1">
        <f t="array" aca="1" ref="R6" ca="1">TREND($K6:$P6,$K$1:$P$1,R$1)</f>
        <v>1.3327908548498302E-3</v>
      </c>
      <c r="S6" s="38" cm="1">
        <f t="array" aca="1" ref="S6" ca="1">TREND($K6:$P6,$K$1:$P$1,S$1)</f>
        <v>1.3504827688522597E-3</v>
      </c>
      <c r="T6" s="38" cm="1">
        <f t="array" aca="1" ref="T6" ca="1">TREND($K6:$P6,$K$1:$P$1,T$1)</f>
        <v>1.3681746828546892E-3</v>
      </c>
      <c r="U6" s="38" cm="1">
        <f t="array" aca="1" ref="U6" ca="1">TREND($K6:$P6,$K$1:$P$1,U$1)</f>
        <v>1.3858665968571257E-3</v>
      </c>
      <c r="V6" s="38" cm="1">
        <f t="array" aca="1" ref="V6" ca="1">TREND($K6:$P6,$K$1:$P$1,V$1)</f>
        <v>1.4035585108595552E-3</v>
      </c>
      <c r="W6" s="38" cm="1">
        <f t="array" aca="1" ref="W6" ca="1">TREND($K6:$P6,$K$1:$P$1,W$1)</f>
        <v>1.4212504248619848E-3</v>
      </c>
      <c r="X6" s="38" cm="1">
        <f t="array" aca="1" ref="X6" ca="1">TREND($K6:$P6,$K$1:$P$1,X$1)</f>
        <v>1.4389423388644143E-3</v>
      </c>
      <c r="Y6" s="38" cm="1">
        <f t="array" aca="1" ref="Y6" ca="1">TREND($K6:$P6,$K$1:$P$1,Y$1)</f>
        <v>1.4566342528668508E-3</v>
      </c>
      <c r="Z6" s="38" cm="1">
        <f t="array" aca="1" ref="Z6" ca="1">TREND($K6:$P6,$K$1:$P$1,Z$1)</f>
        <v>1.4743261668692803E-3</v>
      </c>
      <c r="AA6" s="38" cm="1">
        <f t="array" aca="1" ref="AA6" ca="1">TREND($K6:$P6,$K$1:$P$1,AA$1)</f>
        <v>1.4920180808717098E-3</v>
      </c>
      <c r="AB6" s="38" cm="1">
        <f t="array" aca="1" ref="AB6" ca="1">TREND($K6:$P6,$K$1:$P$1,AB$1)</f>
        <v>1.5097099948741394E-3</v>
      </c>
      <c r="AC6" s="38" cm="1">
        <f t="array" aca="1" ref="AC6" ca="1">TREND($K6:$P6,$K$1:$P$1,AC$1)</f>
        <v>1.5274019088765758E-3</v>
      </c>
      <c r="AD6" s="38" cm="1">
        <f t="array" aca="1" ref="AD6" ca="1">TREND($K6:$P6,$K$1:$P$1,AD$1)</f>
        <v>1.5450938228790054E-3</v>
      </c>
      <c r="AE6" s="38" cm="1">
        <f t="array" aca="1" ref="AE6" ca="1">TREND($K6:$P6,$K$1:$P$1,AE$1)</f>
        <v>1.5627857368814349E-3</v>
      </c>
      <c r="AF6" s="38" cm="1">
        <f t="array" aca="1" ref="AF6" ca="1">TREND($K6:$P6,$K$1:$P$1,AF$1)</f>
        <v>1.5804776508838644E-3</v>
      </c>
      <c r="AG6" s="38" cm="1">
        <f t="array" aca="1" ref="AG6" ca="1">TREND($K6:$P6,$K$1:$P$1,AG$1)</f>
        <v>1.5981695648863009E-3</v>
      </c>
      <c r="AH6" s="38" cm="1">
        <f t="array" aca="1" ref="AH6" ca="1">TREND($K6:$P6,$K$1:$P$1,AH$1)</f>
        <v>1.6158614788887304E-3</v>
      </c>
      <c r="AI6" s="38" cm="1">
        <f t="array" aca="1" ref="AI6" ca="1">TREND($K6:$P6,$K$1:$P$1,AI$1)</f>
        <v>1.63355339289116E-3</v>
      </c>
      <c r="AJ6" s="38" cm="1">
        <f t="array" aca="1" ref="AJ6" ca="1">TREND($K6:$P6,$K$1:$P$1,AJ$1)</f>
        <v>1.6512453068935964E-3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3.5383828004862825E-2</v>
      </c>
      <c r="C7" s="38">
        <f t="shared" ca="1" si="3"/>
        <v>3.5383828004862825E-2</v>
      </c>
      <c r="D7" s="38">
        <f t="shared" ca="1" si="0"/>
        <v>3.5383828004862825E-2</v>
      </c>
      <c r="E7" s="38">
        <f t="shared" ca="1" si="0"/>
        <v>3.5383828004862825E-2</v>
      </c>
      <c r="F7" s="39" cm="1">
        <f t="array" aca="1" ref="F7" ca="1">INDIRECT(CONCATENATE("'",HLOOKUP(F$1,$B$21:$E$23,3,FALSE),"'!",$B$25,ROW($A7)+5))*About!$A$27</f>
        <v>3.5383828004862825E-2</v>
      </c>
      <c r="G7" s="38">
        <f t="shared" ca="1" si="4"/>
        <v>3.5383828004862825E-2</v>
      </c>
      <c r="H7" s="38">
        <f t="shared" ca="1" si="1"/>
        <v>3.5383828004862825E-2</v>
      </c>
      <c r="I7" s="38">
        <f t="shared" ca="1" si="1"/>
        <v>3.5383828004862825E-2</v>
      </c>
      <c r="J7" s="38">
        <f t="shared" ca="1" si="1"/>
        <v>3.5383828004862825E-2</v>
      </c>
      <c r="K7" s="39" cm="1">
        <f t="array" aca="1" ref="K7" ca="1">INDIRECT(CONCATENATE("'",HLOOKUP(K$1,$B$21:$E$23,3,FALSE),"'!",$B$25,ROW($A7)+5))*About!$A$27</f>
        <v>3.5383828004862825E-2</v>
      </c>
      <c r="L7" s="38">
        <f t="shared" ca="1" si="5"/>
        <v>3.5383828004862825E-2</v>
      </c>
      <c r="M7" s="38">
        <f t="shared" ca="1" si="2"/>
        <v>3.5383828004862825E-2</v>
      </c>
      <c r="N7" s="38">
        <f t="shared" ca="1" si="2"/>
        <v>3.5383828004862825E-2</v>
      </c>
      <c r="O7" s="38">
        <f t="shared" ca="1" si="2"/>
        <v>3.5383828004862825E-2</v>
      </c>
      <c r="P7" s="39" cm="1">
        <f t="array" aca="1" ref="P7" ca="1">INDIRECT(CONCATENATE("'",HLOOKUP(P$1,$B$21:$E$23,3,FALSE),"'!",$B$25,ROW($A7)+5))*About!$A$27</f>
        <v>3.5383828004862825E-2</v>
      </c>
      <c r="Q7" s="38" cm="1">
        <f t="array" aca="1" ref="Q7" ca="1">TREND($K7:$P7,$K$1:$P$1,Q$1)</f>
        <v>3.5383828004862831E-2</v>
      </c>
      <c r="R7" s="38" cm="1">
        <f t="array" aca="1" ref="R7" ca="1">TREND($K7:$P7,$K$1:$P$1,R$1)</f>
        <v>3.5383828004862831E-2</v>
      </c>
      <c r="S7" s="38" cm="1">
        <f t="array" aca="1" ref="S7" ca="1">TREND($K7:$P7,$K$1:$P$1,S$1)</f>
        <v>3.5383828004862831E-2</v>
      </c>
      <c r="T7" s="38" cm="1">
        <f t="array" aca="1" ref="T7" ca="1">TREND($K7:$P7,$K$1:$P$1,T$1)</f>
        <v>3.5383828004862831E-2</v>
      </c>
      <c r="U7" s="38" cm="1">
        <f t="array" aca="1" ref="U7" ca="1">TREND($K7:$P7,$K$1:$P$1,U$1)</f>
        <v>3.5383828004862831E-2</v>
      </c>
      <c r="V7" s="38" cm="1">
        <f t="array" aca="1" ref="V7" ca="1">TREND($K7:$P7,$K$1:$P$1,V$1)</f>
        <v>3.5383828004862831E-2</v>
      </c>
      <c r="W7" s="38" cm="1">
        <f t="array" aca="1" ref="W7" ca="1">TREND($K7:$P7,$K$1:$P$1,W$1)</f>
        <v>3.5383828004862831E-2</v>
      </c>
      <c r="X7" s="38" cm="1">
        <f t="array" aca="1" ref="X7" ca="1">TREND($K7:$P7,$K$1:$P$1,X$1)</f>
        <v>3.5383828004862831E-2</v>
      </c>
      <c r="Y7" s="38" cm="1">
        <f t="array" aca="1" ref="Y7" ca="1">TREND($K7:$P7,$K$1:$P$1,Y$1)</f>
        <v>3.5383828004862831E-2</v>
      </c>
      <c r="Z7" s="38" cm="1">
        <f t="array" aca="1" ref="Z7" ca="1">TREND($K7:$P7,$K$1:$P$1,Z$1)</f>
        <v>3.5383828004862831E-2</v>
      </c>
      <c r="AA7" s="38" cm="1">
        <f t="array" aca="1" ref="AA7" ca="1">TREND($K7:$P7,$K$1:$P$1,AA$1)</f>
        <v>3.5383828004862831E-2</v>
      </c>
      <c r="AB7" s="38" cm="1">
        <f t="array" aca="1" ref="AB7" ca="1">TREND($K7:$P7,$K$1:$P$1,AB$1)</f>
        <v>3.5383828004862831E-2</v>
      </c>
      <c r="AC7" s="38" cm="1">
        <f t="array" aca="1" ref="AC7" ca="1">TREND($K7:$P7,$K$1:$P$1,AC$1)</f>
        <v>3.5383828004862831E-2</v>
      </c>
      <c r="AD7" s="38" cm="1">
        <f t="array" aca="1" ref="AD7" ca="1">TREND($K7:$P7,$K$1:$P$1,AD$1)</f>
        <v>3.5383828004862831E-2</v>
      </c>
      <c r="AE7" s="38" cm="1">
        <f t="array" aca="1" ref="AE7" ca="1">TREND($K7:$P7,$K$1:$P$1,AE$1)</f>
        <v>3.5383828004862831E-2</v>
      </c>
      <c r="AF7" s="38" cm="1">
        <f t="array" aca="1" ref="AF7" ca="1">TREND($K7:$P7,$K$1:$P$1,AF$1)</f>
        <v>3.5383828004862831E-2</v>
      </c>
      <c r="AG7" s="38" cm="1">
        <f t="array" aca="1" ref="AG7" ca="1">TREND($K7:$P7,$K$1:$P$1,AG$1)</f>
        <v>3.5383828004862831E-2</v>
      </c>
      <c r="AH7" s="38" cm="1">
        <f t="array" aca="1" ref="AH7" ca="1">TREND($K7:$P7,$K$1:$P$1,AH$1)</f>
        <v>3.5383828004862831E-2</v>
      </c>
      <c r="AI7" s="38" cm="1">
        <f t="array" aca="1" ref="AI7" ca="1">TREND($K7:$P7,$K$1:$P$1,AI$1)</f>
        <v>3.5383828004862831E-2</v>
      </c>
      <c r="AJ7" s="38" cm="1">
        <f t="array" aca="1" ref="AJ7" ca="1">TREND($K7:$P7,$K$1:$P$1,AJ$1)</f>
        <v>3.5383828004862831E-2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5.6024394341032801E-3</v>
      </c>
      <c r="C8" s="38">
        <f t="shared" ca="1" si="3"/>
        <v>5.6761557424467443E-3</v>
      </c>
      <c r="D8" s="38">
        <f t="shared" ca="1" si="0"/>
        <v>5.7498720507902085E-3</v>
      </c>
      <c r="E8" s="38">
        <f t="shared" ca="1" si="0"/>
        <v>5.8235883591336727E-3</v>
      </c>
      <c r="F8" s="39" cm="1">
        <f t="array" aca="1" ref="F8" ca="1">INDIRECT(CONCATENATE("'",HLOOKUP(F$1,$B$21:$E$23,3,FALSE),"'!",$B$25,ROW($A8)+5))*About!$A$27</f>
        <v>5.8973046674771368E-3</v>
      </c>
      <c r="G8" s="38">
        <f t="shared" ca="1" si="4"/>
        <v>5.8973046674771368E-3</v>
      </c>
      <c r="H8" s="38">
        <f t="shared" ca="1" si="1"/>
        <v>5.8973046674771368E-3</v>
      </c>
      <c r="I8" s="38">
        <f t="shared" ca="1" si="1"/>
        <v>5.8973046674771368E-3</v>
      </c>
      <c r="J8" s="38">
        <f t="shared" ca="1" si="1"/>
        <v>5.8973046674771368E-3</v>
      </c>
      <c r="K8" s="39" cm="1">
        <f t="array" aca="1" ref="K8" ca="1">INDIRECT(CONCATENATE("'",HLOOKUP(K$1,$B$21:$E$23,3,FALSE),"'!",$B$25,ROW($A8)+5))*About!$A$27</f>
        <v>5.8973046674771368E-3</v>
      </c>
      <c r="L8" s="38">
        <f t="shared" ca="1" si="5"/>
        <v>5.956277714151908E-3</v>
      </c>
      <c r="M8" s="38">
        <f t="shared" ca="1" si="2"/>
        <v>6.0152507608266792E-3</v>
      </c>
      <c r="N8" s="38">
        <f t="shared" ca="1" si="2"/>
        <v>6.0742238075014512E-3</v>
      </c>
      <c r="O8" s="38">
        <f t="shared" ca="1" si="2"/>
        <v>6.1331968541762224E-3</v>
      </c>
      <c r="P8" s="39" cm="1">
        <f t="array" aca="1" ref="P8" ca="1">INDIRECT(CONCATENATE("'",HLOOKUP(P$1,$B$21:$E$23,3,FALSE),"'!",$B$25,ROW($A8)+5))*About!$A$27</f>
        <v>6.1921699008509936E-3</v>
      </c>
      <c r="Q8" s="38" cm="1">
        <f t="array" aca="1" ref="Q8" ca="1">TREND($K8:$P8,$K$1:$P$1,Q$1)</f>
        <v>6.2511429475257535E-3</v>
      </c>
      <c r="R8" s="38" cm="1">
        <f t="array" aca="1" ref="R8" ca="1">TREND($K8:$P8,$K$1:$P$1,R$1)</f>
        <v>6.3101159942005325E-3</v>
      </c>
      <c r="S8" s="38" cm="1">
        <f t="array" aca="1" ref="S8" ca="1">TREND($K8:$P8,$K$1:$P$1,S$1)</f>
        <v>6.3690890408752976E-3</v>
      </c>
      <c r="T8" s="38" cm="1">
        <f t="array" aca="1" ref="T8" ca="1">TREND($K8:$P8,$K$1:$P$1,T$1)</f>
        <v>6.4280620875500766E-3</v>
      </c>
      <c r="U8" s="38" cm="1">
        <f t="array" aca="1" ref="U8" ca="1">TREND($K8:$P8,$K$1:$P$1,U$1)</f>
        <v>6.4870351342248417E-3</v>
      </c>
      <c r="V8" s="38" cm="1">
        <f t="array" aca="1" ref="V8" ca="1">TREND($K8:$P8,$K$1:$P$1,V$1)</f>
        <v>6.5460081808996207E-3</v>
      </c>
      <c r="W8" s="38" cm="1">
        <f t="array" aca="1" ref="W8" ca="1">TREND($K8:$P8,$K$1:$P$1,W$1)</f>
        <v>6.6049812275743858E-3</v>
      </c>
      <c r="X8" s="38" cm="1">
        <f t="array" aca="1" ref="X8" ca="1">TREND($K8:$P8,$K$1:$P$1,X$1)</f>
        <v>6.6639542742491509E-3</v>
      </c>
      <c r="Y8" s="38" cm="1">
        <f t="array" aca="1" ref="Y8" ca="1">TREND($K8:$P8,$K$1:$P$1,Y$1)</f>
        <v>6.7229273209239299E-3</v>
      </c>
      <c r="Z8" s="38" cm="1">
        <f t="array" aca="1" ref="Z8" ca="1">TREND($K8:$P8,$K$1:$P$1,Z$1)</f>
        <v>6.781900367598695E-3</v>
      </c>
      <c r="AA8" s="38" cm="1">
        <f t="array" aca="1" ref="AA8" ca="1">TREND($K8:$P8,$K$1:$P$1,AA$1)</f>
        <v>6.840873414273474E-3</v>
      </c>
      <c r="AB8" s="38" cm="1">
        <f t="array" aca="1" ref="AB8" ca="1">TREND($K8:$P8,$K$1:$P$1,AB$1)</f>
        <v>6.8998464609482391E-3</v>
      </c>
      <c r="AC8" s="38" cm="1">
        <f t="array" aca="1" ref="AC8" ca="1">TREND($K8:$P8,$K$1:$P$1,AC$1)</f>
        <v>6.958819507623018E-3</v>
      </c>
      <c r="AD8" s="38" cm="1">
        <f t="array" aca="1" ref="AD8" ca="1">TREND($K8:$P8,$K$1:$P$1,AD$1)</f>
        <v>7.0177925542977831E-3</v>
      </c>
      <c r="AE8" s="38" cm="1">
        <f t="array" aca="1" ref="AE8" ca="1">TREND($K8:$P8,$K$1:$P$1,AE$1)</f>
        <v>7.0767656009725621E-3</v>
      </c>
      <c r="AF8" s="38" cm="1">
        <f t="array" aca="1" ref="AF8" ca="1">TREND($K8:$P8,$K$1:$P$1,AF$1)</f>
        <v>7.1357386476473272E-3</v>
      </c>
      <c r="AG8" s="38" cm="1">
        <f t="array" aca="1" ref="AG8" ca="1">TREND($K8:$P8,$K$1:$P$1,AG$1)</f>
        <v>7.1947116943221062E-3</v>
      </c>
      <c r="AH8" s="38" cm="1">
        <f t="array" aca="1" ref="AH8" ca="1">TREND($K8:$P8,$K$1:$P$1,AH$1)</f>
        <v>7.2536847409968713E-3</v>
      </c>
      <c r="AI8" s="38" cm="1">
        <f t="array" aca="1" ref="AI8" ca="1">TREND($K8:$P8,$K$1:$P$1,AI$1)</f>
        <v>7.3126577876716364E-3</v>
      </c>
      <c r="AJ8" s="38" cm="1">
        <f t="array" aca="1" ref="AJ8" ca="1">TREND($K8:$P8,$K$1:$P$1,AJ$1)</f>
        <v>7.3716308343464154E-3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1.3268935501823558E-3</v>
      </c>
      <c r="C9" s="38">
        <f t="shared" ca="1" si="3"/>
        <v>1.3342651810167023E-3</v>
      </c>
      <c r="D9" s="38">
        <f t="shared" ca="1" si="0"/>
        <v>1.3416368118510488E-3</v>
      </c>
      <c r="E9" s="38">
        <f t="shared" ca="1" si="0"/>
        <v>1.3490084426853951E-3</v>
      </c>
      <c r="F9" s="39" cm="1">
        <f t="array" aca="1" ref="F9" ca="1">INDIRECT(CONCATENATE("'",HLOOKUP(F$1,$B$21:$E$23,3,FALSE),"'!",$B$25,ROW($A9)+5))*About!$A$27</f>
        <v>1.3563800735197416E-3</v>
      </c>
      <c r="G9" s="38">
        <f t="shared" ca="1" si="4"/>
        <v>1.368174682854696E-3</v>
      </c>
      <c r="H9" s="38">
        <f t="shared" ca="1" si="1"/>
        <v>1.3799692921896501E-3</v>
      </c>
      <c r="I9" s="38">
        <f t="shared" ca="1" si="1"/>
        <v>1.3917639015246044E-3</v>
      </c>
      <c r="J9" s="38">
        <f t="shared" ca="1" si="1"/>
        <v>1.4035585108595585E-3</v>
      </c>
      <c r="K9" s="39" cm="1">
        <f t="array" aca="1" ref="K9" ca="1">INDIRECT(CONCATENATE("'",HLOOKUP(K$1,$B$21:$E$23,3,FALSE),"'!",$B$25,ROW($A9)+5))*About!$A$27</f>
        <v>1.4153531201945128E-3</v>
      </c>
      <c r="L9" s="38">
        <f t="shared" ca="1" si="5"/>
        <v>1.4330450341969443E-3</v>
      </c>
      <c r="M9" s="38">
        <f t="shared" ca="1" si="2"/>
        <v>1.4507369481993758E-3</v>
      </c>
      <c r="N9" s="38">
        <f t="shared" ca="1" si="2"/>
        <v>1.468428862201807E-3</v>
      </c>
      <c r="O9" s="38">
        <f t="shared" ca="1" si="2"/>
        <v>1.4861207762042385E-3</v>
      </c>
      <c r="P9" s="39" cm="1">
        <f t="array" aca="1" ref="P9" ca="1">INDIRECT(CONCATENATE("'",HLOOKUP(P$1,$B$21:$E$23,3,FALSE),"'!",$B$25,ROW($A9)+5))*About!$A$27</f>
        <v>1.50381269020667E-3</v>
      </c>
      <c r="Q9" s="38" cm="1">
        <f t="array" aca="1" ref="Q9" ca="1">TREND($K9:$P9,$K$1:$P$1,Q$1)</f>
        <v>1.5215046042090993E-3</v>
      </c>
      <c r="R9" s="38" cm="1">
        <f t="array" aca="1" ref="R9" ca="1">TREND($K9:$P9,$K$1:$P$1,R$1)</f>
        <v>1.5391965182115358E-3</v>
      </c>
      <c r="S9" s="38" cm="1">
        <f t="array" aca="1" ref="S9" ca="1">TREND($K9:$P9,$K$1:$P$1,S$1)</f>
        <v>1.5568884322139653E-3</v>
      </c>
      <c r="T9" s="38" cm="1">
        <f t="array" aca="1" ref="T9" ca="1">TREND($K9:$P9,$K$1:$P$1,T$1)</f>
        <v>1.5745803462163949E-3</v>
      </c>
      <c r="U9" s="38" cm="1">
        <f t="array" aca="1" ref="U9" ca="1">TREND($K9:$P9,$K$1:$P$1,U$1)</f>
        <v>1.5922722602188244E-3</v>
      </c>
      <c r="V9" s="38" cm="1">
        <f t="array" aca="1" ref="V9" ca="1">TREND($K9:$P9,$K$1:$P$1,V$1)</f>
        <v>1.6099641742212609E-3</v>
      </c>
      <c r="W9" s="38" cm="1">
        <f t="array" aca="1" ref="W9" ca="1">TREND($K9:$P9,$K$1:$P$1,W$1)</f>
        <v>1.6276560882236904E-3</v>
      </c>
      <c r="X9" s="38" cm="1">
        <f t="array" aca="1" ref="X9" ca="1">TREND($K9:$P9,$K$1:$P$1,X$1)</f>
        <v>1.6453480022261199E-3</v>
      </c>
      <c r="Y9" s="38" cm="1">
        <f t="array" aca="1" ref="Y9" ca="1">TREND($K9:$P9,$K$1:$P$1,Y$1)</f>
        <v>1.6630399162285564E-3</v>
      </c>
      <c r="Z9" s="38" cm="1">
        <f t="array" aca="1" ref="Z9" ca="1">TREND($K9:$P9,$K$1:$P$1,Z$1)</f>
        <v>1.6807318302309859E-3</v>
      </c>
      <c r="AA9" s="38" cm="1">
        <f t="array" aca="1" ref="AA9" ca="1">TREND($K9:$P9,$K$1:$P$1,AA$1)</f>
        <v>1.6984237442334155E-3</v>
      </c>
      <c r="AB9" s="38" cm="1">
        <f t="array" aca="1" ref="AB9" ca="1">TREND($K9:$P9,$K$1:$P$1,AB$1)</f>
        <v>1.716115658235845E-3</v>
      </c>
      <c r="AC9" s="38" cm="1">
        <f t="array" aca="1" ref="AC9" ca="1">TREND($K9:$P9,$K$1:$P$1,AC$1)</f>
        <v>1.7338075722382815E-3</v>
      </c>
      <c r="AD9" s="38" cm="1">
        <f t="array" aca="1" ref="AD9" ca="1">TREND($K9:$P9,$K$1:$P$1,AD$1)</f>
        <v>1.751499486240711E-3</v>
      </c>
      <c r="AE9" s="38" cm="1">
        <f t="array" aca="1" ref="AE9" ca="1">TREND($K9:$P9,$K$1:$P$1,AE$1)</f>
        <v>1.7691914002431405E-3</v>
      </c>
      <c r="AF9" s="38" cm="1">
        <f t="array" aca="1" ref="AF9" ca="1">TREND($K9:$P9,$K$1:$P$1,AF$1)</f>
        <v>1.7868833142455701E-3</v>
      </c>
      <c r="AG9" s="38" cm="1">
        <f t="array" aca="1" ref="AG9" ca="1">TREND($K9:$P9,$K$1:$P$1,AG$1)</f>
        <v>1.8045752282480065E-3</v>
      </c>
      <c r="AH9" s="38" cm="1">
        <f t="array" aca="1" ref="AH9" ca="1">TREND($K9:$P9,$K$1:$P$1,AH$1)</f>
        <v>1.8222671422504361E-3</v>
      </c>
      <c r="AI9" s="38" cm="1">
        <f t="array" aca="1" ref="AI9" ca="1">TREND($K9:$P9,$K$1:$P$1,AI$1)</f>
        <v>1.8399590562528656E-3</v>
      </c>
      <c r="AJ9" s="38" cm="1">
        <f t="array" aca="1" ref="AJ9" ca="1">TREND($K9:$P9,$K$1:$P$1,AJ$1)</f>
        <v>1.8576509702553021E-3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1.0910013634832704E-5</v>
      </c>
      <c r="C10" s="38">
        <f t="shared" ca="1" si="3"/>
        <v>1.1131162559863097E-5</v>
      </c>
      <c r="D10" s="38">
        <f t="shared" ca="1" si="0"/>
        <v>1.1352311484893489E-5</v>
      </c>
      <c r="E10" s="38">
        <f t="shared" ca="1" si="0"/>
        <v>1.1573460409923881E-5</v>
      </c>
      <c r="F10" s="39" cm="1">
        <f t="array" aca="1" ref="F10" ca="1">INDIRECT(CONCATENATE("'",HLOOKUP(F$1,$B$21:$E$23,3,FALSE),"'!",$B$25,ROW($A10)+5))*About!$A$27</f>
        <v>1.1794609334954273E-5</v>
      </c>
      <c r="G10" s="38">
        <f t="shared" ca="1" si="4"/>
        <v>1.2030501521653359E-5</v>
      </c>
      <c r="H10" s="38">
        <f t="shared" ca="1" si="1"/>
        <v>1.2266393708352445E-5</v>
      </c>
      <c r="I10" s="38">
        <f t="shared" ca="1" si="1"/>
        <v>1.2502285895051531E-5</v>
      </c>
      <c r="J10" s="38">
        <f t="shared" ca="1" si="1"/>
        <v>1.2738178081750617E-5</v>
      </c>
      <c r="K10" s="39" cm="1">
        <f t="array" aca="1" ref="K10" ca="1">INDIRECT(CONCATENATE("'",HLOOKUP(K$1,$B$21:$E$23,3,FALSE),"'!",$B$25,ROW($A10)+5))*About!$A$27</f>
        <v>1.2974070268449703E-5</v>
      </c>
      <c r="L10" s="38">
        <f t="shared" ca="1" si="5"/>
        <v>1.3209962455148787E-5</v>
      </c>
      <c r="M10" s="38">
        <f t="shared" ca="1" si="2"/>
        <v>1.3445854641847873E-5</v>
      </c>
      <c r="N10" s="38">
        <f t="shared" ca="1" si="2"/>
        <v>1.3681746828546957E-5</v>
      </c>
      <c r="O10" s="38">
        <f t="shared" ca="1" si="2"/>
        <v>1.3917639015246043E-5</v>
      </c>
      <c r="P10" s="39" cm="1">
        <f t="array" aca="1" ref="P10" ca="1">INDIRECT(CONCATENATE("'",HLOOKUP(P$1,$B$21:$E$23,3,FALSE),"'!",$B$25,ROW($A10)+5))*About!$A$27</f>
        <v>1.4153531201945127E-5</v>
      </c>
      <c r="Q10" s="38" cm="1">
        <f t="array" aca="1" ref="Q10" ca="1">TREND($K10:$P10,$K$1:$P$1,Q$1)</f>
        <v>1.4389423388644254E-5</v>
      </c>
      <c r="R10" s="38" cm="1">
        <f t="array" aca="1" ref="R10" ca="1">TREND($K10:$P10,$K$1:$P$1,R$1)</f>
        <v>1.4625315575343299E-5</v>
      </c>
      <c r="S10" s="38" cm="1">
        <f t="array" aca="1" ref="S10" ca="1">TREND($K10:$P10,$K$1:$P$1,S$1)</f>
        <v>1.4861207762042398E-5</v>
      </c>
      <c r="T10" s="38" cm="1">
        <f t="array" aca="1" ref="T10" ca="1">TREND($K10:$P10,$K$1:$P$1,T$1)</f>
        <v>1.5097099948741498E-5</v>
      </c>
      <c r="U10" s="38" cm="1">
        <f t="array" aca="1" ref="U10" ca="1">TREND($K10:$P10,$K$1:$P$1,U$1)</f>
        <v>1.5332992135440543E-5</v>
      </c>
      <c r="V10" s="38" cm="1">
        <f t="array" aca="1" ref="V10" ca="1">TREND($K10:$P10,$K$1:$P$1,V$1)</f>
        <v>1.5568884322139643E-5</v>
      </c>
      <c r="W10" s="38" cm="1">
        <f t="array" aca="1" ref="W10" ca="1">TREND($K10:$P10,$K$1:$P$1,W$1)</f>
        <v>1.5804776508838742E-5</v>
      </c>
      <c r="X10" s="38" cm="1">
        <f t="array" aca="1" ref="X10" ca="1">TREND($K10:$P10,$K$1:$P$1,X$1)</f>
        <v>1.6040668695537841E-5</v>
      </c>
      <c r="Y10" s="38" cm="1">
        <f t="array" aca="1" ref="Y10" ca="1">TREND($K10:$P10,$K$1:$P$1,Y$1)</f>
        <v>1.6276560882236887E-5</v>
      </c>
      <c r="Z10" s="38" cm="1">
        <f t="array" aca="1" ref="Z10" ca="1">TREND($K10:$P10,$K$1:$P$1,Z$1)</f>
        <v>1.6512453068935986E-5</v>
      </c>
      <c r="AA10" s="38" cm="1">
        <f t="array" aca="1" ref="AA10" ca="1">TREND($K10:$P10,$K$1:$P$1,AA$1)</f>
        <v>1.6748345255635086E-5</v>
      </c>
      <c r="AB10" s="38" cm="1">
        <f t="array" aca="1" ref="AB10" ca="1">TREND($K10:$P10,$K$1:$P$1,AB$1)</f>
        <v>1.6984237442334185E-5</v>
      </c>
      <c r="AC10" s="38" cm="1">
        <f t="array" aca="1" ref="AC10" ca="1">TREND($K10:$P10,$K$1:$P$1,AC$1)</f>
        <v>1.722012962903323E-5</v>
      </c>
      <c r="AD10" s="38" cm="1">
        <f t="array" aca="1" ref="AD10" ca="1">TREND($K10:$P10,$K$1:$P$1,AD$1)</f>
        <v>1.745602181573233E-5</v>
      </c>
      <c r="AE10" s="38" cm="1">
        <f t="array" aca="1" ref="AE10" ca="1">TREND($K10:$P10,$K$1:$P$1,AE$1)</f>
        <v>1.7691914002431429E-5</v>
      </c>
      <c r="AF10" s="38" cm="1">
        <f t="array" aca="1" ref="AF10" ca="1">TREND($K10:$P10,$K$1:$P$1,AF$1)</f>
        <v>1.7927806189130529E-5</v>
      </c>
      <c r="AG10" s="38" cm="1">
        <f t="array" aca="1" ref="AG10" ca="1">TREND($K10:$P10,$K$1:$P$1,AG$1)</f>
        <v>1.8163698375829574E-5</v>
      </c>
      <c r="AH10" s="38" cm="1">
        <f t="array" aca="1" ref="AH10" ca="1">TREND($K10:$P10,$K$1:$P$1,AH$1)</f>
        <v>1.8399590562528673E-5</v>
      </c>
      <c r="AI10" s="38" cm="1">
        <f t="array" aca="1" ref="AI10" ca="1">TREND($K10:$P10,$K$1:$P$1,AI$1)</f>
        <v>1.8635482749227773E-5</v>
      </c>
      <c r="AJ10" s="38" cm="1">
        <f t="array" aca="1" ref="AJ10" ca="1">TREND($K10:$P10,$K$1:$P$1,AJ$1)</f>
        <v>1.8871374935926818E-5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1.032028316808499E-5</v>
      </c>
      <c r="C11" s="38">
        <f t="shared" ca="1" si="3"/>
        <v>1.0541432093115382E-5</v>
      </c>
      <c r="D11" s="38">
        <f t="shared" ca="1" si="0"/>
        <v>1.0762581018145776E-5</v>
      </c>
      <c r="E11" s="38">
        <f t="shared" ca="1" si="0"/>
        <v>1.0983729943176168E-5</v>
      </c>
      <c r="F11" s="39" cm="1">
        <f t="array" aca="1" ref="F11" ca="1">INDIRECT(CONCATENATE("'",HLOOKUP(F$1,$B$21:$E$23,3,FALSE),"'!",$B$25,ROW($A11)+5))*About!$A$27</f>
        <v>1.120487886820656E-5</v>
      </c>
      <c r="G11" s="38">
        <f t="shared" ca="1" si="4"/>
        <v>1.1499744101580417E-5</v>
      </c>
      <c r="H11" s="38">
        <f t="shared" ca="1" si="1"/>
        <v>1.1794609334954273E-5</v>
      </c>
      <c r="I11" s="38">
        <f t="shared" ca="1" si="1"/>
        <v>1.2089474568328131E-5</v>
      </c>
      <c r="J11" s="38">
        <f t="shared" ca="1" si="1"/>
        <v>1.2384339801701986E-5</v>
      </c>
      <c r="K11" s="39" cm="1">
        <f t="array" aca="1" ref="K11" ca="1">INDIRECT(CONCATENATE("'",HLOOKUP(K$1,$B$21:$E$23,3,FALSE),"'!",$B$25,ROW($A11)+5))*About!$A$27</f>
        <v>1.2679205035075844E-5</v>
      </c>
      <c r="L11" s="38">
        <f t="shared" ca="1" si="5"/>
        <v>1.2915097221774929E-5</v>
      </c>
      <c r="M11" s="38">
        <f t="shared" ca="1" si="2"/>
        <v>1.3150989408474015E-5</v>
      </c>
      <c r="N11" s="38">
        <f t="shared" ca="1" si="2"/>
        <v>1.33868815951731E-5</v>
      </c>
      <c r="O11" s="38">
        <f t="shared" ca="1" si="2"/>
        <v>1.3622773781872185E-5</v>
      </c>
      <c r="P11" s="39" cm="1">
        <f t="array" aca="1" ref="P11" ca="1">INDIRECT(CONCATENATE("'",HLOOKUP(P$1,$B$21:$E$23,3,FALSE),"'!",$B$25,ROW($A11)+5))*About!$A$27</f>
        <v>1.3858665968571271E-5</v>
      </c>
      <c r="Q11" s="38" cm="1">
        <f t="array" aca="1" ref="Q11" ca="1">TREND($K11:$P11,$K$1:$P$1,Q$1)</f>
        <v>1.4094558155270352E-5</v>
      </c>
      <c r="R11" s="38" cm="1">
        <f t="array" aca="1" ref="R11" ca="1">TREND($K11:$P11,$K$1:$P$1,R$1)</f>
        <v>1.4330450341969452E-5</v>
      </c>
      <c r="S11" s="38" cm="1">
        <f t="array" aca="1" ref="S11" ca="1">TREND($K11:$P11,$K$1:$P$1,S$1)</f>
        <v>1.4566342528668551E-5</v>
      </c>
      <c r="T11" s="38" cm="1">
        <f t="array" aca="1" ref="T11" ca="1">TREND($K11:$P11,$K$1:$P$1,T$1)</f>
        <v>1.4802234715367651E-5</v>
      </c>
      <c r="U11" s="38" cm="1">
        <f t="array" aca="1" ref="U11" ca="1">TREND($K11:$P11,$K$1:$P$1,U$1)</f>
        <v>1.5038126902066696E-5</v>
      </c>
      <c r="V11" s="38" cm="1">
        <f t="array" aca="1" ref="V11" ca="1">TREND($K11:$P11,$K$1:$P$1,V$1)</f>
        <v>1.5274019088765795E-5</v>
      </c>
      <c r="W11" s="38" cm="1">
        <f t="array" aca="1" ref="W11" ca="1">TREND($K11:$P11,$K$1:$P$1,W$1)</f>
        <v>1.5509911275464895E-5</v>
      </c>
      <c r="X11" s="38" cm="1">
        <f t="array" aca="1" ref="X11" ca="1">TREND($K11:$P11,$K$1:$P$1,X$1)</f>
        <v>1.5745803462163994E-5</v>
      </c>
      <c r="Y11" s="38" cm="1">
        <f t="array" aca="1" ref="Y11" ca="1">TREND($K11:$P11,$K$1:$P$1,Y$1)</f>
        <v>1.5981695648863039E-5</v>
      </c>
      <c r="Z11" s="38" cm="1">
        <f t="array" aca="1" ref="Z11" ca="1">TREND($K11:$P11,$K$1:$P$1,Z$1)</f>
        <v>1.6217587835562139E-5</v>
      </c>
      <c r="AA11" s="38" cm="1">
        <f t="array" aca="1" ref="AA11" ca="1">TREND($K11:$P11,$K$1:$P$1,AA$1)</f>
        <v>1.6453480022261238E-5</v>
      </c>
      <c r="AB11" s="38" cm="1">
        <f t="array" aca="1" ref="AB11" ca="1">TREND($K11:$P11,$K$1:$P$1,AB$1)</f>
        <v>1.6689372208960338E-5</v>
      </c>
      <c r="AC11" s="38" cm="1">
        <f t="array" aca="1" ref="AC11" ca="1">TREND($K11:$P11,$K$1:$P$1,AC$1)</f>
        <v>1.6925264395659383E-5</v>
      </c>
      <c r="AD11" s="38" cm="1">
        <f t="array" aca="1" ref="AD11" ca="1">TREND($K11:$P11,$K$1:$P$1,AD$1)</f>
        <v>1.7161156582358483E-5</v>
      </c>
      <c r="AE11" s="38" cm="1">
        <f t="array" aca="1" ref="AE11" ca="1">TREND($K11:$P11,$K$1:$P$1,AE$1)</f>
        <v>1.7397048769057582E-5</v>
      </c>
      <c r="AF11" s="38" cm="1">
        <f t="array" aca="1" ref="AF11" ca="1">TREND($K11:$P11,$K$1:$P$1,AF$1)</f>
        <v>1.7632940955756681E-5</v>
      </c>
      <c r="AG11" s="38" cm="1">
        <f t="array" aca="1" ref="AG11" ca="1">TREND($K11:$P11,$K$1:$P$1,AG$1)</f>
        <v>1.7868833142455727E-5</v>
      </c>
      <c r="AH11" s="38" cm="1">
        <f t="array" aca="1" ref="AH11" ca="1">TREND($K11:$P11,$K$1:$P$1,AH$1)</f>
        <v>1.8104725329154826E-5</v>
      </c>
      <c r="AI11" s="38" cm="1">
        <f t="array" aca="1" ref="AI11" ca="1">TREND($K11:$P11,$K$1:$P$1,AI$1)</f>
        <v>1.8340617515853926E-5</v>
      </c>
      <c r="AJ11" s="38" cm="1">
        <f t="array" aca="1" ref="AJ11" ca="1">TREND($K11:$P11,$K$1:$P$1,AJ$1)</f>
        <v>1.8576509702552971E-5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4.8947628740060237E-5</v>
      </c>
      <c r="C12" s="38">
        <f t="shared" ca="1" si="3"/>
        <v>4.9758508131838344E-5</v>
      </c>
      <c r="D12" s="38">
        <f t="shared" ca="1" si="0"/>
        <v>5.0569387523616451E-5</v>
      </c>
      <c r="E12" s="38">
        <f t="shared" ca="1" si="0"/>
        <v>5.1380266915394558E-5</v>
      </c>
      <c r="F12" s="40">
        <f ca="1">SUM(INDIRECT(CONCATENATE("'",HLOOKUP(F$1,$B$21:$E$23,3,FALSE),"'!",$B$25,ROW($A12)+5,":",$B$25,ROW($A12)+6)))*About!$A$27</f>
        <v>5.2191146307172665E-5</v>
      </c>
      <c r="G12" s="38">
        <f t="shared" ca="1" si="4"/>
        <v>5.348855333401763E-5</v>
      </c>
      <c r="H12" s="38">
        <f t="shared" ca="1" si="1"/>
        <v>5.4785960360862603E-5</v>
      </c>
      <c r="I12" s="38">
        <f t="shared" ca="1" si="1"/>
        <v>5.6083367387707568E-5</v>
      </c>
      <c r="J12" s="38">
        <f t="shared" ca="1" si="1"/>
        <v>5.7380774414552541E-5</v>
      </c>
      <c r="K12" s="40">
        <f ca="1">SUM(INDIRECT(CONCATENATE("'",HLOOKUP(K$1,$B$21:$E$23,3,FALSE),"'!",$B$25,ROW($A12)+5,":",$B$25,ROW($A12)+6)))*About!$A$27</f>
        <v>5.8678181441397507E-5</v>
      </c>
      <c r="L12" s="38">
        <f t="shared" ca="1" si="5"/>
        <v>5.9385858001494764E-5</v>
      </c>
      <c r="M12" s="38">
        <f t="shared" ca="1" si="2"/>
        <v>6.0093534561592022E-5</v>
      </c>
      <c r="N12" s="38">
        <f t="shared" ca="1" si="2"/>
        <v>6.080121112168928E-5</v>
      </c>
      <c r="O12" s="38">
        <f t="shared" ca="1" si="2"/>
        <v>6.1508887681786537E-5</v>
      </c>
      <c r="P12" s="40">
        <f ca="1">SUM(INDIRECT(CONCATENATE("'",HLOOKUP(P$1,$B$21:$E$23,3,FALSE),"'!",$B$25,ROW($A12)+5,":",$B$25,ROW($A12)+6)))*About!$A$27</f>
        <v>6.2216564241883795E-5</v>
      </c>
      <c r="Q12" s="38" cm="1">
        <f t="array" aca="1" ref="Q12" ca="1">TREND($K12:$P12,$K$1:$P$1,Q$1)</f>
        <v>6.2924240801981229E-5</v>
      </c>
      <c r="R12" s="38" cm="1">
        <f t="array" aca="1" ref="R12" ca="1">TREND($K12:$P12,$K$1:$P$1,R$1)</f>
        <v>6.3631917362078419E-5</v>
      </c>
      <c r="S12" s="38" cm="1">
        <f t="array" aca="1" ref="S12" ca="1">TREND($K12:$P12,$K$1:$P$1,S$1)</f>
        <v>6.4339593922175609E-5</v>
      </c>
      <c r="T12" s="38" cm="1">
        <f t="array" aca="1" ref="T12" ca="1">TREND($K12:$P12,$K$1:$P$1,T$1)</f>
        <v>6.5047270482273016E-5</v>
      </c>
      <c r="U12" s="38" cm="1">
        <f t="array" aca="1" ref="U12" ca="1">TREND($K12:$P12,$K$1:$P$1,U$1)</f>
        <v>6.5754947042370206E-5</v>
      </c>
      <c r="V12" s="38" cm="1">
        <f t="array" aca="1" ref="V12" ca="1">TREND($K12:$P12,$K$1:$P$1,V$1)</f>
        <v>6.6462623602467396E-5</v>
      </c>
      <c r="W12" s="38" cm="1">
        <f t="array" aca="1" ref="W12" ca="1">TREND($K12:$P12,$K$1:$P$1,W$1)</f>
        <v>6.7170300162564802E-5</v>
      </c>
      <c r="X12" s="38" cm="1">
        <f t="array" aca="1" ref="X12" ca="1">TREND($K12:$P12,$K$1:$P$1,X$1)</f>
        <v>6.7877976722661992E-5</v>
      </c>
      <c r="Y12" s="38" cm="1">
        <f t="array" aca="1" ref="Y12" ca="1">TREND($K12:$P12,$K$1:$P$1,Y$1)</f>
        <v>6.8585653282759182E-5</v>
      </c>
      <c r="Z12" s="38" cm="1">
        <f t="array" aca="1" ref="Z12" ca="1">TREND($K12:$P12,$K$1:$P$1,Z$1)</f>
        <v>6.9293329842856372E-5</v>
      </c>
      <c r="AA12" s="38" cm="1">
        <f t="array" aca="1" ref="AA12" ca="1">TREND($K12:$P12,$K$1:$P$1,AA$1)</f>
        <v>7.0001006402953779E-5</v>
      </c>
      <c r="AB12" s="38" cm="1">
        <f t="array" aca="1" ref="AB12" ca="1">TREND($K12:$P12,$K$1:$P$1,AB$1)</f>
        <v>7.0708682963050969E-5</v>
      </c>
      <c r="AC12" s="38" cm="1">
        <f t="array" aca="1" ref="AC12" ca="1">TREND($K12:$P12,$K$1:$P$1,AC$1)</f>
        <v>7.1416359523148159E-5</v>
      </c>
      <c r="AD12" s="38" cm="1">
        <f t="array" aca="1" ref="AD12" ca="1">TREND($K12:$P12,$K$1:$P$1,AD$1)</f>
        <v>7.2124036083245566E-5</v>
      </c>
      <c r="AE12" s="38" cm="1">
        <f t="array" aca="1" ref="AE12" ca="1">TREND($K12:$P12,$K$1:$P$1,AE$1)</f>
        <v>7.2831712643342756E-5</v>
      </c>
      <c r="AF12" s="38" cm="1">
        <f t="array" aca="1" ref="AF12" ca="1">TREND($K12:$P12,$K$1:$P$1,AF$1)</f>
        <v>7.3539389203439946E-5</v>
      </c>
      <c r="AG12" s="38" cm="1">
        <f t="array" aca="1" ref="AG12" ca="1">TREND($K12:$P12,$K$1:$P$1,AG$1)</f>
        <v>7.4247065763537352E-5</v>
      </c>
      <c r="AH12" s="38" cm="1">
        <f t="array" aca="1" ref="AH12" ca="1">TREND($K12:$P12,$K$1:$P$1,AH$1)</f>
        <v>7.4954742323634542E-5</v>
      </c>
      <c r="AI12" s="38" cm="1">
        <f t="array" aca="1" ref="AI12" ca="1">TREND($K12:$P12,$K$1:$P$1,AI$1)</f>
        <v>7.5662418883731732E-5</v>
      </c>
      <c r="AJ12" s="38" cm="1">
        <f t="array" aca="1" ref="AJ12" ca="1">TREND($K12:$P12,$K$1:$P$1,AJ$1)</f>
        <v>7.6370095443829139E-5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HOIpTP-electricity-PM25</v>
      </c>
    </row>
    <row r="18" spans="1:5">
      <c r="A18" t="s">
        <v>113</v>
      </c>
      <c r="B18" t="str">
        <f ca="1">RIGHT(B17,LEN(B17)-7)</f>
        <v>electricity-PM25</v>
      </c>
    </row>
    <row r="19" spans="1:5">
      <c r="A19" t="s">
        <v>114</v>
      </c>
      <c r="B19" t="str">
        <f ca="1">LEFT(B18,FIND("-",B18)-1)</f>
        <v>electricity</v>
      </c>
    </row>
    <row r="20" spans="1:5">
      <c r="A20" t="s">
        <v>121</v>
      </c>
      <c r="B20" t="str">
        <f ca="1">VLOOKUP($B$19,Mappings!$A$22:$B$26,COLUMN(Mappings!$B$21),FALSE)</f>
        <v>electricity generating units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>
      <c r="A23" s="34" t="s">
        <v>112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>
      <c r="A24" t="s">
        <v>115</v>
      </c>
      <c r="B24" t="str">
        <f ca="1">REPLACE(B18,1,FIND("-",B18),"")</f>
        <v>PM25</v>
      </c>
    </row>
    <row r="25" spans="1:5">
      <c r="A25" t="s">
        <v>123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62B5-33CE-4B66-9A5D-6B3794AE90D6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1.2974070268449703E-5</v>
      </c>
      <c r="C2" s="38">
        <f ca="1">$B2+($F2-$B2)*(C$1-$B$1)/($F$1-$B$1)</f>
        <v>1.3047786576793166E-5</v>
      </c>
      <c r="D2" s="38">
        <f t="shared" ref="D2:E12" ca="1" si="0">$B2+($F2-$B2)*(D$1-$B$1)/($F$1-$B$1)</f>
        <v>1.312150288513663E-5</v>
      </c>
      <c r="E2" s="38">
        <f t="shared" ca="1" si="0"/>
        <v>1.3195219193480093E-5</v>
      </c>
      <c r="F2" s="37" cm="1">
        <f t="array" aca="1" ref="F2" ca="1">INDIRECT(CONCATENATE("'",HLOOKUP(F$1,$B$21:$E$23,3,FALSE),"'!",$B$25,ROW($A2)+3))*About!$A$27</f>
        <v>1.3268935501823557E-5</v>
      </c>
      <c r="G2" s="38">
        <f ca="1">$F2+($K2-$F2)*(G$1-$F$1)/($K$1-$F$1)</f>
        <v>1.3445854641847871E-5</v>
      </c>
      <c r="H2" s="38">
        <f t="shared" ref="H2:J12" ca="1" si="1">$F2+($K2-$F2)*(H$1-$F$1)/($K$1-$F$1)</f>
        <v>1.3622773781872185E-5</v>
      </c>
      <c r="I2" s="38">
        <f t="shared" ca="1" si="1"/>
        <v>1.3799692921896498E-5</v>
      </c>
      <c r="J2" s="38">
        <f t="shared" ca="1" si="1"/>
        <v>1.3976612061920813E-5</v>
      </c>
      <c r="K2" s="37" cm="1">
        <f t="array" aca="1" ref="K2" ca="1">INDIRECT(CONCATENATE("'",HLOOKUP(K$1,$B$21:$E$23,3,FALSE),"'!",$B$25,ROW($A2)+3))*About!$A$27</f>
        <v>1.4153531201945127E-5</v>
      </c>
      <c r="L2" s="38">
        <f ca="1">$K2+($P2-$K2)*(L$1-$K$1)/($P$1-$K$1)</f>
        <v>1.4330450341969442E-5</v>
      </c>
      <c r="M2" s="38">
        <f t="shared" ref="M2:O12" ca="1" si="2">$K2+($P2-$K2)*(M$1-$K$1)/($P$1-$K$1)</f>
        <v>1.4507369481993756E-5</v>
      </c>
      <c r="N2" s="38">
        <f t="shared" ca="1" si="2"/>
        <v>1.468428862201807E-5</v>
      </c>
      <c r="O2" s="38">
        <f t="shared" ca="1" si="2"/>
        <v>1.4861207762042385E-5</v>
      </c>
      <c r="P2" s="37" cm="1">
        <f t="array" aca="1" ref="P2" ca="1">INDIRECT(CONCATENATE("'",HLOOKUP(P$1,$B$21:$E$23,3,FALSE),"'!",$B$25,ROW($A2)+3))*About!$A$27</f>
        <v>1.5038126902066699E-5</v>
      </c>
      <c r="Q2" s="38" cm="1">
        <f t="array" aca="1" ref="Q2" ca="1">TREND($K2:$P2,$K$1:$P$1,Q$1)</f>
        <v>1.5215046042091048E-5</v>
      </c>
      <c r="R2" s="38" cm="1">
        <f t="array" aca="1" ref="R2" ca="1">TREND($K2:$P2,$K$1:$P$1,R$1)</f>
        <v>1.5391965182115345E-5</v>
      </c>
      <c r="S2" s="38" cm="1">
        <f t="array" aca="1" ref="S2" ca="1">TREND($K2:$P2,$K$1:$P$1,S$1)</f>
        <v>1.5568884322139643E-5</v>
      </c>
      <c r="T2" s="38" cm="1">
        <f t="array" aca="1" ref="T2" ca="1">TREND($K2:$P2,$K$1:$P$1,T$1)</f>
        <v>1.5745803462163994E-5</v>
      </c>
      <c r="U2" s="38" cm="1">
        <f t="array" aca="1" ref="U2" ca="1">TREND($K2:$P2,$K$1:$P$1,U$1)</f>
        <v>1.5922722602188292E-5</v>
      </c>
      <c r="V2" s="38" cm="1">
        <f t="array" aca="1" ref="V2" ca="1">TREND($K2:$P2,$K$1:$P$1,V$1)</f>
        <v>1.6099641742212589E-5</v>
      </c>
      <c r="W2" s="38" cm="1">
        <f t="array" aca="1" ref="W2" ca="1">TREND($K2:$P2,$K$1:$P$1,W$1)</f>
        <v>1.6276560882236941E-5</v>
      </c>
      <c r="X2" s="38" cm="1">
        <f t="array" aca="1" ref="X2" ca="1">TREND($K2:$P2,$K$1:$P$1,X$1)</f>
        <v>1.6453480022261238E-5</v>
      </c>
      <c r="Y2" s="38" cm="1">
        <f t="array" aca="1" ref="Y2" ca="1">TREND($K2:$P2,$K$1:$P$1,Y$1)</f>
        <v>1.6630399162285536E-5</v>
      </c>
      <c r="Z2" s="38" cm="1">
        <f t="array" aca="1" ref="Z2" ca="1">TREND($K2:$P2,$K$1:$P$1,Z$1)</f>
        <v>1.6807318302309833E-5</v>
      </c>
      <c r="AA2" s="38" cm="1">
        <f t="array" aca="1" ref="AA2" ca="1">TREND($K2:$P2,$K$1:$P$1,AA$1)</f>
        <v>1.6984237442334185E-5</v>
      </c>
      <c r="AB2" s="38" cm="1">
        <f t="array" aca="1" ref="AB2" ca="1">TREND($K2:$P2,$K$1:$P$1,AB$1)</f>
        <v>1.7161156582358483E-5</v>
      </c>
      <c r="AC2" s="38" cm="1">
        <f t="array" aca="1" ref="AC2" ca="1">TREND($K2:$P2,$K$1:$P$1,AC$1)</f>
        <v>1.733807572238278E-5</v>
      </c>
      <c r="AD2" s="38" cm="1">
        <f t="array" aca="1" ref="AD2" ca="1">TREND($K2:$P2,$K$1:$P$1,AD$1)</f>
        <v>1.7514994862407132E-5</v>
      </c>
      <c r="AE2" s="38" cm="1">
        <f t="array" aca="1" ref="AE2" ca="1">TREND($K2:$P2,$K$1:$P$1,AE$1)</f>
        <v>1.7691914002431429E-5</v>
      </c>
      <c r="AF2" s="38" cm="1">
        <f t="array" aca="1" ref="AF2" ca="1">TREND($K2:$P2,$K$1:$P$1,AF$1)</f>
        <v>1.7868833142455727E-5</v>
      </c>
      <c r="AG2" s="38" cm="1">
        <f t="array" aca="1" ref="AG2" ca="1">TREND($K2:$P2,$K$1:$P$1,AG$1)</f>
        <v>1.8045752282480078E-5</v>
      </c>
      <c r="AH2" s="38" cm="1">
        <f t="array" aca="1" ref="AH2" ca="1">TREND($K2:$P2,$K$1:$P$1,AH$1)</f>
        <v>1.8222671422504376E-5</v>
      </c>
      <c r="AI2" s="38" cm="1">
        <f t="array" aca="1" ref="AI2" ca="1">TREND($K2:$P2,$K$1:$P$1,AI$1)</f>
        <v>1.8399590562528673E-5</v>
      </c>
      <c r="AJ2" s="38" cm="1">
        <f t="array" aca="1" ref="AJ2" ca="1">TREND($K2:$P2,$K$1:$P$1,AJ$1)</f>
        <v>1.8576509702553025E-5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6.4870351342248513E-6</v>
      </c>
      <c r="C3" s="38">
        <f t="shared" ref="C3:C12" ca="1" si="3">$B3+($F3-$B3)*(C$1-$B$1)/($F$1-$B$1)</f>
        <v>6.4870351342248513E-6</v>
      </c>
      <c r="D3" s="38">
        <f t="shared" ca="1" si="0"/>
        <v>6.4870351342248513E-6</v>
      </c>
      <c r="E3" s="38">
        <f t="shared" ca="1" si="0"/>
        <v>6.4870351342248513E-6</v>
      </c>
      <c r="F3" s="39" cm="1">
        <f t="array" aca="1" ref="F3" ca="1">INDIRECT(CONCATENATE("'",HLOOKUP(F$1,$B$21:$E$23,3,FALSE),"'!",$B$25,ROW($A3)+5))*About!$A$27</f>
        <v>6.4870351342248513E-6</v>
      </c>
      <c r="G3" s="38">
        <f t="shared" ref="G3:G12" ca="1" si="4">$F3+($K3-$F3)*(G$1-$F$1)/($K$1-$F$1)</f>
        <v>6.5460081808996228E-6</v>
      </c>
      <c r="H3" s="38">
        <f t="shared" ca="1" si="1"/>
        <v>6.6049812275743934E-6</v>
      </c>
      <c r="I3" s="38">
        <f t="shared" ca="1" si="1"/>
        <v>6.6639542742491649E-6</v>
      </c>
      <c r="J3" s="38">
        <f t="shared" ca="1" si="1"/>
        <v>6.7229273209239355E-6</v>
      </c>
      <c r="K3" s="39" cm="1">
        <f t="array" aca="1" ref="K3" ca="1">INDIRECT(CONCATENATE("'",HLOOKUP(K$1,$B$21:$E$23,3,FALSE),"'!",$B$25,ROW($A3)+5))*About!$A$27</f>
        <v>6.781900367598707E-6</v>
      </c>
      <c r="L3" s="38">
        <f t="shared" ref="L3:L12" ca="1" si="5">$K3+($P3-$K3)*(L$1-$K$1)/($P$1-$K$1)</f>
        <v>6.8408734142734785E-6</v>
      </c>
      <c r="M3" s="38">
        <f t="shared" ca="1" si="2"/>
        <v>6.89984646094825E-6</v>
      </c>
      <c r="N3" s="38">
        <f t="shared" ca="1" si="2"/>
        <v>6.9588195076230206E-6</v>
      </c>
      <c r="O3" s="38">
        <f t="shared" ca="1" si="2"/>
        <v>7.0177925542977921E-6</v>
      </c>
      <c r="P3" s="39" cm="1">
        <f t="array" aca="1" ref="P3" ca="1">INDIRECT(CONCATENATE("'",HLOOKUP(P$1,$B$21:$E$23,3,FALSE),"'!",$B$25,ROW($A3)+5))*About!$A$27</f>
        <v>7.0767656009725635E-6</v>
      </c>
      <c r="Q3" s="38" cm="1">
        <f t="array" aca="1" ref="Q3" ca="1">TREND($K3:$P3,$K$1:$P$1,Q$1)</f>
        <v>7.135738647647352E-6</v>
      </c>
      <c r="R3" s="38" cm="1">
        <f t="array" aca="1" ref="R3" ca="1">TREND($K3:$P3,$K$1:$P$1,R$1)</f>
        <v>7.1947116943221133E-6</v>
      </c>
      <c r="S3" s="38" cm="1">
        <f t="array" aca="1" ref="S3" ca="1">TREND($K3:$P3,$K$1:$P$1,S$1)</f>
        <v>7.2536847409968881E-6</v>
      </c>
      <c r="T3" s="38" cm="1">
        <f t="array" aca="1" ref="T3" ca="1">TREND($K3:$P3,$K$1:$P$1,T$1)</f>
        <v>7.312657787671663E-6</v>
      </c>
      <c r="U3" s="38" cm="1">
        <f t="array" aca="1" ref="U3" ca="1">TREND($K3:$P3,$K$1:$P$1,U$1)</f>
        <v>7.3716308343464243E-6</v>
      </c>
      <c r="V3" s="38" cm="1">
        <f t="array" aca="1" ref="V3" ca="1">TREND($K3:$P3,$K$1:$P$1,V$1)</f>
        <v>7.4306038810211992E-6</v>
      </c>
      <c r="W3" s="38" cm="1">
        <f t="array" aca="1" ref="W3" ca="1">TREND($K3:$P3,$K$1:$P$1,W$1)</f>
        <v>7.489576927695974E-6</v>
      </c>
      <c r="X3" s="38" cm="1">
        <f t="array" aca="1" ref="X3" ca="1">TREND($K3:$P3,$K$1:$P$1,X$1)</f>
        <v>7.5485499743707489E-6</v>
      </c>
      <c r="Y3" s="38" cm="1">
        <f t="array" aca="1" ref="Y3" ca="1">TREND($K3:$P3,$K$1:$P$1,Y$1)</f>
        <v>7.6075230210455102E-6</v>
      </c>
      <c r="Z3" s="38" cm="1">
        <f t="array" aca="1" ref="Z3" ca="1">TREND($K3:$P3,$K$1:$P$1,Z$1)</f>
        <v>7.6664960677202851E-6</v>
      </c>
      <c r="AA3" s="38" cm="1">
        <f t="array" aca="1" ref="AA3" ca="1">TREND($K3:$P3,$K$1:$P$1,AA$1)</f>
        <v>7.7254691143950599E-6</v>
      </c>
      <c r="AB3" s="38" cm="1">
        <f t="array" aca="1" ref="AB3" ca="1">TREND($K3:$P3,$K$1:$P$1,AB$1)</f>
        <v>7.7844421610698348E-6</v>
      </c>
      <c r="AC3" s="38" cm="1">
        <f t="array" aca="1" ref="AC3" ca="1">TREND($K3:$P3,$K$1:$P$1,AC$1)</f>
        <v>7.8434152077445961E-6</v>
      </c>
      <c r="AD3" s="38" cm="1">
        <f t="array" aca="1" ref="AD3" ca="1">TREND($K3:$P3,$K$1:$P$1,AD$1)</f>
        <v>7.902388254419371E-6</v>
      </c>
      <c r="AE3" s="38" cm="1">
        <f t="array" aca="1" ref="AE3" ca="1">TREND($K3:$P3,$K$1:$P$1,AE$1)</f>
        <v>7.9613613010941458E-6</v>
      </c>
      <c r="AF3" s="38" cm="1">
        <f t="array" aca="1" ref="AF3" ca="1">TREND($K3:$P3,$K$1:$P$1,AF$1)</f>
        <v>8.0203343477689207E-6</v>
      </c>
      <c r="AG3" s="38" cm="1">
        <f t="array" aca="1" ref="AG3" ca="1">TREND($K3:$P3,$K$1:$P$1,AG$1)</f>
        <v>8.079307394443682E-6</v>
      </c>
      <c r="AH3" s="38" cm="1">
        <f t="array" aca="1" ref="AH3" ca="1">TREND($K3:$P3,$K$1:$P$1,AH$1)</f>
        <v>8.1382804411184569E-6</v>
      </c>
      <c r="AI3" s="38" cm="1">
        <f t="array" aca="1" ref="AI3" ca="1">TREND($K3:$P3,$K$1:$P$1,AI$1)</f>
        <v>8.1972534877932317E-6</v>
      </c>
      <c r="AJ3" s="38" cm="1">
        <f t="array" aca="1" ref="AJ3" ca="1">TREND($K3:$P3,$K$1:$P$1,AJ$1)</f>
        <v>8.2562265344679931E-6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1.5922722602188271E-5</v>
      </c>
      <c r="C4" s="38">
        <f t="shared" ca="1" si="3"/>
        <v>1.5996438910531733E-5</v>
      </c>
      <c r="D4" s="38">
        <f t="shared" ca="1" si="0"/>
        <v>1.6070155218875198E-5</v>
      </c>
      <c r="E4" s="38">
        <f t="shared" ca="1" si="0"/>
        <v>1.6143871527218664E-5</v>
      </c>
      <c r="F4" s="39" cm="1">
        <f t="array" aca="1" ref="F4" ca="1">INDIRECT(CONCATENATE("'",HLOOKUP(F$1,$B$21:$E$23,3,FALSE),"'!",$B$25,ROW($A4)+5))*About!$A$27</f>
        <v>1.6217587835562125E-5</v>
      </c>
      <c r="G4" s="38">
        <f t="shared" ca="1" si="4"/>
        <v>1.6335533928911668E-5</v>
      </c>
      <c r="H4" s="38">
        <f t="shared" ca="1" si="1"/>
        <v>1.6453480022261211E-5</v>
      </c>
      <c r="I4" s="38">
        <f t="shared" ca="1" si="1"/>
        <v>1.6571426115610754E-5</v>
      </c>
      <c r="J4" s="38">
        <f t="shared" ca="1" si="1"/>
        <v>1.6689372208960297E-5</v>
      </c>
      <c r="K4" s="39" cm="1">
        <f t="array" aca="1" ref="K4" ca="1">INDIRECT(CONCATENATE("'",HLOOKUP(K$1,$B$21:$E$23,3,FALSE),"'!",$B$25,ROW($A4)+5))*About!$A$27</f>
        <v>1.680731830230984E-5</v>
      </c>
      <c r="L4" s="38">
        <f t="shared" ca="1" si="5"/>
        <v>1.7102183535683697E-5</v>
      </c>
      <c r="M4" s="38">
        <f t="shared" ca="1" si="2"/>
        <v>1.7397048769057555E-5</v>
      </c>
      <c r="N4" s="38">
        <f t="shared" ca="1" si="2"/>
        <v>1.7691914002431409E-5</v>
      </c>
      <c r="O4" s="38">
        <f t="shared" ca="1" si="2"/>
        <v>1.7986779235805266E-5</v>
      </c>
      <c r="P4" s="39" cm="1">
        <f t="array" aca="1" ref="P4" ca="1">INDIRECT(CONCATENATE("'",HLOOKUP(P$1,$B$21:$E$23,3,FALSE),"'!",$B$25,ROW($A4)+5))*About!$A$27</f>
        <v>1.8281644469179124E-5</v>
      </c>
      <c r="Q4" s="38" cm="1">
        <f t="array" aca="1" ref="Q4" ca="1">TREND($K4:$P4,$K$1:$P$1,Q$1)</f>
        <v>1.8576509702553025E-5</v>
      </c>
      <c r="R4" s="38" cm="1">
        <f t="array" aca="1" ref="R4" ca="1">TREND($K4:$P4,$K$1:$P$1,R$1)</f>
        <v>1.8871374935926872E-5</v>
      </c>
      <c r="S4" s="38" cm="1">
        <f t="array" aca="1" ref="S4" ca="1">TREND($K4:$P4,$K$1:$P$1,S$1)</f>
        <v>1.9166240169300719E-5</v>
      </c>
      <c r="T4" s="38" cm="1">
        <f t="array" aca="1" ref="T4" ca="1">TREND($K4:$P4,$K$1:$P$1,T$1)</f>
        <v>1.9461105402674567E-5</v>
      </c>
      <c r="U4" s="38" cm="1">
        <f t="array" aca="1" ref="U4" ca="1">TREND($K4:$P4,$K$1:$P$1,U$1)</f>
        <v>1.9755970636048414E-5</v>
      </c>
      <c r="V4" s="38" cm="1">
        <f t="array" aca="1" ref="V4" ca="1">TREND($K4:$P4,$K$1:$P$1,V$1)</f>
        <v>2.0050835869422261E-5</v>
      </c>
      <c r="W4" s="38" cm="1">
        <f t="array" aca="1" ref="W4" ca="1">TREND($K4:$P4,$K$1:$P$1,W$1)</f>
        <v>2.0345701102796108E-5</v>
      </c>
      <c r="X4" s="38" cm="1">
        <f t="array" aca="1" ref="X4" ca="1">TREND($K4:$P4,$K$1:$P$1,X$1)</f>
        <v>2.0640566336169956E-5</v>
      </c>
      <c r="Y4" s="38" cm="1">
        <f t="array" aca="1" ref="Y4" ca="1">TREND($K4:$P4,$K$1:$P$1,Y$1)</f>
        <v>2.0935431569543803E-5</v>
      </c>
      <c r="Z4" s="38" cm="1">
        <f t="array" aca="1" ref="Z4" ca="1">TREND($K4:$P4,$K$1:$P$1,Z$1)</f>
        <v>2.123029680291765E-5</v>
      </c>
      <c r="AA4" s="38" cm="1">
        <f t="array" aca="1" ref="AA4" ca="1">TREND($K4:$P4,$K$1:$P$1,AA$1)</f>
        <v>2.1525162036291497E-5</v>
      </c>
      <c r="AB4" s="38" cm="1">
        <f t="array" aca="1" ref="AB4" ca="1">TREND($K4:$P4,$K$1:$P$1,AB$1)</f>
        <v>2.1820027269665344E-5</v>
      </c>
      <c r="AC4" s="38" cm="1">
        <f t="array" aca="1" ref="AC4" ca="1">TREND($K4:$P4,$K$1:$P$1,AC$1)</f>
        <v>2.21148925030393E-5</v>
      </c>
      <c r="AD4" s="38" cm="1">
        <f t="array" aca="1" ref="AD4" ca="1">TREND($K4:$P4,$K$1:$P$1,AD$1)</f>
        <v>2.2409757736413147E-5</v>
      </c>
      <c r="AE4" s="38" cm="1">
        <f t="array" aca="1" ref="AE4" ca="1">TREND($K4:$P4,$K$1:$P$1,AE$1)</f>
        <v>2.2704622969786994E-5</v>
      </c>
      <c r="AF4" s="38" cm="1">
        <f t="array" aca="1" ref="AF4" ca="1">TREND($K4:$P4,$K$1:$P$1,AF$1)</f>
        <v>2.2999488203160842E-5</v>
      </c>
      <c r="AG4" s="38" cm="1">
        <f t="array" aca="1" ref="AG4" ca="1">TREND($K4:$P4,$K$1:$P$1,AG$1)</f>
        <v>2.3294353436534689E-5</v>
      </c>
      <c r="AH4" s="38" cm="1">
        <f t="array" aca="1" ref="AH4" ca="1">TREND($K4:$P4,$K$1:$P$1,AH$1)</f>
        <v>2.3589218669908536E-5</v>
      </c>
      <c r="AI4" s="38" cm="1">
        <f t="array" aca="1" ref="AI4" ca="1">TREND($K4:$P4,$K$1:$P$1,AI$1)</f>
        <v>2.3884083903282383E-5</v>
      </c>
      <c r="AJ4" s="38" cm="1">
        <f t="array" aca="1" ref="AJ4" ca="1">TREND($K4:$P4,$K$1:$P$1,AJ$1)</f>
        <v>2.4178949136656231E-5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2.064056633616998E-4</v>
      </c>
      <c r="C5" s="38">
        <f t="shared" ca="1" si="3"/>
        <v>2.064056633616998E-4</v>
      </c>
      <c r="D5" s="38">
        <f t="shared" ca="1" si="0"/>
        <v>2.064056633616998E-4</v>
      </c>
      <c r="E5" s="38">
        <f t="shared" ca="1" si="0"/>
        <v>2.064056633616998E-4</v>
      </c>
      <c r="F5" s="39" cm="1">
        <f t="array" aca="1" ref="F5" ca="1">INDIRECT(CONCATENATE("'",HLOOKUP(F$1,$B$21:$E$23,3,FALSE),"'!",$B$25,ROW($A5)+5))*About!$A$27</f>
        <v>2.064056633616998E-4</v>
      </c>
      <c r="G5" s="38">
        <f t="shared" ca="1" si="4"/>
        <v>2.0817485476194294E-4</v>
      </c>
      <c r="H5" s="38">
        <f t="shared" ca="1" si="1"/>
        <v>2.0994404616218607E-4</v>
      </c>
      <c r="I5" s="38">
        <f t="shared" ca="1" si="1"/>
        <v>2.1171323756242921E-4</v>
      </c>
      <c r="J5" s="38">
        <f t="shared" ca="1" si="1"/>
        <v>2.1348242896267235E-4</v>
      </c>
      <c r="K5" s="39" cm="1">
        <f t="array" aca="1" ref="K5" ca="1">INDIRECT(CONCATENATE("'",HLOOKUP(K$1,$B$21:$E$23,3,FALSE),"'!",$B$25,ROW($A5)+5))*About!$A$27</f>
        <v>2.1525162036291549E-4</v>
      </c>
      <c r="L5" s="38">
        <f t="shared" ca="1" si="5"/>
        <v>2.1879000316340176E-4</v>
      </c>
      <c r="M5" s="38">
        <f t="shared" ca="1" si="2"/>
        <v>2.2232838596388806E-4</v>
      </c>
      <c r="N5" s="38">
        <f t="shared" ca="1" si="2"/>
        <v>2.2586676876437434E-4</v>
      </c>
      <c r="O5" s="38">
        <f t="shared" ca="1" si="2"/>
        <v>2.2940515156486064E-4</v>
      </c>
      <c r="P5" s="39" cm="1">
        <f t="array" aca="1" ref="P5" ca="1">INDIRECT(CONCATENATE("'",HLOOKUP(P$1,$B$21:$E$23,3,FALSE),"'!",$B$25,ROW($A5)+5))*About!$A$27</f>
        <v>2.3294353436534692E-4</v>
      </c>
      <c r="Q5" s="38" cm="1">
        <f t="array" aca="1" ref="Q5" ca="1">TREND($K5:$P5,$K$1:$P$1,Q$1)</f>
        <v>2.3648191716583306E-4</v>
      </c>
      <c r="R5" s="38" cm="1">
        <f t="array" aca="1" ref="R5" ca="1">TREND($K5:$P5,$K$1:$P$1,R$1)</f>
        <v>2.4002029996631966E-4</v>
      </c>
      <c r="S5" s="38" cm="1">
        <f t="array" aca="1" ref="S5" ca="1">TREND($K5:$P5,$K$1:$P$1,S$1)</f>
        <v>2.4355868276680539E-4</v>
      </c>
      <c r="T5" s="38" cm="1">
        <f t="array" aca="1" ref="T5" ca="1">TREND($K5:$P5,$K$1:$P$1,T$1)</f>
        <v>2.4709706556729199E-4</v>
      </c>
      <c r="U5" s="38" cm="1">
        <f t="array" aca="1" ref="U5" ca="1">TREND($K5:$P5,$K$1:$P$1,U$1)</f>
        <v>2.5063544836777859E-4</v>
      </c>
      <c r="V5" s="38" cm="1">
        <f t="array" aca="1" ref="V5" ca="1">TREND($K5:$P5,$K$1:$P$1,V$1)</f>
        <v>2.5417383116826432E-4</v>
      </c>
      <c r="W5" s="38" cm="1">
        <f t="array" aca="1" ref="W5" ca="1">TREND($K5:$P5,$K$1:$P$1,W$1)</f>
        <v>2.5771221396875092E-4</v>
      </c>
      <c r="X5" s="38" cm="1">
        <f t="array" aca="1" ref="X5" ca="1">TREND($K5:$P5,$K$1:$P$1,X$1)</f>
        <v>2.6125059676923752E-4</v>
      </c>
      <c r="Y5" s="38" cm="1">
        <f t="array" aca="1" ref="Y5" ca="1">TREND($K5:$P5,$K$1:$P$1,Y$1)</f>
        <v>2.6478897956972326E-4</v>
      </c>
      <c r="Z5" s="38" cm="1">
        <f t="array" aca="1" ref="Z5" ca="1">TREND($K5:$P5,$K$1:$P$1,Z$1)</f>
        <v>2.6832736237020986E-4</v>
      </c>
      <c r="AA5" s="38" cm="1">
        <f t="array" aca="1" ref="AA5" ca="1">TREND($K5:$P5,$K$1:$P$1,AA$1)</f>
        <v>2.7186574517069646E-4</v>
      </c>
      <c r="AB5" s="38" cm="1">
        <f t="array" aca="1" ref="AB5" ca="1">TREND($K5:$P5,$K$1:$P$1,AB$1)</f>
        <v>2.7540412797118219E-4</v>
      </c>
      <c r="AC5" s="38" cm="1">
        <f t="array" aca="1" ref="AC5" ca="1">TREND($K5:$P5,$K$1:$P$1,AC$1)</f>
        <v>2.7894251077166879E-4</v>
      </c>
      <c r="AD5" s="38" cm="1">
        <f t="array" aca="1" ref="AD5" ca="1">TREND($K5:$P5,$K$1:$P$1,AD$1)</f>
        <v>2.8248089357215452E-4</v>
      </c>
      <c r="AE5" s="38" cm="1">
        <f t="array" aca="1" ref="AE5" ca="1">TREND($K5:$P5,$K$1:$P$1,AE$1)</f>
        <v>2.8601927637264112E-4</v>
      </c>
      <c r="AF5" s="38" cm="1">
        <f t="array" aca="1" ref="AF5" ca="1">TREND($K5:$P5,$K$1:$P$1,AF$1)</f>
        <v>2.8955765917312772E-4</v>
      </c>
      <c r="AG5" s="38" cm="1">
        <f t="array" aca="1" ref="AG5" ca="1">TREND($K5:$P5,$K$1:$P$1,AG$1)</f>
        <v>2.9309604197361346E-4</v>
      </c>
      <c r="AH5" s="38" cm="1">
        <f t="array" aca="1" ref="AH5" ca="1">TREND($K5:$P5,$K$1:$P$1,AH$1)</f>
        <v>2.9663442477410006E-4</v>
      </c>
      <c r="AI5" s="38" cm="1">
        <f t="array" aca="1" ref="AI5" ca="1">TREND($K5:$P5,$K$1:$P$1,AI$1)</f>
        <v>3.0017280757458666E-4</v>
      </c>
      <c r="AJ5" s="38" cm="1">
        <f t="array" aca="1" ref="AJ5" ca="1">TREND($K5:$P5,$K$1:$P$1,AJ$1)</f>
        <v>3.0371119037507239E-4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2.9486523337385686E-4</v>
      </c>
      <c r="C6" s="38">
        <f t="shared" ca="1" si="3"/>
        <v>2.9486523337385686E-4</v>
      </c>
      <c r="D6" s="38">
        <f t="shared" ca="1" si="0"/>
        <v>2.9486523337385686E-4</v>
      </c>
      <c r="E6" s="38">
        <f t="shared" ca="1" si="0"/>
        <v>2.9486523337385686E-4</v>
      </c>
      <c r="F6" s="39" cm="1">
        <f t="array" aca="1" ref="F6" ca="1">INDIRECT(CONCATENATE("'",HLOOKUP(F$1,$B$21:$E$23,3,FALSE),"'!",$B$25,ROW($A6)+5))*About!$A$27</f>
        <v>2.9486523337385686E-4</v>
      </c>
      <c r="G6" s="38">
        <f t="shared" ca="1" si="4"/>
        <v>2.9486523337385686E-4</v>
      </c>
      <c r="H6" s="38">
        <f t="shared" ca="1" si="1"/>
        <v>2.9486523337385686E-4</v>
      </c>
      <c r="I6" s="38">
        <f t="shared" ca="1" si="1"/>
        <v>2.9486523337385686E-4</v>
      </c>
      <c r="J6" s="38">
        <f t="shared" ca="1" si="1"/>
        <v>2.9486523337385686E-4</v>
      </c>
      <c r="K6" s="39" cm="1">
        <f t="array" aca="1" ref="K6" ca="1">INDIRECT(CONCATENATE("'",HLOOKUP(K$1,$B$21:$E$23,3,FALSE),"'!",$B$25,ROW($A6)+5))*About!$A$27</f>
        <v>2.9486523337385686E-4</v>
      </c>
      <c r="L6" s="38">
        <f t="shared" ca="1" si="5"/>
        <v>3.0076253804133397E-4</v>
      </c>
      <c r="M6" s="38">
        <f t="shared" ca="1" si="2"/>
        <v>3.0665984270881113E-4</v>
      </c>
      <c r="N6" s="38">
        <f t="shared" ca="1" si="2"/>
        <v>3.1255714737628824E-4</v>
      </c>
      <c r="O6" s="38">
        <f t="shared" ca="1" si="2"/>
        <v>3.184544520437654E-4</v>
      </c>
      <c r="P6" s="39" cm="1">
        <f t="array" aca="1" ref="P6" ca="1">INDIRECT(CONCATENATE("'",HLOOKUP(P$1,$B$21:$E$23,3,FALSE),"'!",$B$25,ROW($A6)+5))*About!$A$27</f>
        <v>3.2435175671124251E-4</v>
      </c>
      <c r="Q6" s="38" cm="1">
        <f t="array" aca="1" ref="Q6" ca="1">TREND($K6:$P6,$K$1:$P$1,Q$1)</f>
        <v>3.3024906137871929E-4</v>
      </c>
      <c r="R6" s="38" cm="1">
        <f t="array" aca="1" ref="R6" ca="1">TREND($K6:$P6,$K$1:$P$1,R$1)</f>
        <v>3.361463660461958E-4</v>
      </c>
      <c r="S6" s="38" cm="1">
        <f t="array" aca="1" ref="S6" ca="1">TREND($K6:$P6,$K$1:$P$1,S$1)</f>
        <v>3.4204367071367404E-4</v>
      </c>
      <c r="T6" s="38" cm="1">
        <f t="array" aca="1" ref="T6" ca="1">TREND($K6:$P6,$K$1:$P$1,T$1)</f>
        <v>3.4794097538115056E-4</v>
      </c>
      <c r="U6" s="38" cm="1">
        <f t="array" aca="1" ref="U6" ca="1">TREND($K6:$P6,$K$1:$P$1,U$1)</f>
        <v>3.5383828004862707E-4</v>
      </c>
      <c r="V6" s="38" cm="1">
        <f t="array" aca="1" ref="V6" ca="1">TREND($K6:$P6,$K$1:$P$1,V$1)</f>
        <v>3.5973558471610531E-4</v>
      </c>
      <c r="W6" s="38" cm="1">
        <f t="array" aca="1" ref="W6" ca="1">TREND($K6:$P6,$K$1:$P$1,W$1)</f>
        <v>3.6563288938358182E-4</v>
      </c>
      <c r="X6" s="38" cm="1">
        <f t="array" aca="1" ref="X6" ca="1">TREND($K6:$P6,$K$1:$P$1,X$1)</f>
        <v>3.7153019405105833E-4</v>
      </c>
      <c r="Y6" s="38" cm="1">
        <f t="array" aca="1" ref="Y6" ca="1">TREND($K6:$P6,$K$1:$P$1,Y$1)</f>
        <v>3.7742749871853658E-4</v>
      </c>
      <c r="Z6" s="38" cm="1">
        <f t="array" aca="1" ref="Z6" ca="1">TREND($K6:$P6,$K$1:$P$1,Z$1)</f>
        <v>3.8332480338601309E-4</v>
      </c>
      <c r="AA6" s="38" cm="1">
        <f t="array" aca="1" ref="AA6" ca="1">TREND($K6:$P6,$K$1:$P$1,AA$1)</f>
        <v>3.892221080534896E-4</v>
      </c>
      <c r="AB6" s="38" cm="1">
        <f t="array" aca="1" ref="AB6" ca="1">TREND($K6:$P6,$K$1:$P$1,AB$1)</f>
        <v>3.9511941272096784E-4</v>
      </c>
      <c r="AC6" s="38" cm="1">
        <f t="array" aca="1" ref="AC6" ca="1">TREND($K6:$P6,$K$1:$P$1,AC$1)</f>
        <v>4.0101671738844435E-4</v>
      </c>
      <c r="AD6" s="38" cm="1">
        <f t="array" aca="1" ref="AD6" ca="1">TREND($K6:$P6,$K$1:$P$1,AD$1)</f>
        <v>4.069140220559226E-4</v>
      </c>
      <c r="AE6" s="38" cm="1">
        <f t="array" aca="1" ref="AE6" ca="1">TREND($K6:$P6,$K$1:$P$1,AE$1)</f>
        <v>4.1281132672339911E-4</v>
      </c>
      <c r="AF6" s="38" cm="1">
        <f t="array" aca="1" ref="AF6" ca="1">TREND($K6:$P6,$K$1:$P$1,AF$1)</f>
        <v>4.1870863139087562E-4</v>
      </c>
      <c r="AG6" s="38" cm="1">
        <f t="array" aca="1" ref="AG6" ca="1">TREND($K6:$P6,$K$1:$P$1,AG$1)</f>
        <v>4.2460593605835387E-4</v>
      </c>
      <c r="AH6" s="38" cm="1">
        <f t="array" aca="1" ref="AH6" ca="1">TREND($K6:$P6,$K$1:$P$1,AH$1)</f>
        <v>4.3050324072583038E-4</v>
      </c>
      <c r="AI6" s="38" cm="1">
        <f t="array" aca="1" ref="AI6" ca="1">TREND($K6:$P6,$K$1:$P$1,AI$1)</f>
        <v>4.3640054539330689E-4</v>
      </c>
      <c r="AJ6" s="38" cm="1">
        <f t="array" aca="1" ref="AJ6" ca="1">TREND($K6:$P6,$K$1:$P$1,AJ$1)</f>
        <v>4.4229785006078513E-4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8.8459570012157061E-3</v>
      </c>
      <c r="C7" s="38">
        <f t="shared" ca="1" si="3"/>
        <v>8.8459570012157061E-3</v>
      </c>
      <c r="D7" s="38">
        <f t="shared" ca="1" si="0"/>
        <v>8.8459570012157061E-3</v>
      </c>
      <c r="E7" s="38">
        <f t="shared" ca="1" si="0"/>
        <v>8.8459570012157061E-3</v>
      </c>
      <c r="F7" s="39" cm="1">
        <f t="array" aca="1" ref="F7" ca="1">INDIRECT(CONCATENATE("'",HLOOKUP(F$1,$B$21:$E$23,3,FALSE),"'!",$B$25,ROW($A7)+5))*About!$A$27</f>
        <v>8.8459570012157061E-3</v>
      </c>
      <c r="G7" s="38">
        <f t="shared" ca="1" si="4"/>
        <v>8.8459570012157061E-3</v>
      </c>
      <c r="H7" s="38">
        <f t="shared" ca="1" si="1"/>
        <v>8.8459570012157061E-3</v>
      </c>
      <c r="I7" s="38">
        <f t="shared" ca="1" si="1"/>
        <v>8.8459570012157061E-3</v>
      </c>
      <c r="J7" s="38">
        <f t="shared" ca="1" si="1"/>
        <v>8.8459570012157061E-3</v>
      </c>
      <c r="K7" s="39" cm="1">
        <f t="array" aca="1" ref="K7" ca="1">INDIRECT(CONCATENATE("'",HLOOKUP(K$1,$B$21:$E$23,3,FALSE),"'!",$B$25,ROW($A7)+5))*About!$A$27</f>
        <v>8.8459570012157061E-3</v>
      </c>
      <c r="L7" s="38">
        <f t="shared" ca="1" si="5"/>
        <v>8.9049300478904782E-3</v>
      </c>
      <c r="M7" s="38">
        <f t="shared" ca="1" si="2"/>
        <v>8.9639030945652485E-3</v>
      </c>
      <c r="N7" s="38">
        <f t="shared" ca="1" si="2"/>
        <v>9.0228761412400205E-3</v>
      </c>
      <c r="O7" s="38">
        <f t="shared" ca="1" si="2"/>
        <v>9.0818491879147908E-3</v>
      </c>
      <c r="P7" s="39" cm="1">
        <f t="array" aca="1" ref="P7" ca="1">INDIRECT(CONCATENATE("'",HLOOKUP(P$1,$B$21:$E$23,3,FALSE),"'!",$B$25,ROW($A7)+5))*About!$A$27</f>
        <v>9.1408222345895629E-3</v>
      </c>
      <c r="Q7" s="38" cm="1">
        <f t="array" aca="1" ref="Q7" ca="1">TREND($K7:$P7,$K$1:$P$1,Q$1)</f>
        <v>9.199795281264328E-3</v>
      </c>
      <c r="R7" s="38" cm="1">
        <f t="array" aca="1" ref="R7" ca="1">TREND($K7:$P7,$K$1:$P$1,R$1)</f>
        <v>9.258768327939107E-3</v>
      </c>
      <c r="S7" s="38" cm="1">
        <f t="array" aca="1" ref="S7" ca="1">TREND($K7:$P7,$K$1:$P$1,S$1)</f>
        <v>9.3177413746138721E-3</v>
      </c>
      <c r="T7" s="38" cm="1">
        <f t="array" aca="1" ref="T7" ca="1">TREND($K7:$P7,$K$1:$P$1,T$1)</f>
        <v>9.3767144212886511E-3</v>
      </c>
      <c r="U7" s="38" cm="1">
        <f t="array" aca="1" ref="U7" ca="1">TREND($K7:$P7,$K$1:$P$1,U$1)</f>
        <v>9.4356874679634162E-3</v>
      </c>
      <c r="V7" s="38" cm="1">
        <f t="array" aca="1" ref="V7" ca="1">TREND($K7:$P7,$K$1:$P$1,V$1)</f>
        <v>9.4946605146381952E-3</v>
      </c>
      <c r="W7" s="38" cm="1">
        <f t="array" aca="1" ref="W7" ca="1">TREND($K7:$P7,$K$1:$P$1,W$1)</f>
        <v>9.5536335613129603E-3</v>
      </c>
      <c r="X7" s="38" cm="1">
        <f t="array" aca="1" ref="X7" ca="1">TREND($K7:$P7,$K$1:$P$1,X$1)</f>
        <v>9.6126066079877392E-3</v>
      </c>
      <c r="Y7" s="38" cm="1">
        <f t="array" aca="1" ref="Y7" ca="1">TREND($K7:$P7,$K$1:$P$1,Y$1)</f>
        <v>9.6715796546625044E-3</v>
      </c>
      <c r="Z7" s="38" cm="1">
        <f t="array" aca="1" ref="Z7" ca="1">TREND($K7:$P7,$K$1:$P$1,Z$1)</f>
        <v>9.7305527013372695E-3</v>
      </c>
      <c r="AA7" s="38" cm="1">
        <f t="array" aca="1" ref="AA7" ca="1">TREND($K7:$P7,$K$1:$P$1,AA$1)</f>
        <v>9.7895257480120484E-3</v>
      </c>
      <c r="AB7" s="38" cm="1">
        <f t="array" aca="1" ref="AB7" ca="1">TREND($K7:$P7,$K$1:$P$1,AB$1)</f>
        <v>9.8484987946868136E-3</v>
      </c>
      <c r="AC7" s="38" cm="1">
        <f t="array" aca="1" ref="AC7" ca="1">TREND($K7:$P7,$K$1:$P$1,AC$1)</f>
        <v>9.9074718413615925E-3</v>
      </c>
      <c r="AD7" s="38" cm="1">
        <f t="array" aca="1" ref="AD7" ca="1">TREND($K7:$P7,$K$1:$P$1,AD$1)</f>
        <v>9.9664448880363576E-3</v>
      </c>
      <c r="AE7" s="38" cm="1">
        <f t="array" aca="1" ref="AE7" ca="1">TREND($K7:$P7,$K$1:$P$1,AE$1)</f>
        <v>1.0025417934711137E-2</v>
      </c>
      <c r="AF7" s="38" cm="1">
        <f t="array" aca="1" ref="AF7" ca="1">TREND($K7:$P7,$K$1:$P$1,AF$1)</f>
        <v>1.0084390981385902E-2</v>
      </c>
      <c r="AG7" s="38" cm="1">
        <f t="array" aca="1" ref="AG7" ca="1">TREND($K7:$P7,$K$1:$P$1,AG$1)</f>
        <v>1.0143364028060681E-2</v>
      </c>
      <c r="AH7" s="38" cm="1">
        <f t="array" aca="1" ref="AH7" ca="1">TREND($K7:$P7,$K$1:$P$1,AH$1)</f>
        <v>1.0202337074735446E-2</v>
      </c>
      <c r="AI7" s="38" cm="1">
        <f t="array" aca="1" ref="AI7" ca="1">TREND($K7:$P7,$K$1:$P$1,AI$1)</f>
        <v>1.0261310121410211E-2</v>
      </c>
      <c r="AJ7" s="38" cm="1">
        <f t="array" aca="1" ref="AJ7" ca="1">TREND($K7:$P7,$K$1:$P$1,AJ$1)</f>
        <v>1.032028316808499E-2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1.4743261668692842E-3</v>
      </c>
      <c r="C8" s="38">
        <f t="shared" ca="1" si="3"/>
        <v>1.4816977977036307E-3</v>
      </c>
      <c r="D8" s="38">
        <f t="shared" ca="1" si="0"/>
        <v>1.4890694285379772E-3</v>
      </c>
      <c r="E8" s="38">
        <f t="shared" ca="1" si="0"/>
        <v>1.4964410593723235E-3</v>
      </c>
      <c r="F8" s="39" cm="1">
        <f t="array" aca="1" ref="F8" ca="1">INDIRECT(CONCATENATE("'",HLOOKUP(F$1,$B$21:$E$23,3,FALSE),"'!",$B$25,ROW($A8)+5))*About!$A$27</f>
        <v>1.50381269020667E-3</v>
      </c>
      <c r="G8" s="38">
        <f t="shared" ca="1" si="4"/>
        <v>1.5097099948741472E-3</v>
      </c>
      <c r="H8" s="38">
        <f t="shared" ca="1" si="1"/>
        <v>1.5156072995416243E-3</v>
      </c>
      <c r="I8" s="38">
        <f t="shared" ca="1" si="1"/>
        <v>1.5215046042091013E-3</v>
      </c>
      <c r="J8" s="38">
        <f t="shared" ca="1" si="1"/>
        <v>1.5274019088765784E-3</v>
      </c>
      <c r="K8" s="39" cm="1">
        <f t="array" aca="1" ref="K8" ca="1">INDIRECT(CONCATENATE("'",HLOOKUP(K$1,$B$21:$E$23,3,FALSE),"'!",$B$25,ROW($A8)+5))*About!$A$27</f>
        <v>1.5332992135440556E-3</v>
      </c>
      <c r="L8" s="38">
        <f t="shared" ca="1" si="5"/>
        <v>1.5391965182115328E-3</v>
      </c>
      <c r="M8" s="38">
        <f t="shared" ca="1" si="2"/>
        <v>1.5450938228790099E-3</v>
      </c>
      <c r="N8" s="38">
        <f t="shared" ca="1" si="2"/>
        <v>1.5509911275464871E-3</v>
      </c>
      <c r="O8" s="38">
        <f t="shared" ca="1" si="2"/>
        <v>1.5568884322139643E-3</v>
      </c>
      <c r="P8" s="39" cm="1">
        <f t="array" aca="1" ref="P8" ca="1">INDIRECT(CONCATENATE("'",HLOOKUP(P$1,$B$21:$E$23,3,FALSE),"'!",$B$25,ROW($A8)+5))*About!$A$27</f>
        <v>1.5627857368814414E-3</v>
      </c>
      <c r="Q8" s="38" cm="1">
        <f t="array" aca="1" ref="Q8" ca="1">TREND($K8:$P8,$K$1:$P$1,Q$1)</f>
        <v>1.5686830415489201E-3</v>
      </c>
      <c r="R8" s="38" cm="1">
        <f t="array" aca="1" ref="R8" ca="1">TREND($K8:$P8,$K$1:$P$1,R$1)</f>
        <v>1.5745803462163966E-3</v>
      </c>
      <c r="S8" s="38" cm="1">
        <f t="array" aca="1" ref="S8" ca="1">TREND($K8:$P8,$K$1:$P$1,S$1)</f>
        <v>1.5804776508838731E-3</v>
      </c>
      <c r="T8" s="38" cm="1">
        <f t="array" aca="1" ref="T8" ca="1">TREND($K8:$P8,$K$1:$P$1,T$1)</f>
        <v>1.5863749555513514E-3</v>
      </c>
      <c r="U8" s="38" cm="1">
        <f t="array" aca="1" ref="U8" ca="1">TREND($K8:$P8,$K$1:$P$1,U$1)</f>
        <v>1.5922722602188279E-3</v>
      </c>
      <c r="V8" s="38" cm="1">
        <f t="array" aca="1" ref="V8" ca="1">TREND($K8:$P8,$K$1:$P$1,V$1)</f>
        <v>1.5981695648863061E-3</v>
      </c>
      <c r="W8" s="38" cm="1">
        <f t="array" aca="1" ref="W8" ca="1">TREND($K8:$P8,$K$1:$P$1,W$1)</f>
        <v>1.6040668695537826E-3</v>
      </c>
      <c r="X8" s="38" cm="1">
        <f t="array" aca="1" ref="X8" ca="1">TREND($K8:$P8,$K$1:$P$1,X$1)</f>
        <v>1.6099641742212591E-3</v>
      </c>
      <c r="Y8" s="38" cm="1">
        <f t="array" aca="1" ref="Y8" ca="1">TREND($K8:$P8,$K$1:$P$1,Y$1)</f>
        <v>1.6158614788887374E-3</v>
      </c>
      <c r="Z8" s="38" cm="1">
        <f t="array" aca="1" ref="Z8" ca="1">TREND($K8:$P8,$K$1:$P$1,Z$1)</f>
        <v>1.6217587835562139E-3</v>
      </c>
      <c r="AA8" s="38" cm="1">
        <f t="array" aca="1" ref="AA8" ca="1">TREND($K8:$P8,$K$1:$P$1,AA$1)</f>
        <v>1.6276560882236904E-3</v>
      </c>
      <c r="AB8" s="38" cm="1">
        <f t="array" aca="1" ref="AB8" ca="1">TREND($K8:$P8,$K$1:$P$1,AB$1)</f>
        <v>1.6335533928911686E-3</v>
      </c>
      <c r="AC8" s="38" cm="1">
        <f t="array" aca="1" ref="AC8" ca="1">TREND($K8:$P8,$K$1:$P$1,AC$1)</f>
        <v>1.6394506975586452E-3</v>
      </c>
      <c r="AD8" s="38" cm="1">
        <f t="array" aca="1" ref="AD8" ca="1">TREND($K8:$P8,$K$1:$P$1,AD$1)</f>
        <v>1.6453480022261234E-3</v>
      </c>
      <c r="AE8" s="38" cm="1">
        <f t="array" aca="1" ref="AE8" ca="1">TREND($K8:$P8,$K$1:$P$1,AE$1)</f>
        <v>1.6512453068935999E-3</v>
      </c>
      <c r="AF8" s="38" cm="1">
        <f t="array" aca="1" ref="AF8" ca="1">TREND($K8:$P8,$K$1:$P$1,AF$1)</f>
        <v>1.6571426115610764E-3</v>
      </c>
      <c r="AG8" s="38" cm="1">
        <f t="array" aca="1" ref="AG8" ca="1">TREND($K8:$P8,$K$1:$P$1,AG$1)</f>
        <v>1.6630399162285547E-3</v>
      </c>
      <c r="AH8" s="38" cm="1">
        <f t="array" aca="1" ref="AH8" ca="1">TREND($K8:$P8,$K$1:$P$1,AH$1)</f>
        <v>1.6689372208960312E-3</v>
      </c>
      <c r="AI8" s="38" cm="1">
        <f t="array" aca="1" ref="AI8" ca="1">TREND($K8:$P8,$K$1:$P$1,AI$1)</f>
        <v>1.6748345255635077E-3</v>
      </c>
      <c r="AJ8" s="38" cm="1">
        <f t="array" aca="1" ref="AJ8" ca="1">TREND($K8:$P8,$K$1:$P$1,AJ$1)</f>
        <v>1.6807318302309859E-3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3.538382800486282E-4</v>
      </c>
      <c r="C9" s="38">
        <f t="shared" ca="1" si="3"/>
        <v>3.538382800486282E-4</v>
      </c>
      <c r="D9" s="38">
        <f t="shared" ca="1" si="0"/>
        <v>3.538382800486282E-4</v>
      </c>
      <c r="E9" s="38">
        <f t="shared" ca="1" si="0"/>
        <v>3.538382800486282E-4</v>
      </c>
      <c r="F9" s="39" cm="1">
        <f t="array" aca="1" ref="F9" ca="1">INDIRECT(CONCATENATE("'",HLOOKUP(F$1,$B$21:$E$23,3,FALSE),"'!",$B$25,ROW($A9)+5))*About!$A$27</f>
        <v>3.538382800486282E-4</v>
      </c>
      <c r="G9" s="38">
        <f t="shared" ca="1" si="4"/>
        <v>3.538382800486282E-4</v>
      </c>
      <c r="H9" s="38">
        <f t="shared" ca="1" si="1"/>
        <v>3.538382800486282E-4</v>
      </c>
      <c r="I9" s="38">
        <f t="shared" ca="1" si="1"/>
        <v>3.538382800486282E-4</v>
      </c>
      <c r="J9" s="38">
        <f t="shared" ca="1" si="1"/>
        <v>3.538382800486282E-4</v>
      </c>
      <c r="K9" s="39" cm="1">
        <f t="array" aca="1" ref="K9" ca="1">INDIRECT(CONCATENATE("'",HLOOKUP(K$1,$B$21:$E$23,3,FALSE),"'!",$B$25,ROW($A9)+5))*About!$A$27</f>
        <v>3.538382800486282E-4</v>
      </c>
      <c r="L9" s="38">
        <f t="shared" ca="1" si="5"/>
        <v>3.5973558471610537E-4</v>
      </c>
      <c r="M9" s="38">
        <f t="shared" ca="1" si="2"/>
        <v>3.6563288938358247E-4</v>
      </c>
      <c r="N9" s="38">
        <f t="shared" ca="1" si="2"/>
        <v>3.7153019405105963E-4</v>
      </c>
      <c r="O9" s="38">
        <f t="shared" ca="1" si="2"/>
        <v>3.7742749871853674E-4</v>
      </c>
      <c r="P9" s="39" cm="1">
        <f t="array" aca="1" ref="P9" ca="1">INDIRECT(CONCATENATE("'",HLOOKUP(P$1,$B$21:$E$23,3,FALSE),"'!",$B$25,ROW($A9)+5))*About!$A$27</f>
        <v>3.833248033860139E-4</v>
      </c>
      <c r="Q9" s="38" cm="1">
        <f t="array" aca="1" ref="Q9" ca="1">TREND($K9:$P9,$K$1:$P$1,Q$1)</f>
        <v>3.8922210805349133E-4</v>
      </c>
      <c r="R9" s="38" cm="1">
        <f t="array" aca="1" ref="R9" ca="1">TREND($K9:$P9,$K$1:$P$1,R$1)</f>
        <v>3.9511941272096784E-4</v>
      </c>
      <c r="S9" s="38" cm="1">
        <f t="array" aca="1" ref="S9" ca="1">TREND($K9:$P9,$K$1:$P$1,S$1)</f>
        <v>4.0101671738844609E-4</v>
      </c>
      <c r="T9" s="38" cm="1">
        <f t="array" aca="1" ref="T9" ca="1">TREND($K9:$P9,$K$1:$P$1,T$1)</f>
        <v>4.069140220559226E-4</v>
      </c>
      <c r="U9" s="38" cm="1">
        <f t="array" aca="1" ref="U9" ca="1">TREND($K9:$P9,$K$1:$P$1,U$1)</f>
        <v>4.1281132672339911E-4</v>
      </c>
      <c r="V9" s="38" cm="1">
        <f t="array" aca="1" ref="V9" ca="1">TREND($K9:$P9,$K$1:$P$1,V$1)</f>
        <v>4.1870863139087736E-4</v>
      </c>
      <c r="W9" s="38" cm="1">
        <f t="array" aca="1" ref="W9" ca="1">TREND($K9:$P9,$K$1:$P$1,W$1)</f>
        <v>4.2460593605835387E-4</v>
      </c>
      <c r="X9" s="38" cm="1">
        <f t="array" aca="1" ref="X9" ca="1">TREND($K9:$P9,$K$1:$P$1,X$1)</f>
        <v>4.3050324072583038E-4</v>
      </c>
      <c r="Y9" s="38" cm="1">
        <f t="array" aca="1" ref="Y9" ca="1">TREND($K9:$P9,$K$1:$P$1,Y$1)</f>
        <v>4.3640054539330862E-4</v>
      </c>
      <c r="Z9" s="38" cm="1">
        <f t="array" aca="1" ref="Z9" ca="1">TREND($K9:$P9,$K$1:$P$1,Z$1)</f>
        <v>4.4229785006078513E-4</v>
      </c>
      <c r="AA9" s="38" cm="1">
        <f t="array" aca="1" ref="AA9" ca="1">TREND($K9:$P9,$K$1:$P$1,AA$1)</f>
        <v>4.4819515472826164E-4</v>
      </c>
      <c r="AB9" s="38" cm="1">
        <f t="array" aca="1" ref="AB9" ca="1">TREND($K9:$P9,$K$1:$P$1,AB$1)</f>
        <v>4.5409245939573989E-4</v>
      </c>
      <c r="AC9" s="38" cm="1">
        <f t="array" aca="1" ref="AC9" ca="1">TREND($K9:$P9,$K$1:$P$1,AC$1)</f>
        <v>4.599897640632164E-4</v>
      </c>
      <c r="AD9" s="38" cm="1">
        <f t="array" aca="1" ref="AD9" ca="1">TREND($K9:$P9,$K$1:$P$1,AD$1)</f>
        <v>4.6588706873069465E-4</v>
      </c>
      <c r="AE9" s="38" cm="1">
        <f t="array" aca="1" ref="AE9" ca="1">TREND($K9:$P9,$K$1:$P$1,AE$1)</f>
        <v>4.7178437339817116E-4</v>
      </c>
      <c r="AF9" s="38" cm="1">
        <f t="array" aca="1" ref="AF9" ca="1">TREND($K9:$P9,$K$1:$P$1,AF$1)</f>
        <v>4.7768167806564767E-4</v>
      </c>
      <c r="AG9" s="38" cm="1">
        <f t="array" aca="1" ref="AG9" ca="1">TREND($K9:$P9,$K$1:$P$1,AG$1)</f>
        <v>4.8357898273312591E-4</v>
      </c>
      <c r="AH9" s="38" cm="1">
        <f t="array" aca="1" ref="AH9" ca="1">TREND($K9:$P9,$K$1:$P$1,AH$1)</f>
        <v>4.8947628740060242E-4</v>
      </c>
      <c r="AI9" s="38" cm="1">
        <f t="array" aca="1" ref="AI9" ca="1">TREND($K9:$P9,$K$1:$P$1,AI$1)</f>
        <v>4.9537359206807893E-4</v>
      </c>
      <c r="AJ9" s="38" cm="1">
        <f t="array" aca="1" ref="AJ9" ca="1">TREND($K9:$P9,$K$1:$P$1,AJ$1)</f>
        <v>5.0127089673555718E-4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2.9486523337385683E-6</v>
      </c>
      <c r="C10" s="38">
        <f t="shared" ca="1" si="3"/>
        <v>3.0223686420820326E-6</v>
      </c>
      <c r="D10" s="38">
        <f t="shared" ca="1" si="0"/>
        <v>3.096084950425497E-6</v>
      </c>
      <c r="E10" s="38">
        <f t="shared" ca="1" si="0"/>
        <v>3.1698012587689613E-6</v>
      </c>
      <c r="F10" s="39" cm="1">
        <f t="array" aca="1" ref="F10" ca="1">INDIRECT(CONCATENATE("'",HLOOKUP(F$1,$B$21:$E$23,3,FALSE),"'!",$B$25,ROW($A10)+5))*About!$A$27</f>
        <v>3.2435175671124257E-6</v>
      </c>
      <c r="G10" s="38">
        <f t="shared" ca="1" si="4"/>
        <v>3.3024906137871967E-6</v>
      </c>
      <c r="H10" s="38">
        <f t="shared" ca="1" si="1"/>
        <v>3.3614636604619682E-6</v>
      </c>
      <c r="I10" s="38">
        <f t="shared" ca="1" si="1"/>
        <v>3.4204367071367392E-6</v>
      </c>
      <c r="J10" s="38">
        <f t="shared" ca="1" si="1"/>
        <v>3.4794097538115107E-6</v>
      </c>
      <c r="K10" s="39" cm="1">
        <f t="array" aca="1" ref="K10" ca="1">INDIRECT(CONCATENATE("'",HLOOKUP(K$1,$B$21:$E$23,3,FALSE),"'!",$B$25,ROW($A10)+5))*About!$A$27</f>
        <v>3.5383828004862818E-6</v>
      </c>
      <c r="L10" s="38">
        <f t="shared" ca="1" si="5"/>
        <v>3.6563288938358247E-6</v>
      </c>
      <c r="M10" s="38">
        <f t="shared" ca="1" si="2"/>
        <v>3.7742749871853672E-6</v>
      </c>
      <c r="N10" s="38">
        <f t="shared" ca="1" si="2"/>
        <v>3.8922210805349098E-6</v>
      </c>
      <c r="O10" s="38">
        <f t="shared" ca="1" si="2"/>
        <v>4.0101671738844527E-6</v>
      </c>
      <c r="P10" s="39" cm="1">
        <f t="array" aca="1" ref="P10" ca="1">INDIRECT(CONCATENATE("'",HLOOKUP(P$1,$B$21:$E$23,3,FALSE),"'!",$B$25,ROW($A10)+5))*About!$A$27</f>
        <v>4.1281132672339957E-6</v>
      </c>
      <c r="Q10" s="38" cm="1">
        <f t="array" aca="1" ref="Q10" ca="1">TREND($K10:$P10,$K$1:$P$1,Q$1)</f>
        <v>4.2460593605835463E-6</v>
      </c>
      <c r="R10" s="38" cm="1">
        <f t="array" aca="1" ref="R10" ca="1">TREND($K10:$P10,$K$1:$P$1,R$1)</f>
        <v>4.364005453933096E-6</v>
      </c>
      <c r="S10" s="38" cm="1">
        <f t="array" aca="1" ref="S10" ca="1">TREND($K10:$P10,$K$1:$P$1,S$1)</f>
        <v>4.4819515472826457E-6</v>
      </c>
      <c r="T10" s="38" cm="1">
        <f t="array" aca="1" ref="T10" ca="1">TREND($K10:$P10,$K$1:$P$1,T$1)</f>
        <v>4.5998976406321954E-6</v>
      </c>
      <c r="U10" s="38" cm="1">
        <f t="array" aca="1" ref="U10" ca="1">TREND($K10:$P10,$K$1:$P$1,U$1)</f>
        <v>4.7178437339817181E-6</v>
      </c>
      <c r="V10" s="38" cm="1">
        <f t="array" aca="1" ref="V10" ca="1">TREND($K10:$P10,$K$1:$P$1,V$1)</f>
        <v>4.8357898273312678E-6</v>
      </c>
      <c r="W10" s="38" cm="1">
        <f t="array" aca="1" ref="W10" ca="1">TREND($K10:$P10,$K$1:$P$1,W$1)</f>
        <v>4.9537359206808175E-6</v>
      </c>
      <c r="X10" s="38" cm="1">
        <f t="array" aca="1" ref="X10" ca="1">TREND($K10:$P10,$K$1:$P$1,X$1)</f>
        <v>5.0716820140303672E-6</v>
      </c>
      <c r="Y10" s="38" cm="1">
        <f t="array" aca="1" ref="Y10" ca="1">TREND($K10:$P10,$K$1:$P$1,Y$1)</f>
        <v>5.1896281073798899E-6</v>
      </c>
      <c r="Z10" s="38" cm="1">
        <f t="array" aca="1" ref="Z10" ca="1">TREND($K10:$P10,$K$1:$P$1,Z$1)</f>
        <v>5.3075742007294396E-6</v>
      </c>
      <c r="AA10" s="38" cm="1">
        <f t="array" aca="1" ref="AA10" ca="1">TREND($K10:$P10,$K$1:$P$1,AA$1)</f>
        <v>5.4255202940789893E-6</v>
      </c>
      <c r="AB10" s="38" cm="1">
        <f t="array" aca="1" ref="AB10" ca="1">TREND($K10:$P10,$K$1:$P$1,AB$1)</f>
        <v>5.5434663874285391E-6</v>
      </c>
      <c r="AC10" s="38" cm="1">
        <f t="array" aca="1" ref="AC10" ca="1">TREND($K10:$P10,$K$1:$P$1,AC$1)</f>
        <v>5.6614124807780617E-6</v>
      </c>
      <c r="AD10" s="38" cm="1">
        <f t="array" aca="1" ref="AD10" ca="1">TREND($K10:$P10,$K$1:$P$1,AD$1)</f>
        <v>5.7793585741276114E-6</v>
      </c>
      <c r="AE10" s="38" cm="1">
        <f t="array" aca="1" ref="AE10" ca="1">TREND($K10:$P10,$K$1:$P$1,AE$1)</f>
        <v>5.8973046674771611E-6</v>
      </c>
      <c r="AF10" s="38" cm="1">
        <f t="array" aca="1" ref="AF10" ca="1">TREND($K10:$P10,$K$1:$P$1,AF$1)</f>
        <v>6.0152507608267109E-6</v>
      </c>
      <c r="AG10" s="38" cm="1">
        <f t="array" aca="1" ref="AG10" ca="1">TREND($K10:$P10,$K$1:$P$1,AG$1)</f>
        <v>6.1331968541762335E-6</v>
      </c>
      <c r="AH10" s="38" cm="1">
        <f t="array" aca="1" ref="AH10" ca="1">TREND($K10:$P10,$K$1:$P$1,AH$1)</f>
        <v>6.2511429475257832E-6</v>
      </c>
      <c r="AI10" s="38" cm="1">
        <f t="array" aca="1" ref="AI10" ca="1">TREND($K10:$P10,$K$1:$P$1,AI$1)</f>
        <v>6.3690890408753329E-6</v>
      </c>
      <c r="AJ10" s="38" cm="1">
        <f t="array" aca="1" ref="AJ10" ca="1">TREND($K10:$P10,$K$1:$P$1,AJ$1)</f>
        <v>6.4870351342248556E-6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2.9486523337385683E-6</v>
      </c>
      <c r="C11" s="38">
        <f t="shared" ca="1" si="3"/>
        <v>3.0223686420820326E-6</v>
      </c>
      <c r="D11" s="38">
        <f t="shared" ca="1" si="0"/>
        <v>3.096084950425497E-6</v>
      </c>
      <c r="E11" s="38">
        <f t="shared" ca="1" si="0"/>
        <v>3.1698012587689613E-6</v>
      </c>
      <c r="F11" s="39" cm="1">
        <f t="array" aca="1" ref="F11" ca="1">INDIRECT(CONCATENATE("'",HLOOKUP(F$1,$B$21:$E$23,3,FALSE),"'!",$B$25,ROW($A11)+5))*About!$A$27</f>
        <v>3.2435175671124257E-6</v>
      </c>
      <c r="G11" s="38">
        <f t="shared" ca="1" si="4"/>
        <v>3.3024906137871967E-6</v>
      </c>
      <c r="H11" s="38">
        <f t="shared" ca="1" si="1"/>
        <v>3.3614636604619682E-6</v>
      </c>
      <c r="I11" s="38">
        <f t="shared" ca="1" si="1"/>
        <v>3.4204367071367392E-6</v>
      </c>
      <c r="J11" s="38">
        <f t="shared" ca="1" si="1"/>
        <v>3.4794097538115107E-6</v>
      </c>
      <c r="K11" s="39" cm="1">
        <f t="array" aca="1" ref="K11" ca="1">INDIRECT(CONCATENATE("'",HLOOKUP(K$1,$B$21:$E$23,3,FALSE),"'!",$B$25,ROW($A11)+5))*About!$A$27</f>
        <v>3.5383828004862818E-6</v>
      </c>
      <c r="L11" s="38">
        <f t="shared" ca="1" si="5"/>
        <v>3.5973558471610532E-6</v>
      </c>
      <c r="M11" s="38">
        <f t="shared" ca="1" si="2"/>
        <v>3.6563288938358247E-6</v>
      </c>
      <c r="N11" s="38">
        <f t="shared" ca="1" si="2"/>
        <v>3.7153019405105962E-6</v>
      </c>
      <c r="O11" s="38">
        <f t="shared" ca="1" si="2"/>
        <v>3.7742749871853677E-6</v>
      </c>
      <c r="P11" s="39" cm="1">
        <f t="array" aca="1" ref="P11" ca="1">INDIRECT(CONCATENATE("'",HLOOKUP(P$1,$B$21:$E$23,3,FALSE),"'!",$B$25,ROW($A11)+5))*About!$A$27</f>
        <v>3.8332480338601391E-6</v>
      </c>
      <c r="Q11" s="38" cm="1">
        <f t="array" aca="1" ref="Q11" ca="1">TREND($K11:$P11,$K$1:$P$1,Q$1)</f>
        <v>3.8922210805349106E-6</v>
      </c>
      <c r="R11" s="38" cm="1">
        <f t="array" aca="1" ref="R11" ca="1">TREND($K11:$P11,$K$1:$P$1,R$1)</f>
        <v>3.9511941272096855E-6</v>
      </c>
      <c r="S11" s="38" cm="1">
        <f t="array" aca="1" ref="S11" ca="1">TREND($K11:$P11,$K$1:$P$1,S$1)</f>
        <v>4.0101671738844604E-6</v>
      </c>
      <c r="T11" s="38" cm="1">
        <f t="array" aca="1" ref="T11" ca="1">TREND($K11:$P11,$K$1:$P$1,T$1)</f>
        <v>4.0691402205592217E-6</v>
      </c>
      <c r="U11" s="38" cm="1">
        <f t="array" aca="1" ref="U11" ca="1">TREND($K11:$P11,$K$1:$P$1,U$1)</f>
        <v>4.1281132672339965E-6</v>
      </c>
      <c r="V11" s="38" cm="1">
        <f t="array" aca="1" ref="V11" ca="1">TREND($K11:$P11,$K$1:$P$1,V$1)</f>
        <v>4.1870863139087714E-6</v>
      </c>
      <c r="W11" s="38" cm="1">
        <f t="array" aca="1" ref="W11" ca="1">TREND($K11:$P11,$K$1:$P$1,W$1)</f>
        <v>4.2460593605835463E-6</v>
      </c>
      <c r="X11" s="38" cm="1">
        <f t="array" aca="1" ref="X11" ca="1">TREND($K11:$P11,$K$1:$P$1,X$1)</f>
        <v>4.3050324072583076E-6</v>
      </c>
      <c r="Y11" s="38" cm="1">
        <f t="array" aca="1" ref="Y11" ca="1">TREND($K11:$P11,$K$1:$P$1,Y$1)</f>
        <v>4.3640054539330824E-6</v>
      </c>
      <c r="Z11" s="38" cm="1">
        <f t="array" aca="1" ref="Z11" ca="1">TREND($K11:$P11,$K$1:$P$1,Z$1)</f>
        <v>4.4229785006078573E-6</v>
      </c>
      <c r="AA11" s="38" cm="1">
        <f t="array" aca="1" ref="AA11" ca="1">TREND($K11:$P11,$K$1:$P$1,AA$1)</f>
        <v>4.4819515472826322E-6</v>
      </c>
      <c r="AB11" s="38" cm="1">
        <f t="array" aca="1" ref="AB11" ca="1">TREND($K11:$P11,$K$1:$P$1,AB$1)</f>
        <v>4.5409245939573935E-6</v>
      </c>
      <c r="AC11" s="38" cm="1">
        <f t="array" aca="1" ref="AC11" ca="1">TREND($K11:$P11,$K$1:$P$1,AC$1)</f>
        <v>4.5998976406321683E-6</v>
      </c>
      <c r="AD11" s="38" cm="1">
        <f t="array" aca="1" ref="AD11" ca="1">TREND($K11:$P11,$K$1:$P$1,AD$1)</f>
        <v>4.6588706873069432E-6</v>
      </c>
      <c r="AE11" s="38" cm="1">
        <f t="array" aca="1" ref="AE11" ca="1">TREND($K11:$P11,$K$1:$P$1,AE$1)</f>
        <v>4.7178437339817181E-6</v>
      </c>
      <c r="AF11" s="38" cm="1">
        <f t="array" aca="1" ref="AF11" ca="1">TREND($K11:$P11,$K$1:$P$1,AF$1)</f>
        <v>4.7768167806564794E-6</v>
      </c>
      <c r="AG11" s="38" cm="1">
        <f t="array" aca="1" ref="AG11" ca="1">TREND($K11:$P11,$K$1:$P$1,AG$1)</f>
        <v>4.8357898273312542E-6</v>
      </c>
      <c r="AH11" s="38" cm="1">
        <f t="array" aca="1" ref="AH11" ca="1">TREND($K11:$P11,$K$1:$P$1,AH$1)</f>
        <v>4.8947628740060291E-6</v>
      </c>
      <c r="AI11" s="38" cm="1">
        <f t="array" aca="1" ref="AI11" ca="1">TREND($K11:$P11,$K$1:$P$1,AI$1)</f>
        <v>4.953735920680804E-6</v>
      </c>
      <c r="AJ11" s="38" cm="1">
        <f t="array" aca="1" ref="AJ11" ca="1">TREND($K11:$P11,$K$1:$P$1,AJ$1)</f>
        <v>5.0127089673555788E-6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1.3740719875221728E-5</v>
      </c>
      <c r="C12" s="38">
        <f t="shared" ca="1" si="3"/>
        <v>1.398398369275516E-5</v>
      </c>
      <c r="D12" s="38">
        <f t="shared" ca="1" si="0"/>
        <v>1.4227247510288592E-5</v>
      </c>
      <c r="E12" s="38">
        <f t="shared" ca="1" si="0"/>
        <v>1.4470511327822025E-5</v>
      </c>
      <c r="F12" s="40">
        <f ca="1">SUM(INDIRECT(CONCATENATE("'",HLOOKUP(F$1,$B$21:$E$23,3,FALSE),"'!",$B$25,ROW($A12)+5,":",$B$25,ROW($A12)+6)))*About!$A$27</f>
        <v>1.4713775145355456E-5</v>
      </c>
      <c r="G12" s="38">
        <f t="shared" ca="1" si="4"/>
        <v>1.4979153855391928E-5</v>
      </c>
      <c r="H12" s="38">
        <f t="shared" ca="1" si="1"/>
        <v>1.5244532565428398E-5</v>
      </c>
      <c r="I12" s="38">
        <f t="shared" ca="1" si="1"/>
        <v>1.5509911275464868E-5</v>
      </c>
      <c r="J12" s="38">
        <f t="shared" ca="1" si="1"/>
        <v>1.5775289985501341E-5</v>
      </c>
      <c r="K12" s="40">
        <f ca="1">SUM(INDIRECT(CONCATENATE("'",HLOOKUP(K$1,$B$21:$E$23,3,FALSE),"'!",$B$25,ROW($A12)+5,":",$B$25,ROW($A12)+6)))*About!$A$27</f>
        <v>1.6040668695537811E-5</v>
      </c>
      <c r="L12" s="38">
        <f t="shared" ca="1" si="5"/>
        <v>1.6300150100906805E-5</v>
      </c>
      <c r="M12" s="38">
        <f t="shared" ca="1" si="2"/>
        <v>1.6559631506275799E-5</v>
      </c>
      <c r="N12" s="38">
        <f t="shared" ca="1" si="2"/>
        <v>1.6819112911644796E-5</v>
      </c>
      <c r="O12" s="38">
        <f t="shared" ca="1" si="2"/>
        <v>1.707859431701379E-5</v>
      </c>
      <c r="P12" s="40">
        <f ca="1">SUM(INDIRECT(CONCATENATE("'",HLOOKUP(P$1,$B$21:$E$23,3,FALSE),"'!",$B$25,ROW($A12)+5,":",$B$25,ROW($A12)+6)))*About!$A$27</f>
        <v>1.7338075722382783E-5</v>
      </c>
      <c r="Q12" s="38" cm="1">
        <f t="array" aca="1" ref="Q12" ca="1">TREND($K12:$P12,$K$1:$P$1,Q$1)</f>
        <v>1.7597557127751757E-5</v>
      </c>
      <c r="R12" s="38" cm="1">
        <f t="array" aca="1" ref="R12" ca="1">TREND($K12:$P12,$K$1:$P$1,R$1)</f>
        <v>1.7857038533120734E-5</v>
      </c>
      <c r="S12" s="38" cm="1">
        <f t="array" aca="1" ref="S12" ca="1">TREND($K12:$P12,$K$1:$P$1,S$1)</f>
        <v>1.8116519938489819E-5</v>
      </c>
      <c r="T12" s="38" cm="1">
        <f t="array" aca="1" ref="T12" ca="1">TREND($K12:$P12,$K$1:$P$1,T$1)</f>
        <v>1.8376001343858796E-5</v>
      </c>
      <c r="U12" s="38" cm="1">
        <f t="array" aca="1" ref="U12" ca="1">TREND($K12:$P12,$K$1:$P$1,U$1)</f>
        <v>1.8635482749227773E-5</v>
      </c>
      <c r="V12" s="38" cm="1">
        <f t="array" aca="1" ref="V12" ca="1">TREND($K12:$P12,$K$1:$P$1,V$1)</f>
        <v>1.889496415459675E-5</v>
      </c>
      <c r="W12" s="38" cm="1">
        <f t="array" aca="1" ref="W12" ca="1">TREND($K12:$P12,$K$1:$P$1,W$1)</f>
        <v>1.9154445559965727E-5</v>
      </c>
      <c r="X12" s="38" cm="1">
        <f t="array" aca="1" ref="X12" ca="1">TREND($K12:$P12,$K$1:$P$1,X$1)</f>
        <v>1.9413926965334703E-5</v>
      </c>
      <c r="Y12" s="38" cm="1">
        <f t="array" aca="1" ref="Y12" ca="1">TREND($K12:$P12,$K$1:$P$1,Y$1)</f>
        <v>1.9673408370703789E-5</v>
      </c>
      <c r="Z12" s="38" cm="1">
        <f t="array" aca="1" ref="Z12" ca="1">TREND($K12:$P12,$K$1:$P$1,Z$1)</f>
        <v>1.9932889776072766E-5</v>
      </c>
      <c r="AA12" s="38" cm="1">
        <f t="array" aca="1" ref="AA12" ca="1">TREND($K12:$P12,$K$1:$P$1,AA$1)</f>
        <v>2.0192371181441742E-5</v>
      </c>
      <c r="AB12" s="38" cm="1">
        <f t="array" aca="1" ref="AB12" ca="1">TREND($K12:$P12,$K$1:$P$1,AB$1)</f>
        <v>2.0451852586810719E-5</v>
      </c>
      <c r="AC12" s="38" cm="1">
        <f t="array" aca="1" ref="AC12" ca="1">TREND($K12:$P12,$K$1:$P$1,AC$1)</f>
        <v>2.0711333992179696E-5</v>
      </c>
      <c r="AD12" s="38" cm="1">
        <f t="array" aca="1" ref="AD12" ca="1">TREND($K12:$P12,$K$1:$P$1,AD$1)</f>
        <v>2.0970815397548673E-5</v>
      </c>
      <c r="AE12" s="38" cm="1">
        <f t="array" aca="1" ref="AE12" ca="1">TREND($K12:$P12,$K$1:$P$1,AE$1)</f>
        <v>2.1230296802917758E-5</v>
      </c>
      <c r="AF12" s="38" cm="1">
        <f t="array" aca="1" ref="AF12" ca="1">TREND($K12:$P12,$K$1:$P$1,AF$1)</f>
        <v>2.1489778208286735E-5</v>
      </c>
      <c r="AG12" s="38" cm="1">
        <f t="array" aca="1" ref="AG12" ca="1">TREND($K12:$P12,$K$1:$P$1,AG$1)</f>
        <v>2.1749259613655712E-5</v>
      </c>
      <c r="AH12" s="38" cm="1">
        <f t="array" aca="1" ref="AH12" ca="1">TREND($K12:$P12,$K$1:$P$1,AH$1)</f>
        <v>2.2008741019024689E-5</v>
      </c>
      <c r="AI12" s="38" cm="1">
        <f t="array" aca="1" ref="AI12" ca="1">TREND($K12:$P12,$K$1:$P$1,AI$1)</f>
        <v>2.2268222424393666E-5</v>
      </c>
      <c r="AJ12" s="38" cm="1">
        <f t="array" aca="1" ref="AJ12" ca="1">TREND($K12:$P12,$K$1:$P$1,AJ$1)</f>
        <v>2.2527703829762643E-5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HOIpTP-electricity-SO2</v>
      </c>
    </row>
    <row r="18" spans="1:5">
      <c r="A18" t="s">
        <v>113</v>
      </c>
      <c r="B18" t="str">
        <f ca="1">RIGHT(B17,LEN(B17)-7)</f>
        <v>electricity-SO2</v>
      </c>
    </row>
    <row r="19" spans="1:5">
      <c r="A19" t="s">
        <v>114</v>
      </c>
      <c r="B19" t="str">
        <f ca="1">LEFT(B18,FIND("-",B18)-1)</f>
        <v>electricity</v>
      </c>
    </row>
    <row r="20" spans="1:5">
      <c r="A20" t="s">
        <v>121</v>
      </c>
      <c r="B20" t="str">
        <f ca="1">VLOOKUP($B$19,Mappings!$A$22:$B$26,COLUMN(Mappings!$B$21),FALSE)</f>
        <v>electricity generating units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>
      <c r="A23" s="34" t="s">
        <v>112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>
      <c r="A24" t="s">
        <v>115</v>
      </c>
      <c r="B24" t="str">
        <f ca="1">REPLACE(B18,1,FIND("-",B18),"")</f>
        <v>SO2</v>
      </c>
    </row>
    <row r="25" spans="1:5">
      <c r="A25" t="s">
        <v>123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463-BC41-46EA-A054-1DB5B28E36F4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2.742246670376869E-6</v>
      </c>
      <c r="C2" s="38">
        <f ca="1">$B2+($F2-$B2)*(C$1-$B$1)/($F$1-$B$1)</f>
        <v>2.7569899320455618E-6</v>
      </c>
      <c r="D2" s="38">
        <f t="shared" ref="D2:E12" ca="1" si="0">$B2+($F2-$B2)*(D$1-$B$1)/($F$1-$B$1)</f>
        <v>2.7717331937142543E-6</v>
      </c>
      <c r="E2" s="38">
        <f t="shared" ca="1" si="0"/>
        <v>2.7864764553829471E-6</v>
      </c>
      <c r="F2" s="37" cm="1">
        <f t="array" aca="1" ref="F2" ca="1">INDIRECT(CONCATENATE("'",HLOOKUP(F$1,$B$21:$E$23,3,FALSE),"'!",$B$25,ROW($A2)+3))*About!$A$27</f>
        <v>2.80121971705164E-6</v>
      </c>
      <c r="G2" s="38">
        <f ca="1">$F2+($K2-$F2)*(G$1-$F$1)/($K$1-$F$1)</f>
        <v>2.8307062403890258E-6</v>
      </c>
      <c r="H2" s="38">
        <f t="shared" ref="H2:J12" ca="1" si="1">$F2+($K2-$F2)*(H$1-$F$1)/($K$1-$F$1)</f>
        <v>2.8601927637264115E-6</v>
      </c>
      <c r="I2" s="38">
        <f t="shared" ca="1" si="1"/>
        <v>2.8896792870637968E-6</v>
      </c>
      <c r="J2" s="38">
        <f t="shared" ca="1" si="1"/>
        <v>2.9191658104011825E-6</v>
      </c>
      <c r="K2" s="37" cm="1">
        <f t="array" aca="1" ref="K2" ca="1">INDIRECT(CONCATENATE("'",HLOOKUP(K$1,$B$21:$E$23,3,FALSE),"'!",$B$25,ROW($A2)+3))*About!$A$27</f>
        <v>2.9486523337385683E-6</v>
      </c>
      <c r="L2" s="38">
        <f ca="1">$K2+($P2-$K2)*(L$1-$K$1)/($P$1-$K$1)</f>
        <v>3.0076253804133398E-6</v>
      </c>
      <c r="M2" s="38">
        <f t="shared" ref="M2:O12" ca="1" si="2">$K2+($P2-$K2)*(M$1-$K$1)/($P$1-$K$1)</f>
        <v>3.0665984270881112E-6</v>
      </c>
      <c r="N2" s="38">
        <f t="shared" ca="1" si="2"/>
        <v>3.1255714737628827E-6</v>
      </c>
      <c r="O2" s="38">
        <f t="shared" ca="1" si="2"/>
        <v>3.1845445204376542E-6</v>
      </c>
      <c r="P2" s="37" cm="1">
        <f t="array" aca="1" ref="P2" ca="1">INDIRECT(CONCATENATE("'",HLOOKUP(P$1,$B$21:$E$23,3,FALSE),"'!",$B$25,ROW($A2)+3))*About!$A$27</f>
        <v>3.2435175671124257E-6</v>
      </c>
      <c r="Q2" s="38" cm="1">
        <f t="array" aca="1" ref="Q2" ca="1">TREND($K2:$P2,$K$1:$P$1,Q$1)</f>
        <v>3.3024906137871891E-6</v>
      </c>
      <c r="R2" s="38" cm="1">
        <f t="array" aca="1" ref="R2" ca="1">TREND($K2:$P2,$K$1:$P$1,R$1)</f>
        <v>3.361463660461964E-6</v>
      </c>
      <c r="S2" s="38" cm="1">
        <f t="array" aca="1" ref="S2" ca="1">TREND($K2:$P2,$K$1:$P$1,S$1)</f>
        <v>3.4204367071367388E-6</v>
      </c>
      <c r="T2" s="38" cm="1">
        <f t="array" aca="1" ref="T2" ca="1">TREND($K2:$P2,$K$1:$P$1,T$1)</f>
        <v>3.4794097538115001E-6</v>
      </c>
      <c r="U2" s="38" cm="1">
        <f t="array" aca="1" ref="U2" ca="1">TREND($K2:$P2,$K$1:$P$1,U$1)</f>
        <v>3.538382800486275E-6</v>
      </c>
      <c r="V2" s="38" cm="1">
        <f t="array" aca="1" ref="V2" ca="1">TREND($K2:$P2,$K$1:$P$1,V$1)</f>
        <v>3.5973558471610499E-6</v>
      </c>
      <c r="W2" s="38" cm="1">
        <f t="array" aca="1" ref="W2" ca="1">TREND($K2:$P2,$K$1:$P$1,W$1)</f>
        <v>3.6563288938358247E-6</v>
      </c>
      <c r="X2" s="38" cm="1">
        <f t="array" aca="1" ref="X2" ca="1">TREND($K2:$P2,$K$1:$P$1,X$1)</f>
        <v>3.715301940510586E-6</v>
      </c>
      <c r="Y2" s="38" cm="1">
        <f t="array" aca="1" ref="Y2" ca="1">TREND($K2:$P2,$K$1:$P$1,Y$1)</f>
        <v>3.7742749871853609E-6</v>
      </c>
      <c r="Z2" s="38" cm="1">
        <f t="array" aca="1" ref="Z2" ca="1">TREND($K2:$P2,$K$1:$P$1,Z$1)</f>
        <v>3.8332480338601358E-6</v>
      </c>
      <c r="AA2" s="38" cm="1">
        <f t="array" aca="1" ref="AA2" ca="1">TREND($K2:$P2,$K$1:$P$1,AA$1)</f>
        <v>3.8922210805349106E-6</v>
      </c>
      <c r="AB2" s="38" cm="1">
        <f t="array" aca="1" ref="AB2" ca="1">TREND($K2:$P2,$K$1:$P$1,AB$1)</f>
        <v>3.9511941272096719E-6</v>
      </c>
      <c r="AC2" s="38" cm="1">
        <f t="array" aca="1" ref="AC2" ca="1">TREND($K2:$P2,$K$1:$P$1,AC$1)</f>
        <v>4.0101671738844468E-6</v>
      </c>
      <c r="AD2" s="38" cm="1">
        <f t="array" aca="1" ref="AD2" ca="1">TREND($K2:$P2,$K$1:$P$1,AD$1)</f>
        <v>4.0691402205592217E-6</v>
      </c>
      <c r="AE2" s="38" cm="1">
        <f t="array" aca="1" ref="AE2" ca="1">TREND($K2:$P2,$K$1:$P$1,AE$1)</f>
        <v>4.1281132672339965E-6</v>
      </c>
      <c r="AF2" s="38" cm="1">
        <f t="array" aca="1" ref="AF2" ca="1">TREND($K2:$P2,$K$1:$P$1,AF$1)</f>
        <v>4.1870863139087578E-6</v>
      </c>
      <c r="AG2" s="38" cm="1">
        <f t="array" aca="1" ref="AG2" ca="1">TREND($K2:$P2,$K$1:$P$1,AG$1)</f>
        <v>4.2460593605835327E-6</v>
      </c>
      <c r="AH2" s="38" cm="1">
        <f t="array" aca="1" ref="AH2" ca="1">TREND($K2:$P2,$K$1:$P$1,AH$1)</f>
        <v>4.3050324072583076E-6</v>
      </c>
      <c r="AI2" s="38" cm="1">
        <f t="array" aca="1" ref="AI2" ca="1">TREND($K2:$P2,$K$1:$P$1,AI$1)</f>
        <v>4.3640054539330824E-6</v>
      </c>
      <c r="AJ2" s="38" cm="1">
        <f t="array" aca="1" ref="AJ2" ca="1">TREND($K2:$P2,$K$1:$P$1,AJ$1)</f>
        <v>4.4229785006078573E-6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1.5332992135440554E-6</v>
      </c>
      <c r="C3" s="38">
        <f t="shared" ref="C3:C12" ca="1" si="3">$B3+($F3-$B3)*(C$1-$B$1)/($F$1-$B$1)</f>
        <v>1.5406708443784018E-6</v>
      </c>
      <c r="D3" s="38">
        <f t="shared" ca="1" si="0"/>
        <v>1.5480424752127483E-6</v>
      </c>
      <c r="E3" s="38">
        <f t="shared" ca="1" si="0"/>
        <v>1.5554141060470947E-6</v>
      </c>
      <c r="F3" s="39" cm="1">
        <f t="array" aca="1" ref="F3" ca="1">INDIRECT(CONCATENATE("'",HLOOKUP(F$1,$B$21:$E$23,3,FALSE),"'!",$B$25,ROW($A3)+5))*About!$A$27</f>
        <v>1.5627857368814411E-6</v>
      </c>
      <c r="G3" s="38">
        <f t="shared" ref="G3:G12" ca="1" si="4">$F3+($K3-$F3)*(G$1-$F$1)/($K$1-$F$1)</f>
        <v>1.5745803462163955E-6</v>
      </c>
      <c r="H3" s="38">
        <f t="shared" ca="1" si="1"/>
        <v>1.5863749555513499E-6</v>
      </c>
      <c r="I3" s="38">
        <f t="shared" ca="1" si="1"/>
        <v>1.5981695648863041E-6</v>
      </c>
      <c r="J3" s="38">
        <f t="shared" ca="1" si="1"/>
        <v>1.6099641742212585E-6</v>
      </c>
      <c r="K3" s="39" cm="1">
        <f t="array" aca="1" ref="K3" ca="1">INDIRECT(CONCATENATE("'",HLOOKUP(K$1,$B$21:$E$23,3,FALSE),"'!",$B$25,ROW($A3)+5))*About!$A$27</f>
        <v>1.6217587835562128E-6</v>
      </c>
      <c r="L3" s="38">
        <f t="shared" ref="L3:L12" ca="1" si="5">$K3+($P3-$K3)*(L$1-$K$1)/($P$1-$K$1)</f>
        <v>1.633553392891167E-6</v>
      </c>
      <c r="M3" s="38">
        <f t="shared" ca="1" si="2"/>
        <v>1.6453480022261212E-6</v>
      </c>
      <c r="N3" s="38">
        <f t="shared" ca="1" si="2"/>
        <v>1.6571426115610755E-6</v>
      </c>
      <c r="O3" s="38">
        <f t="shared" ca="1" si="2"/>
        <v>1.6689372208960297E-6</v>
      </c>
      <c r="P3" s="39" cm="1">
        <f t="array" aca="1" ref="P3" ca="1">INDIRECT(CONCATENATE("'",HLOOKUP(P$1,$B$21:$E$23,3,FALSE),"'!",$B$25,ROW($A3)+5))*About!$A$27</f>
        <v>1.6807318302309839E-6</v>
      </c>
      <c r="Q3" s="38" cm="1">
        <f t="array" aca="1" ref="Q3" ca="1">TREND($K3:$P3,$K$1:$P$1,Q$1)</f>
        <v>1.6925264395659376E-6</v>
      </c>
      <c r="R3" s="38" cm="1">
        <f t="array" aca="1" ref="R3" ca="1">TREND($K3:$P3,$K$1:$P$1,R$1)</f>
        <v>1.7043210489008933E-6</v>
      </c>
      <c r="S3" s="38" cm="1">
        <f t="array" aca="1" ref="S3" ca="1">TREND($K3:$P3,$K$1:$P$1,S$1)</f>
        <v>1.7161156582358455E-6</v>
      </c>
      <c r="T3" s="38" cm="1">
        <f t="array" aca="1" ref="T3" ca="1">TREND($K3:$P3,$K$1:$P$1,T$1)</f>
        <v>1.7279102675708012E-6</v>
      </c>
      <c r="U3" s="38" cm="1">
        <f t="array" aca="1" ref="U3" ca="1">TREND($K3:$P3,$K$1:$P$1,U$1)</f>
        <v>1.7397048769057535E-6</v>
      </c>
      <c r="V3" s="38" cm="1">
        <f t="array" aca="1" ref="V3" ca="1">TREND($K3:$P3,$K$1:$P$1,V$1)</f>
        <v>1.7514994862407091E-6</v>
      </c>
      <c r="W3" s="38" cm="1">
        <f t="array" aca="1" ref="W3" ca="1">TREND($K3:$P3,$K$1:$P$1,W$1)</f>
        <v>1.7632940955756648E-6</v>
      </c>
      <c r="X3" s="38" cm="1">
        <f t="array" aca="1" ref="X3" ca="1">TREND($K3:$P3,$K$1:$P$1,X$1)</f>
        <v>1.775088704910617E-6</v>
      </c>
      <c r="Y3" s="38" cm="1">
        <f t="array" aca="1" ref="Y3" ca="1">TREND($K3:$P3,$K$1:$P$1,Y$1)</f>
        <v>1.7868833142455727E-6</v>
      </c>
      <c r="Z3" s="38" cm="1">
        <f t="array" aca="1" ref="Z3" ca="1">TREND($K3:$P3,$K$1:$P$1,Z$1)</f>
        <v>1.7986779235805249E-6</v>
      </c>
      <c r="AA3" s="38" cm="1">
        <f t="array" aca="1" ref="AA3" ca="1">TREND($K3:$P3,$K$1:$P$1,AA$1)</f>
        <v>1.8104725329154806E-6</v>
      </c>
      <c r="AB3" s="38" cm="1">
        <f t="array" aca="1" ref="AB3" ca="1">TREND($K3:$P3,$K$1:$P$1,AB$1)</f>
        <v>1.8222671422504362E-6</v>
      </c>
      <c r="AC3" s="38" cm="1">
        <f t="array" aca="1" ref="AC3" ca="1">TREND($K3:$P3,$K$1:$P$1,AC$1)</f>
        <v>1.8340617515853885E-6</v>
      </c>
      <c r="AD3" s="38" cm="1">
        <f t="array" aca="1" ref="AD3" ca="1">TREND($K3:$P3,$K$1:$P$1,AD$1)</f>
        <v>1.8458563609203441E-6</v>
      </c>
      <c r="AE3" s="38" cm="1">
        <f t="array" aca="1" ref="AE3" ca="1">TREND($K3:$P3,$K$1:$P$1,AE$1)</f>
        <v>1.8576509702552964E-6</v>
      </c>
      <c r="AF3" s="38" cm="1">
        <f t="array" aca="1" ref="AF3" ca="1">TREND($K3:$P3,$K$1:$P$1,AF$1)</f>
        <v>1.8694455795902521E-6</v>
      </c>
      <c r="AG3" s="38" cm="1">
        <f t="array" aca="1" ref="AG3" ca="1">TREND($K3:$P3,$K$1:$P$1,AG$1)</f>
        <v>1.8812401889252043E-6</v>
      </c>
      <c r="AH3" s="38" cm="1">
        <f t="array" aca="1" ref="AH3" ca="1">TREND($K3:$P3,$K$1:$P$1,AH$1)</f>
        <v>1.89303479826016E-6</v>
      </c>
      <c r="AI3" s="38" cm="1">
        <f t="array" aca="1" ref="AI3" ca="1">TREND($K3:$P3,$K$1:$P$1,AI$1)</f>
        <v>1.9048294075951156E-6</v>
      </c>
      <c r="AJ3" s="38" cm="1">
        <f t="array" aca="1" ref="AJ3" ca="1">TREND($K3:$P3,$K$1:$P$1,AJ$1)</f>
        <v>1.9166240169300679E-6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4.1281132672339957E-6</v>
      </c>
      <c r="C4" s="38">
        <f t="shared" ca="1" si="3"/>
        <v>4.1281132672339957E-6</v>
      </c>
      <c r="D4" s="38">
        <f t="shared" ca="1" si="0"/>
        <v>4.1281132672339957E-6</v>
      </c>
      <c r="E4" s="38">
        <f t="shared" ca="1" si="0"/>
        <v>4.1281132672339957E-6</v>
      </c>
      <c r="F4" s="39" cm="1">
        <f t="array" aca="1" ref="F4" ca="1">INDIRECT(CONCATENATE("'",HLOOKUP(F$1,$B$21:$E$23,3,FALSE),"'!",$B$25,ROW($A4)+5))*About!$A$27</f>
        <v>4.1281132672339957E-6</v>
      </c>
      <c r="G4" s="38">
        <f t="shared" ca="1" si="4"/>
        <v>4.1281132672339957E-6</v>
      </c>
      <c r="H4" s="38">
        <f t="shared" ca="1" si="1"/>
        <v>4.1281132672339957E-6</v>
      </c>
      <c r="I4" s="38">
        <f t="shared" ca="1" si="1"/>
        <v>4.1281132672339957E-6</v>
      </c>
      <c r="J4" s="38">
        <f t="shared" ca="1" si="1"/>
        <v>4.1281132672339957E-6</v>
      </c>
      <c r="K4" s="39" cm="1">
        <f t="array" aca="1" ref="K4" ca="1">INDIRECT(CONCATENATE("'",HLOOKUP(K$1,$B$21:$E$23,3,FALSE),"'!",$B$25,ROW($A4)+5))*About!$A$27</f>
        <v>4.1281132672339957E-6</v>
      </c>
      <c r="L4" s="38">
        <f t="shared" ca="1" si="5"/>
        <v>4.1870863139087672E-6</v>
      </c>
      <c r="M4" s="38">
        <f t="shared" ca="1" si="2"/>
        <v>4.2460593605835386E-6</v>
      </c>
      <c r="N4" s="38">
        <f t="shared" ca="1" si="2"/>
        <v>4.3050324072583101E-6</v>
      </c>
      <c r="O4" s="38">
        <f t="shared" ca="1" si="2"/>
        <v>4.3640054539330816E-6</v>
      </c>
      <c r="P4" s="39" cm="1">
        <f t="array" aca="1" ref="P4" ca="1">INDIRECT(CONCATENATE("'",HLOOKUP(P$1,$B$21:$E$23,3,FALSE),"'!",$B$25,ROW($A4)+5))*About!$A$27</f>
        <v>4.4229785006078531E-6</v>
      </c>
      <c r="Q4" s="38" cm="1">
        <f t="array" aca="1" ref="Q4" ca="1">TREND($K4:$P4,$K$1:$P$1,Q$1)</f>
        <v>4.4819515472826186E-6</v>
      </c>
      <c r="R4" s="38" cm="1">
        <f t="array" aca="1" ref="R4" ca="1">TREND($K4:$P4,$K$1:$P$1,R$1)</f>
        <v>4.5409245939573935E-6</v>
      </c>
      <c r="S4" s="38" cm="1">
        <f t="array" aca="1" ref="S4" ca="1">TREND($K4:$P4,$K$1:$P$1,S$1)</f>
        <v>4.5998976406321683E-6</v>
      </c>
      <c r="T4" s="38" cm="1">
        <f t="array" aca="1" ref="T4" ca="1">TREND($K4:$P4,$K$1:$P$1,T$1)</f>
        <v>4.6588706873069296E-6</v>
      </c>
      <c r="U4" s="38" cm="1">
        <f t="array" aca="1" ref="U4" ca="1">TREND($K4:$P4,$K$1:$P$1,U$1)</f>
        <v>4.7178437339817045E-6</v>
      </c>
      <c r="V4" s="38" cm="1">
        <f t="array" aca="1" ref="V4" ca="1">TREND($K4:$P4,$K$1:$P$1,V$1)</f>
        <v>4.7768167806564794E-6</v>
      </c>
      <c r="W4" s="38" cm="1">
        <f t="array" aca="1" ref="W4" ca="1">TREND($K4:$P4,$K$1:$P$1,W$1)</f>
        <v>4.8357898273312542E-6</v>
      </c>
      <c r="X4" s="38" cm="1">
        <f t="array" aca="1" ref="X4" ca="1">TREND($K4:$P4,$K$1:$P$1,X$1)</f>
        <v>4.8947628740060155E-6</v>
      </c>
      <c r="Y4" s="38" cm="1">
        <f t="array" aca="1" ref="Y4" ca="1">TREND($K4:$P4,$K$1:$P$1,Y$1)</f>
        <v>4.9537359206807904E-6</v>
      </c>
      <c r="Z4" s="38" cm="1">
        <f t="array" aca="1" ref="Z4" ca="1">TREND($K4:$P4,$K$1:$P$1,Z$1)</f>
        <v>5.0127089673555653E-6</v>
      </c>
      <c r="AA4" s="38" cm="1">
        <f t="array" aca="1" ref="AA4" ca="1">TREND($K4:$P4,$K$1:$P$1,AA$1)</f>
        <v>5.0716820140303401E-6</v>
      </c>
      <c r="AB4" s="38" cm="1">
        <f t="array" aca="1" ref="AB4" ca="1">TREND($K4:$P4,$K$1:$P$1,AB$1)</f>
        <v>5.1306550607051015E-6</v>
      </c>
      <c r="AC4" s="38" cm="1">
        <f t="array" aca="1" ref="AC4" ca="1">TREND($K4:$P4,$K$1:$P$1,AC$1)</f>
        <v>5.1896281073798763E-6</v>
      </c>
      <c r="AD4" s="38" cm="1">
        <f t="array" aca="1" ref="AD4" ca="1">TREND($K4:$P4,$K$1:$P$1,AD$1)</f>
        <v>5.2486011540546512E-6</v>
      </c>
      <c r="AE4" s="38" cm="1">
        <f t="array" aca="1" ref="AE4" ca="1">TREND($K4:$P4,$K$1:$P$1,AE$1)</f>
        <v>5.307574200729426E-6</v>
      </c>
      <c r="AF4" s="38" cm="1">
        <f t="array" aca="1" ref="AF4" ca="1">TREND($K4:$P4,$K$1:$P$1,AF$1)</f>
        <v>5.3665472474041874E-6</v>
      </c>
      <c r="AG4" s="38" cm="1">
        <f t="array" aca="1" ref="AG4" ca="1">TREND($K4:$P4,$K$1:$P$1,AG$1)</f>
        <v>5.4255202940789622E-6</v>
      </c>
      <c r="AH4" s="38" cm="1">
        <f t="array" aca="1" ref="AH4" ca="1">TREND($K4:$P4,$K$1:$P$1,AH$1)</f>
        <v>5.4844933407537371E-6</v>
      </c>
      <c r="AI4" s="38" cm="1">
        <f t="array" aca="1" ref="AI4" ca="1">TREND($K4:$P4,$K$1:$P$1,AI$1)</f>
        <v>5.5434663874285119E-6</v>
      </c>
      <c r="AJ4" s="38" cm="1">
        <f t="array" aca="1" ref="AJ4" ca="1">TREND($K4:$P4,$K$1:$P$1,AJ$1)</f>
        <v>5.6024394341032868E-6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5.0127089673555666E-5</v>
      </c>
      <c r="C5" s="38">
        <f t="shared" ca="1" si="3"/>
        <v>5.0127089673555666E-5</v>
      </c>
      <c r="D5" s="38">
        <f t="shared" ca="1" si="0"/>
        <v>5.0127089673555666E-5</v>
      </c>
      <c r="E5" s="38">
        <f t="shared" ca="1" si="0"/>
        <v>5.0127089673555666E-5</v>
      </c>
      <c r="F5" s="39" cm="1">
        <f t="array" aca="1" ref="F5" ca="1">INDIRECT(CONCATENATE("'",HLOOKUP(F$1,$B$21:$E$23,3,FALSE),"'!",$B$25,ROW($A5)+5))*About!$A$27</f>
        <v>5.0127089673555666E-5</v>
      </c>
      <c r="G5" s="38">
        <f t="shared" ca="1" si="4"/>
        <v>5.0716820140303381E-5</v>
      </c>
      <c r="H5" s="38">
        <f t="shared" ca="1" si="1"/>
        <v>5.1306550607051089E-5</v>
      </c>
      <c r="I5" s="38">
        <f t="shared" ca="1" si="1"/>
        <v>5.1896281073798804E-5</v>
      </c>
      <c r="J5" s="38">
        <f t="shared" ca="1" si="1"/>
        <v>5.2486011540546512E-5</v>
      </c>
      <c r="K5" s="39" cm="1">
        <f t="array" aca="1" ref="K5" ca="1">INDIRECT(CONCATENATE("'",HLOOKUP(K$1,$B$21:$E$23,3,FALSE),"'!",$B$25,ROW($A5)+5))*About!$A$27</f>
        <v>5.3075742007294227E-5</v>
      </c>
      <c r="L5" s="38">
        <f t="shared" ca="1" si="5"/>
        <v>5.4255202940789656E-5</v>
      </c>
      <c r="M5" s="38">
        <f t="shared" ca="1" si="2"/>
        <v>5.5434663874285086E-5</v>
      </c>
      <c r="N5" s="38">
        <f t="shared" ca="1" si="2"/>
        <v>5.6614124807780508E-5</v>
      </c>
      <c r="O5" s="38">
        <f t="shared" ca="1" si="2"/>
        <v>5.7793585741275938E-5</v>
      </c>
      <c r="P5" s="39" cm="1">
        <f t="array" aca="1" ref="P5" ca="1">INDIRECT(CONCATENATE("'",HLOOKUP(P$1,$B$21:$E$23,3,FALSE),"'!",$B$25,ROW($A5)+5))*About!$A$27</f>
        <v>5.8973046674771367E-5</v>
      </c>
      <c r="Q5" s="38" cm="1">
        <f t="array" aca="1" ref="Q5" ca="1">TREND($K5:$P5,$K$1:$P$1,Q$1)</f>
        <v>6.0152507608266566E-5</v>
      </c>
      <c r="R5" s="38" cm="1">
        <f t="array" aca="1" ref="R5" ca="1">TREND($K5:$P5,$K$1:$P$1,R$1)</f>
        <v>6.1331968541762389E-5</v>
      </c>
      <c r="S5" s="38" cm="1">
        <f t="array" aca="1" ref="S5" ca="1">TREND($K5:$P5,$K$1:$P$1,S$1)</f>
        <v>6.2511429475257778E-5</v>
      </c>
      <c r="T5" s="38" cm="1">
        <f t="array" aca="1" ref="T5" ca="1">TREND($K5:$P5,$K$1:$P$1,T$1)</f>
        <v>6.3690890408753167E-5</v>
      </c>
      <c r="U5" s="38" cm="1">
        <f t="array" aca="1" ref="U5" ca="1">TREND($K5:$P5,$K$1:$P$1,U$1)</f>
        <v>6.4870351342248556E-5</v>
      </c>
      <c r="V5" s="38" cm="1">
        <f t="array" aca="1" ref="V5" ca="1">TREND($K5:$P5,$K$1:$P$1,V$1)</f>
        <v>6.6049812275743944E-5</v>
      </c>
      <c r="W5" s="38" cm="1">
        <f t="array" aca="1" ref="W5" ca="1">TREND($K5:$P5,$K$1:$P$1,W$1)</f>
        <v>6.7229273209239333E-5</v>
      </c>
      <c r="X5" s="38" cm="1">
        <f t="array" aca="1" ref="X5" ca="1">TREND($K5:$P5,$K$1:$P$1,X$1)</f>
        <v>6.8408734142734722E-5</v>
      </c>
      <c r="Y5" s="38" cm="1">
        <f t="array" aca="1" ref="Y5" ca="1">TREND($K5:$P5,$K$1:$P$1,Y$1)</f>
        <v>6.9588195076230111E-5</v>
      </c>
      <c r="Z5" s="38" cm="1">
        <f t="array" aca="1" ref="Z5" ca="1">TREND($K5:$P5,$K$1:$P$1,Z$1)</f>
        <v>7.07676560097255E-5</v>
      </c>
      <c r="AA5" s="38" cm="1">
        <f t="array" aca="1" ref="AA5" ca="1">TREND($K5:$P5,$K$1:$P$1,AA$1)</f>
        <v>7.1947116943220889E-5</v>
      </c>
      <c r="AB5" s="38" cm="1">
        <f t="array" aca="1" ref="AB5" ca="1">TREND($K5:$P5,$K$1:$P$1,AB$1)</f>
        <v>7.3126577876716278E-5</v>
      </c>
      <c r="AC5" s="38" cm="1">
        <f t="array" aca="1" ref="AC5" ca="1">TREND($K5:$P5,$K$1:$P$1,AC$1)</f>
        <v>7.43060388102121E-5</v>
      </c>
      <c r="AD5" s="38" cm="1">
        <f t="array" aca="1" ref="AD5" ca="1">TREND($K5:$P5,$K$1:$P$1,AD$1)</f>
        <v>7.5485499743707489E-5</v>
      </c>
      <c r="AE5" s="38" cm="1">
        <f t="array" aca="1" ref="AE5" ca="1">TREND($K5:$P5,$K$1:$P$1,AE$1)</f>
        <v>7.6664960677202878E-5</v>
      </c>
      <c r="AF5" s="38" cm="1">
        <f t="array" aca="1" ref="AF5" ca="1">TREND($K5:$P5,$K$1:$P$1,AF$1)</f>
        <v>7.7844421610698267E-5</v>
      </c>
      <c r="AG5" s="38" cm="1">
        <f t="array" aca="1" ref="AG5" ca="1">TREND($K5:$P5,$K$1:$P$1,AG$1)</f>
        <v>7.9023882544193656E-5</v>
      </c>
      <c r="AH5" s="38" cm="1">
        <f t="array" aca="1" ref="AH5" ca="1">TREND($K5:$P5,$K$1:$P$1,AH$1)</f>
        <v>8.0203343477689044E-5</v>
      </c>
      <c r="AI5" s="38" cm="1">
        <f t="array" aca="1" ref="AI5" ca="1">TREND($K5:$P5,$K$1:$P$1,AI$1)</f>
        <v>8.1382804411184433E-5</v>
      </c>
      <c r="AJ5" s="38" cm="1">
        <f t="array" aca="1" ref="AJ5" ca="1">TREND($K5:$P5,$K$1:$P$1,AJ$1)</f>
        <v>8.2562265344679822E-5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7.3716308343464216E-5</v>
      </c>
      <c r="C6" s="38">
        <f t="shared" ca="1" si="3"/>
        <v>7.3716308343464216E-5</v>
      </c>
      <c r="D6" s="38">
        <f t="shared" ca="1" si="0"/>
        <v>7.3716308343464216E-5</v>
      </c>
      <c r="E6" s="38">
        <f t="shared" ca="1" si="0"/>
        <v>7.3716308343464216E-5</v>
      </c>
      <c r="F6" s="39" cm="1">
        <f t="array" aca="1" ref="F6" ca="1">INDIRECT(CONCATENATE("'",HLOOKUP(F$1,$B$21:$E$23,3,FALSE),"'!",$B$25,ROW($A6)+5))*About!$A$27</f>
        <v>7.3716308343464216E-5</v>
      </c>
      <c r="G6" s="38">
        <f t="shared" ca="1" si="4"/>
        <v>7.4306038810211924E-5</v>
      </c>
      <c r="H6" s="38">
        <f t="shared" ca="1" si="1"/>
        <v>7.4895769276959632E-5</v>
      </c>
      <c r="I6" s="38">
        <f t="shared" ca="1" si="1"/>
        <v>7.5485499743707353E-5</v>
      </c>
      <c r="J6" s="38">
        <f t="shared" ca="1" si="1"/>
        <v>7.6075230210455061E-5</v>
      </c>
      <c r="K6" s="39" cm="1">
        <f t="array" aca="1" ref="K6" ca="1">INDIRECT(CONCATENATE("'",HLOOKUP(K$1,$B$21:$E$23,3,FALSE),"'!",$B$25,ROW($A6)+5))*About!$A$27</f>
        <v>7.6664960677202769E-5</v>
      </c>
      <c r="L6" s="38">
        <f t="shared" ca="1" si="5"/>
        <v>7.7844421610698199E-5</v>
      </c>
      <c r="M6" s="38">
        <f t="shared" ca="1" si="2"/>
        <v>7.9023882544193628E-5</v>
      </c>
      <c r="N6" s="38">
        <f t="shared" ca="1" si="2"/>
        <v>8.0203343477689058E-5</v>
      </c>
      <c r="O6" s="38">
        <f t="shared" ca="1" si="2"/>
        <v>8.1382804411184487E-5</v>
      </c>
      <c r="P6" s="39" cm="1">
        <f t="array" aca="1" ref="P6" ca="1">INDIRECT(CONCATENATE("'",HLOOKUP(P$1,$B$21:$E$23,3,FALSE),"'!",$B$25,ROW($A6)+5))*About!$A$27</f>
        <v>8.2562265344679917E-5</v>
      </c>
      <c r="Q6" s="38" cm="1">
        <f t="array" aca="1" ref="Q6" ca="1">TREND($K6:$P6,$K$1:$P$1,Q$1)</f>
        <v>8.3741726278174777E-5</v>
      </c>
      <c r="R6" s="38" cm="1">
        <f t="array" aca="1" ref="R6" ca="1">TREND($K6:$P6,$K$1:$P$1,R$1)</f>
        <v>8.4921187211670166E-5</v>
      </c>
      <c r="S6" s="38" cm="1">
        <f t="array" aca="1" ref="S6" ca="1">TREND($K6:$P6,$K$1:$P$1,S$1)</f>
        <v>8.6100648145165989E-5</v>
      </c>
      <c r="T6" s="38" cm="1">
        <f t="array" aca="1" ref="T6" ca="1">TREND($K6:$P6,$K$1:$P$1,T$1)</f>
        <v>8.7280109078661378E-5</v>
      </c>
      <c r="U6" s="38" cm="1">
        <f t="array" aca="1" ref="U6" ca="1">TREND($K6:$P6,$K$1:$P$1,U$1)</f>
        <v>8.8459570012156766E-5</v>
      </c>
      <c r="V6" s="38" cm="1">
        <f t="array" aca="1" ref="V6" ca="1">TREND($K6:$P6,$K$1:$P$1,V$1)</f>
        <v>8.9639030945652155E-5</v>
      </c>
      <c r="W6" s="38" cm="1">
        <f t="array" aca="1" ref="W6" ca="1">TREND($K6:$P6,$K$1:$P$1,W$1)</f>
        <v>9.0818491879147544E-5</v>
      </c>
      <c r="X6" s="38" cm="1">
        <f t="array" aca="1" ref="X6" ca="1">TREND($K6:$P6,$K$1:$P$1,X$1)</f>
        <v>9.1997952812642933E-5</v>
      </c>
      <c r="Y6" s="38" cm="1">
        <f t="array" aca="1" ref="Y6" ca="1">TREND($K6:$P6,$K$1:$P$1,Y$1)</f>
        <v>9.3177413746138322E-5</v>
      </c>
      <c r="Z6" s="38" cm="1">
        <f t="array" aca="1" ref="Z6" ca="1">TREND($K6:$P6,$K$1:$P$1,Z$1)</f>
        <v>9.4356874679633711E-5</v>
      </c>
      <c r="AA6" s="38" cm="1">
        <f t="array" aca="1" ref="AA6" ca="1">TREND($K6:$P6,$K$1:$P$1,AA$1)</f>
        <v>9.55363356131291E-5</v>
      </c>
      <c r="AB6" s="38" cm="1">
        <f t="array" aca="1" ref="AB6" ca="1">TREND($K6:$P6,$K$1:$P$1,AB$1)</f>
        <v>9.6715796546624488E-5</v>
      </c>
      <c r="AC6" s="38" cm="1">
        <f t="array" aca="1" ref="AC6" ca="1">TREND($K6:$P6,$K$1:$P$1,AC$1)</f>
        <v>9.7895257480120311E-5</v>
      </c>
      <c r="AD6" s="38" cm="1">
        <f t="array" aca="1" ref="AD6" ca="1">TREND($K6:$P6,$K$1:$P$1,AD$1)</f>
        <v>9.90747184136157E-5</v>
      </c>
      <c r="AE6" s="38" cm="1">
        <f t="array" aca="1" ref="AE6" ca="1">TREND($K6:$P6,$K$1:$P$1,AE$1)</f>
        <v>1.0025417934711109E-4</v>
      </c>
      <c r="AF6" s="38" cm="1">
        <f t="array" aca="1" ref="AF6" ca="1">TREND($K6:$P6,$K$1:$P$1,AF$1)</f>
        <v>1.0143364028060648E-4</v>
      </c>
      <c r="AG6" s="38" cm="1">
        <f t="array" aca="1" ref="AG6" ca="1">TREND($K6:$P6,$K$1:$P$1,AG$1)</f>
        <v>1.0261310121410187E-4</v>
      </c>
      <c r="AH6" s="38" cm="1">
        <f t="array" aca="1" ref="AH6" ca="1">TREND($K6:$P6,$K$1:$P$1,AH$1)</f>
        <v>1.0379256214759726E-4</v>
      </c>
      <c r="AI6" s="38" cm="1">
        <f t="array" aca="1" ref="AI6" ca="1">TREND($K6:$P6,$K$1:$P$1,AI$1)</f>
        <v>1.0497202308109264E-4</v>
      </c>
      <c r="AJ6" s="38" cm="1">
        <f t="array" aca="1" ref="AJ6" ca="1">TREND($K6:$P6,$K$1:$P$1,AJ$1)</f>
        <v>1.0615148401458803E-4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2.1230296802917693E-3</v>
      </c>
      <c r="C7" s="38">
        <f t="shared" ca="1" si="3"/>
        <v>2.1304013111261158E-3</v>
      </c>
      <c r="D7" s="38">
        <f t="shared" ca="1" si="0"/>
        <v>2.1377729419604623E-3</v>
      </c>
      <c r="E7" s="38">
        <f t="shared" ca="1" si="0"/>
        <v>2.1451445727948084E-3</v>
      </c>
      <c r="F7" s="39" cm="1">
        <f t="array" aca="1" ref="F7" ca="1">INDIRECT(CONCATENATE("'",HLOOKUP(F$1,$B$21:$E$23,3,FALSE),"'!",$B$25,ROW($A7)+5))*About!$A$27</f>
        <v>2.1525162036291549E-3</v>
      </c>
      <c r="G7" s="38">
        <f t="shared" ca="1" si="4"/>
        <v>2.1525162036291549E-3</v>
      </c>
      <c r="H7" s="38">
        <f t="shared" ca="1" si="1"/>
        <v>2.1525162036291549E-3</v>
      </c>
      <c r="I7" s="38">
        <f t="shared" ca="1" si="1"/>
        <v>2.1525162036291549E-3</v>
      </c>
      <c r="J7" s="38">
        <f t="shared" ca="1" si="1"/>
        <v>2.1525162036291549E-3</v>
      </c>
      <c r="K7" s="39" cm="1">
        <f t="array" aca="1" ref="K7" ca="1">INDIRECT(CONCATENATE("'",HLOOKUP(K$1,$B$21:$E$23,3,FALSE),"'!",$B$25,ROW($A7)+5))*About!$A$27</f>
        <v>2.1525162036291549E-3</v>
      </c>
      <c r="L7" s="38">
        <f t="shared" ca="1" si="5"/>
        <v>2.1584135082966319E-3</v>
      </c>
      <c r="M7" s="38">
        <f t="shared" ca="1" si="2"/>
        <v>2.1643108129641092E-3</v>
      </c>
      <c r="N7" s="38">
        <f t="shared" ca="1" si="2"/>
        <v>2.1702081176315862E-3</v>
      </c>
      <c r="O7" s="38">
        <f t="shared" ca="1" si="2"/>
        <v>2.1761054222990636E-3</v>
      </c>
      <c r="P7" s="39" cm="1">
        <f t="array" aca="1" ref="P7" ca="1">INDIRECT(CONCATENATE("'",HLOOKUP(P$1,$B$21:$E$23,3,FALSE),"'!",$B$25,ROW($A7)+5))*About!$A$27</f>
        <v>2.1820027269665405E-3</v>
      </c>
      <c r="Q7" s="38" cm="1">
        <f t="array" aca="1" ref="Q7" ca="1">TREND($K7:$P7,$K$1:$P$1,Q$1)</f>
        <v>2.1879000316340179E-3</v>
      </c>
      <c r="R7" s="38" cm="1">
        <f t="array" aca="1" ref="R7" ca="1">TREND($K7:$P7,$K$1:$P$1,R$1)</f>
        <v>2.1937973363014944E-3</v>
      </c>
      <c r="S7" s="38" cm="1">
        <f t="array" aca="1" ref="S7" ca="1">TREND($K7:$P7,$K$1:$P$1,S$1)</f>
        <v>2.1996946409689726E-3</v>
      </c>
      <c r="T7" s="38" cm="1">
        <f t="array" aca="1" ref="T7" ca="1">TREND($K7:$P7,$K$1:$P$1,T$1)</f>
        <v>2.2055919456364492E-3</v>
      </c>
      <c r="U7" s="38" cm="1">
        <f t="array" aca="1" ref="U7" ca="1">TREND($K7:$P7,$K$1:$P$1,U$1)</f>
        <v>2.2114892503039257E-3</v>
      </c>
      <c r="V7" s="38" cm="1">
        <f t="array" aca="1" ref="V7" ca="1">TREND($K7:$P7,$K$1:$P$1,V$1)</f>
        <v>2.2173865549714039E-3</v>
      </c>
      <c r="W7" s="38" cm="1">
        <f t="array" aca="1" ref="W7" ca="1">TREND($K7:$P7,$K$1:$P$1,W$1)</f>
        <v>2.2232838596388804E-3</v>
      </c>
      <c r="X7" s="38" cm="1">
        <f t="array" aca="1" ref="X7" ca="1">TREND($K7:$P7,$K$1:$P$1,X$1)</f>
        <v>2.2291811643063569E-3</v>
      </c>
      <c r="Y7" s="38" cm="1">
        <f t="array" aca="1" ref="Y7" ca="1">TREND($K7:$P7,$K$1:$P$1,Y$1)</f>
        <v>2.2350784689738352E-3</v>
      </c>
      <c r="Z7" s="38" cm="1">
        <f t="array" aca="1" ref="Z7" ca="1">TREND($K7:$P7,$K$1:$P$1,Z$1)</f>
        <v>2.2409757736413117E-3</v>
      </c>
      <c r="AA7" s="38" cm="1">
        <f t="array" aca="1" ref="AA7" ca="1">TREND($K7:$P7,$K$1:$P$1,AA$1)</f>
        <v>2.2468730783087882E-3</v>
      </c>
      <c r="AB7" s="38" cm="1">
        <f t="array" aca="1" ref="AB7" ca="1">TREND($K7:$P7,$K$1:$P$1,AB$1)</f>
        <v>2.2527703829762664E-3</v>
      </c>
      <c r="AC7" s="38" cm="1">
        <f t="array" aca="1" ref="AC7" ca="1">TREND($K7:$P7,$K$1:$P$1,AC$1)</f>
        <v>2.258667687643743E-3</v>
      </c>
      <c r="AD7" s="38" cm="1">
        <f t="array" aca="1" ref="AD7" ca="1">TREND($K7:$P7,$K$1:$P$1,AD$1)</f>
        <v>2.2645649923112212E-3</v>
      </c>
      <c r="AE7" s="38" cm="1">
        <f t="array" aca="1" ref="AE7" ca="1">TREND($K7:$P7,$K$1:$P$1,AE$1)</f>
        <v>2.2704622969786977E-3</v>
      </c>
      <c r="AF7" s="38" cm="1">
        <f t="array" aca="1" ref="AF7" ca="1">TREND($K7:$P7,$K$1:$P$1,AF$1)</f>
        <v>2.2763596016461742E-3</v>
      </c>
      <c r="AG7" s="38" cm="1">
        <f t="array" aca="1" ref="AG7" ca="1">TREND($K7:$P7,$K$1:$P$1,AG$1)</f>
        <v>2.2822569063136525E-3</v>
      </c>
      <c r="AH7" s="38" cm="1">
        <f t="array" aca="1" ref="AH7" ca="1">TREND($K7:$P7,$K$1:$P$1,AH$1)</f>
        <v>2.288154210981129E-3</v>
      </c>
      <c r="AI7" s="38" cm="1">
        <f t="array" aca="1" ref="AI7" ca="1">TREND($K7:$P7,$K$1:$P$1,AI$1)</f>
        <v>2.2940515156486055E-3</v>
      </c>
      <c r="AJ7" s="38" cm="1">
        <f t="array" aca="1" ref="AJ7" ca="1">TREND($K7:$P7,$K$1:$P$1,AJ$1)</f>
        <v>2.2999488203160837E-3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3.538382800486282E-4</v>
      </c>
      <c r="C8" s="38">
        <f t="shared" ca="1" si="3"/>
        <v>3.538382800486282E-4</v>
      </c>
      <c r="D8" s="38">
        <f t="shared" ca="1" si="0"/>
        <v>3.538382800486282E-4</v>
      </c>
      <c r="E8" s="38">
        <f t="shared" ca="1" si="0"/>
        <v>3.538382800486282E-4</v>
      </c>
      <c r="F8" s="39" cm="1">
        <f t="array" aca="1" ref="F8" ca="1">INDIRECT(CONCATENATE("'",HLOOKUP(F$1,$B$21:$E$23,3,FALSE),"'!",$B$25,ROW($A8)+5))*About!$A$27</f>
        <v>3.538382800486282E-4</v>
      </c>
      <c r="G8" s="38">
        <f t="shared" ca="1" si="4"/>
        <v>3.538382800486282E-4</v>
      </c>
      <c r="H8" s="38">
        <f t="shared" ca="1" si="1"/>
        <v>3.538382800486282E-4</v>
      </c>
      <c r="I8" s="38">
        <f t="shared" ca="1" si="1"/>
        <v>3.538382800486282E-4</v>
      </c>
      <c r="J8" s="38">
        <f t="shared" ca="1" si="1"/>
        <v>3.538382800486282E-4</v>
      </c>
      <c r="K8" s="39" cm="1">
        <f t="array" aca="1" ref="K8" ca="1">INDIRECT(CONCATENATE("'",HLOOKUP(K$1,$B$21:$E$23,3,FALSE),"'!",$B$25,ROW($A8)+5))*About!$A$27</f>
        <v>3.538382800486282E-4</v>
      </c>
      <c r="L8" s="38">
        <f t="shared" ca="1" si="5"/>
        <v>3.5973558471610537E-4</v>
      </c>
      <c r="M8" s="38">
        <f t="shared" ca="1" si="2"/>
        <v>3.6563288938358247E-4</v>
      </c>
      <c r="N8" s="38">
        <f t="shared" ca="1" si="2"/>
        <v>3.7153019405105963E-4</v>
      </c>
      <c r="O8" s="38">
        <f t="shared" ca="1" si="2"/>
        <v>3.7742749871853674E-4</v>
      </c>
      <c r="P8" s="39" cm="1">
        <f t="array" aca="1" ref="P8" ca="1">INDIRECT(CONCATENATE("'",HLOOKUP(P$1,$B$21:$E$23,3,FALSE),"'!",$B$25,ROW($A8)+5))*About!$A$27</f>
        <v>3.833248033860139E-4</v>
      </c>
      <c r="Q8" s="38" cm="1">
        <f t="array" aca="1" ref="Q8" ca="1">TREND($K8:$P8,$K$1:$P$1,Q$1)</f>
        <v>3.8922210805349133E-4</v>
      </c>
      <c r="R8" s="38" cm="1">
        <f t="array" aca="1" ref="R8" ca="1">TREND($K8:$P8,$K$1:$P$1,R$1)</f>
        <v>3.9511941272096784E-4</v>
      </c>
      <c r="S8" s="38" cm="1">
        <f t="array" aca="1" ref="S8" ca="1">TREND($K8:$P8,$K$1:$P$1,S$1)</f>
        <v>4.0101671738844609E-4</v>
      </c>
      <c r="T8" s="38" cm="1">
        <f t="array" aca="1" ref="T8" ca="1">TREND($K8:$P8,$K$1:$P$1,T$1)</f>
        <v>4.069140220559226E-4</v>
      </c>
      <c r="U8" s="38" cm="1">
        <f t="array" aca="1" ref="U8" ca="1">TREND($K8:$P8,$K$1:$P$1,U$1)</f>
        <v>4.1281132672339911E-4</v>
      </c>
      <c r="V8" s="38" cm="1">
        <f t="array" aca="1" ref="V8" ca="1">TREND($K8:$P8,$K$1:$P$1,V$1)</f>
        <v>4.1870863139087736E-4</v>
      </c>
      <c r="W8" s="38" cm="1">
        <f t="array" aca="1" ref="W8" ca="1">TREND($K8:$P8,$K$1:$P$1,W$1)</f>
        <v>4.2460593605835387E-4</v>
      </c>
      <c r="X8" s="38" cm="1">
        <f t="array" aca="1" ref="X8" ca="1">TREND($K8:$P8,$K$1:$P$1,X$1)</f>
        <v>4.3050324072583038E-4</v>
      </c>
      <c r="Y8" s="38" cm="1">
        <f t="array" aca="1" ref="Y8" ca="1">TREND($K8:$P8,$K$1:$P$1,Y$1)</f>
        <v>4.3640054539330862E-4</v>
      </c>
      <c r="Z8" s="38" cm="1">
        <f t="array" aca="1" ref="Z8" ca="1">TREND($K8:$P8,$K$1:$P$1,Z$1)</f>
        <v>4.4229785006078513E-4</v>
      </c>
      <c r="AA8" s="38" cm="1">
        <f t="array" aca="1" ref="AA8" ca="1">TREND($K8:$P8,$K$1:$P$1,AA$1)</f>
        <v>4.4819515472826164E-4</v>
      </c>
      <c r="AB8" s="38" cm="1">
        <f t="array" aca="1" ref="AB8" ca="1">TREND($K8:$P8,$K$1:$P$1,AB$1)</f>
        <v>4.5409245939573989E-4</v>
      </c>
      <c r="AC8" s="38" cm="1">
        <f t="array" aca="1" ref="AC8" ca="1">TREND($K8:$P8,$K$1:$P$1,AC$1)</f>
        <v>4.599897640632164E-4</v>
      </c>
      <c r="AD8" s="38" cm="1">
        <f t="array" aca="1" ref="AD8" ca="1">TREND($K8:$P8,$K$1:$P$1,AD$1)</f>
        <v>4.6588706873069465E-4</v>
      </c>
      <c r="AE8" s="38" cm="1">
        <f t="array" aca="1" ref="AE8" ca="1">TREND($K8:$P8,$K$1:$P$1,AE$1)</f>
        <v>4.7178437339817116E-4</v>
      </c>
      <c r="AF8" s="38" cm="1">
        <f t="array" aca="1" ref="AF8" ca="1">TREND($K8:$P8,$K$1:$P$1,AF$1)</f>
        <v>4.7768167806564767E-4</v>
      </c>
      <c r="AG8" s="38" cm="1">
        <f t="array" aca="1" ref="AG8" ca="1">TREND($K8:$P8,$K$1:$P$1,AG$1)</f>
        <v>4.8357898273312591E-4</v>
      </c>
      <c r="AH8" s="38" cm="1">
        <f t="array" aca="1" ref="AH8" ca="1">TREND($K8:$P8,$K$1:$P$1,AH$1)</f>
        <v>4.8947628740060242E-4</v>
      </c>
      <c r="AI8" s="38" cm="1">
        <f t="array" aca="1" ref="AI8" ca="1">TREND($K8:$P8,$K$1:$P$1,AI$1)</f>
        <v>4.9537359206807893E-4</v>
      </c>
      <c r="AJ8" s="38" cm="1">
        <f t="array" aca="1" ref="AJ8" ca="1">TREND($K8:$P8,$K$1:$P$1,AJ$1)</f>
        <v>5.0127089673555718E-4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8.5510917678418484E-5</v>
      </c>
      <c r="C9" s="38">
        <f t="shared" ca="1" si="3"/>
        <v>8.5510917678418484E-5</v>
      </c>
      <c r="D9" s="38">
        <f t="shared" ca="1" si="0"/>
        <v>8.5510917678418484E-5</v>
      </c>
      <c r="E9" s="38">
        <f t="shared" ca="1" si="0"/>
        <v>8.5510917678418484E-5</v>
      </c>
      <c r="F9" s="39" cm="1">
        <f t="array" aca="1" ref="F9" ca="1">INDIRECT(CONCATENATE("'",HLOOKUP(F$1,$B$21:$E$23,3,FALSE),"'!",$B$25,ROW($A9)+5))*About!$A$27</f>
        <v>8.5510917678418484E-5</v>
      </c>
      <c r="G9" s="38">
        <f t="shared" ca="1" si="4"/>
        <v>8.6100648145166192E-5</v>
      </c>
      <c r="H9" s="38">
        <f t="shared" ca="1" si="1"/>
        <v>8.6690378611913914E-5</v>
      </c>
      <c r="I9" s="38">
        <f t="shared" ca="1" si="1"/>
        <v>8.7280109078661622E-5</v>
      </c>
      <c r="J9" s="38">
        <f t="shared" ca="1" si="1"/>
        <v>8.7869839545409343E-5</v>
      </c>
      <c r="K9" s="39" cm="1">
        <f t="array" aca="1" ref="K9" ca="1">INDIRECT(CONCATENATE("'",HLOOKUP(K$1,$B$21:$E$23,3,FALSE),"'!",$B$25,ROW($A9)+5))*About!$A$27</f>
        <v>8.8459570012157051E-5</v>
      </c>
      <c r="L9" s="38">
        <f t="shared" ca="1" si="5"/>
        <v>8.9639030945652481E-5</v>
      </c>
      <c r="M9" s="38">
        <f t="shared" ca="1" si="2"/>
        <v>9.081849187914791E-5</v>
      </c>
      <c r="N9" s="38">
        <f t="shared" ca="1" si="2"/>
        <v>9.1997952812643326E-5</v>
      </c>
      <c r="O9" s="38">
        <f t="shared" ca="1" si="2"/>
        <v>9.3177413746138756E-5</v>
      </c>
      <c r="P9" s="39" cm="1">
        <f t="array" aca="1" ref="P9" ca="1">INDIRECT(CONCATENATE("'",HLOOKUP(P$1,$B$21:$E$23,3,FALSE),"'!",$B$25,ROW($A9)+5))*About!$A$27</f>
        <v>9.4356874679634185E-5</v>
      </c>
      <c r="Q9" s="38" cm="1">
        <f t="array" aca="1" ref="Q9" ca="1">TREND($K9:$P9,$K$1:$P$1,Q$1)</f>
        <v>9.5536335613129533E-5</v>
      </c>
      <c r="R9" s="38" cm="1">
        <f t="array" aca="1" ref="R9" ca="1">TREND($K9:$P9,$K$1:$P$1,R$1)</f>
        <v>9.6715796546624922E-5</v>
      </c>
      <c r="S9" s="38" cm="1">
        <f t="array" aca="1" ref="S9" ca="1">TREND($K9:$P9,$K$1:$P$1,S$1)</f>
        <v>9.7895257480120311E-5</v>
      </c>
      <c r="T9" s="38" cm="1">
        <f t="array" aca="1" ref="T9" ca="1">TREND($K9:$P9,$K$1:$P$1,T$1)</f>
        <v>9.90747184136157E-5</v>
      </c>
      <c r="U9" s="38" cm="1">
        <f t="array" aca="1" ref="U9" ca="1">TREND($K9:$P9,$K$1:$P$1,U$1)</f>
        <v>1.0025417934711109E-4</v>
      </c>
      <c r="V9" s="38" cm="1">
        <f t="array" aca="1" ref="V9" ca="1">TREND($K9:$P9,$K$1:$P$1,V$1)</f>
        <v>1.0143364028060648E-4</v>
      </c>
      <c r="W9" s="38" cm="1">
        <f t="array" aca="1" ref="W9" ca="1">TREND($K9:$P9,$K$1:$P$1,W$1)</f>
        <v>1.0261310121410187E-4</v>
      </c>
      <c r="X9" s="38" cm="1">
        <f t="array" aca="1" ref="X9" ca="1">TREND($K9:$P9,$K$1:$P$1,X$1)</f>
        <v>1.0379256214759726E-4</v>
      </c>
      <c r="Y9" s="38" cm="1">
        <f t="array" aca="1" ref="Y9" ca="1">TREND($K9:$P9,$K$1:$P$1,Y$1)</f>
        <v>1.0497202308109264E-4</v>
      </c>
      <c r="Z9" s="38" cm="1">
        <f t="array" aca="1" ref="Z9" ca="1">TREND($K9:$P9,$K$1:$P$1,Z$1)</f>
        <v>1.0615148401458803E-4</v>
      </c>
      <c r="AA9" s="38" cm="1">
        <f t="array" aca="1" ref="AA9" ca="1">TREND($K9:$P9,$K$1:$P$1,AA$1)</f>
        <v>1.0733094494808342E-4</v>
      </c>
      <c r="AB9" s="38" cm="1">
        <f t="array" aca="1" ref="AB9" ca="1">TREND($K9:$P9,$K$1:$P$1,AB$1)</f>
        <v>1.0851040588157881E-4</v>
      </c>
      <c r="AC9" s="38" cm="1">
        <f t="array" aca="1" ref="AC9" ca="1">TREND($K9:$P9,$K$1:$P$1,AC$1)</f>
        <v>1.0968986681507463E-4</v>
      </c>
      <c r="AD9" s="38" cm="1">
        <f t="array" aca="1" ref="AD9" ca="1">TREND($K9:$P9,$K$1:$P$1,AD$1)</f>
        <v>1.1086932774857002E-4</v>
      </c>
      <c r="AE9" s="38" cm="1">
        <f t="array" aca="1" ref="AE9" ca="1">TREND($K9:$P9,$K$1:$P$1,AE$1)</f>
        <v>1.1204878868206541E-4</v>
      </c>
      <c r="AF9" s="38" cm="1">
        <f t="array" aca="1" ref="AF9" ca="1">TREND($K9:$P9,$K$1:$P$1,AF$1)</f>
        <v>1.132282496155608E-4</v>
      </c>
      <c r="AG9" s="38" cm="1">
        <f t="array" aca="1" ref="AG9" ca="1">TREND($K9:$P9,$K$1:$P$1,AG$1)</f>
        <v>1.1440771054905619E-4</v>
      </c>
      <c r="AH9" s="38" cm="1">
        <f t="array" aca="1" ref="AH9" ca="1">TREND($K9:$P9,$K$1:$P$1,AH$1)</f>
        <v>1.1558717148255158E-4</v>
      </c>
      <c r="AI9" s="38" cm="1">
        <f t="array" aca="1" ref="AI9" ca="1">TREND($K9:$P9,$K$1:$P$1,AI$1)</f>
        <v>1.1676663241604697E-4</v>
      </c>
      <c r="AJ9" s="38" cm="1">
        <f t="array" aca="1" ref="AJ9" ca="1">TREND($K9:$P9,$K$1:$P$1,AJ$1)</f>
        <v>1.1794609334954236E-4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6.1921699008509944E-7</v>
      </c>
      <c r="C10" s="38">
        <f t="shared" ca="1" si="3"/>
        <v>6.3396025175379231E-7</v>
      </c>
      <c r="D10" s="38">
        <f t="shared" ca="1" si="0"/>
        <v>6.4870351342248517E-7</v>
      </c>
      <c r="E10" s="38">
        <f t="shared" ca="1" si="0"/>
        <v>6.6344677509117794E-7</v>
      </c>
      <c r="F10" s="39" cm="1">
        <f t="array" aca="1" ref="F10" ca="1">INDIRECT(CONCATENATE("'",HLOOKUP(F$1,$B$21:$E$23,3,FALSE),"'!",$B$25,ROW($A10)+5))*About!$A$27</f>
        <v>6.7819003675987081E-7</v>
      </c>
      <c r="G10" s="38">
        <f t="shared" ca="1" si="4"/>
        <v>6.8998464609482508E-7</v>
      </c>
      <c r="H10" s="38">
        <f t="shared" ca="1" si="1"/>
        <v>7.0177925542977935E-7</v>
      </c>
      <c r="I10" s="38">
        <f t="shared" ca="1" si="1"/>
        <v>7.1357386476473352E-7</v>
      </c>
      <c r="J10" s="38">
        <f t="shared" ca="1" si="1"/>
        <v>7.253684740996878E-7</v>
      </c>
      <c r="K10" s="39" cm="1">
        <f t="array" aca="1" ref="K10" ca="1">INDIRECT(CONCATENATE("'",HLOOKUP(K$1,$B$21:$E$23,3,FALSE),"'!",$B$25,ROW($A10)+5))*About!$A$27</f>
        <v>7.3716308343464207E-7</v>
      </c>
      <c r="L10" s="38">
        <f t="shared" ca="1" si="5"/>
        <v>7.4895769276959634E-7</v>
      </c>
      <c r="M10" s="38">
        <f t="shared" ca="1" si="2"/>
        <v>7.6075230210455062E-7</v>
      </c>
      <c r="N10" s="38">
        <f t="shared" ca="1" si="2"/>
        <v>7.7254691143950489E-7</v>
      </c>
      <c r="O10" s="38">
        <f t="shared" ca="1" si="2"/>
        <v>7.8434152077445917E-7</v>
      </c>
      <c r="P10" s="39" cm="1">
        <f t="array" aca="1" ref="P10" ca="1">INDIRECT(CONCATENATE("'",HLOOKUP(P$1,$B$21:$E$23,3,FALSE),"'!",$B$25,ROW($A10)+5))*About!$A$27</f>
        <v>7.9613613010941344E-7</v>
      </c>
      <c r="Q10" s="38" cm="1">
        <f t="array" aca="1" ref="Q10" ca="1">TREND($K10:$P10,$K$1:$P$1,Q$1)</f>
        <v>8.0793073944436888E-7</v>
      </c>
      <c r="R10" s="38" cm="1">
        <f t="array" aca="1" ref="R10" ca="1">TREND($K10:$P10,$K$1:$P$1,R$1)</f>
        <v>8.1972534877932114E-7</v>
      </c>
      <c r="S10" s="38" cm="1">
        <f t="array" aca="1" ref="S10" ca="1">TREND($K10:$P10,$K$1:$P$1,S$1)</f>
        <v>8.3151995811427679E-7</v>
      </c>
      <c r="T10" s="38" cm="1">
        <f t="array" aca="1" ref="T10" ca="1">TREND($K10:$P10,$K$1:$P$1,T$1)</f>
        <v>8.4331456744923244E-7</v>
      </c>
      <c r="U10" s="38" cm="1">
        <f t="array" aca="1" ref="U10" ca="1">TREND($K10:$P10,$K$1:$P$1,U$1)</f>
        <v>8.551091767841847E-7</v>
      </c>
      <c r="V10" s="38" cm="1">
        <f t="array" aca="1" ref="V10" ca="1">TREND($K10:$P10,$K$1:$P$1,V$1)</f>
        <v>8.6690378611914036E-7</v>
      </c>
      <c r="W10" s="38" cm="1">
        <f t="array" aca="1" ref="W10" ca="1">TREND($K10:$P10,$K$1:$P$1,W$1)</f>
        <v>8.7869839545409262E-7</v>
      </c>
      <c r="X10" s="38" cm="1">
        <f t="array" aca="1" ref="X10" ca="1">TREND($K10:$P10,$K$1:$P$1,X$1)</f>
        <v>8.9049300478904827E-7</v>
      </c>
      <c r="Y10" s="38" cm="1">
        <f t="array" aca="1" ref="Y10" ca="1">TREND($K10:$P10,$K$1:$P$1,Y$1)</f>
        <v>9.0228761412400392E-7</v>
      </c>
      <c r="Z10" s="38" cm="1">
        <f t="array" aca="1" ref="Z10" ca="1">TREND($K10:$P10,$K$1:$P$1,Z$1)</f>
        <v>9.1408222345895618E-7</v>
      </c>
      <c r="AA10" s="38" cm="1">
        <f t="array" aca="1" ref="AA10" ca="1">TREND($K10:$P10,$K$1:$P$1,AA$1)</f>
        <v>9.2587683279391183E-7</v>
      </c>
      <c r="AB10" s="38" cm="1">
        <f t="array" aca="1" ref="AB10" ca="1">TREND($K10:$P10,$K$1:$P$1,AB$1)</f>
        <v>9.3767144212886409E-7</v>
      </c>
      <c r="AC10" s="38" cm="1">
        <f t="array" aca="1" ref="AC10" ca="1">TREND($K10:$P10,$K$1:$P$1,AC$1)</f>
        <v>9.4946605146381974E-7</v>
      </c>
      <c r="AD10" s="38" cm="1">
        <f t="array" aca="1" ref="AD10" ca="1">TREND($K10:$P10,$K$1:$P$1,AD$1)</f>
        <v>9.6126066079877539E-7</v>
      </c>
      <c r="AE10" s="38" cm="1">
        <f t="array" aca="1" ref="AE10" ca="1">TREND($K10:$P10,$K$1:$P$1,AE$1)</f>
        <v>9.7305527013372766E-7</v>
      </c>
      <c r="AF10" s="38" cm="1">
        <f t="array" aca="1" ref="AF10" ca="1">TREND($K10:$P10,$K$1:$P$1,AF$1)</f>
        <v>9.8484987946868331E-7</v>
      </c>
      <c r="AG10" s="38" cm="1">
        <f t="array" aca="1" ref="AG10" ca="1">TREND($K10:$P10,$K$1:$P$1,AG$1)</f>
        <v>9.9664448880363557E-7</v>
      </c>
      <c r="AH10" s="38" cm="1">
        <f t="array" aca="1" ref="AH10" ca="1">TREND($K10:$P10,$K$1:$P$1,AH$1)</f>
        <v>1.0084390981385912E-6</v>
      </c>
      <c r="AI10" s="38" cm="1">
        <f t="array" aca="1" ref="AI10" ca="1">TREND($K10:$P10,$K$1:$P$1,AI$1)</f>
        <v>1.0202337074735469E-6</v>
      </c>
      <c r="AJ10" s="38" cm="1">
        <f t="array" aca="1" ref="AJ10" ca="1">TREND($K10:$P10,$K$1:$P$1,AJ$1)</f>
        <v>1.0320283168084991E-6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5.897304667477137E-7</v>
      </c>
      <c r="C11" s="38">
        <f t="shared" ca="1" si="3"/>
        <v>6.0447372841640657E-7</v>
      </c>
      <c r="D11" s="38">
        <f t="shared" ca="1" si="0"/>
        <v>6.1921699008509944E-7</v>
      </c>
      <c r="E11" s="38">
        <f t="shared" ca="1" si="0"/>
        <v>6.339602517537922E-7</v>
      </c>
      <c r="F11" s="39" cm="1">
        <f t="array" aca="1" ref="F11" ca="1">INDIRECT(CONCATENATE("'",HLOOKUP(F$1,$B$21:$E$23,3,FALSE),"'!",$B$25,ROW($A11)+5))*About!$A$27</f>
        <v>6.4870351342248507E-7</v>
      </c>
      <c r="G11" s="38">
        <f t="shared" ca="1" si="4"/>
        <v>6.6049812275743934E-7</v>
      </c>
      <c r="H11" s="38">
        <f t="shared" ca="1" si="1"/>
        <v>6.7229273209239362E-7</v>
      </c>
      <c r="I11" s="38">
        <f t="shared" ca="1" si="1"/>
        <v>6.8408734142734789E-7</v>
      </c>
      <c r="J11" s="38">
        <f t="shared" ca="1" si="1"/>
        <v>6.9588195076230216E-7</v>
      </c>
      <c r="K11" s="39" cm="1">
        <f t="array" aca="1" ref="K11" ca="1">INDIRECT(CONCATENATE("'",HLOOKUP(K$1,$B$21:$E$23,3,FALSE),"'!",$B$25,ROW($A11)+5))*About!$A$27</f>
        <v>7.0767656009725644E-7</v>
      </c>
      <c r="L11" s="38">
        <f t="shared" ca="1" si="5"/>
        <v>7.253684740996878E-7</v>
      </c>
      <c r="M11" s="38">
        <f t="shared" ca="1" si="2"/>
        <v>7.4306038810211926E-7</v>
      </c>
      <c r="N11" s="38">
        <f t="shared" ca="1" si="2"/>
        <v>7.6075230210455062E-7</v>
      </c>
      <c r="O11" s="38">
        <f t="shared" ca="1" si="2"/>
        <v>7.7844421610698208E-7</v>
      </c>
      <c r="P11" s="39" cm="1">
        <f t="array" aca="1" ref="P11" ca="1">INDIRECT(CONCATENATE("'",HLOOKUP(P$1,$B$21:$E$23,3,FALSE),"'!",$B$25,ROW($A11)+5))*About!$A$27</f>
        <v>7.9613613010941344E-7</v>
      </c>
      <c r="Q11" s="38" cm="1">
        <f t="array" aca="1" ref="Q11" ca="1">TREND($K11:$P11,$K$1:$P$1,Q$1)</f>
        <v>8.1382804411184162E-7</v>
      </c>
      <c r="R11" s="38" cm="1">
        <f t="array" aca="1" ref="R11" ca="1">TREND($K11:$P11,$K$1:$P$1,R$1)</f>
        <v>8.3151995811427679E-7</v>
      </c>
      <c r="S11" s="38" cm="1">
        <f t="array" aca="1" ref="S11" ca="1">TREND($K11:$P11,$K$1:$P$1,S$1)</f>
        <v>8.4921187211670519E-7</v>
      </c>
      <c r="T11" s="38" cm="1">
        <f t="array" aca="1" ref="T11" ca="1">TREND($K11:$P11,$K$1:$P$1,T$1)</f>
        <v>8.6690378611914036E-7</v>
      </c>
      <c r="U11" s="38" cm="1">
        <f t="array" aca="1" ref="U11" ca="1">TREND($K11:$P11,$K$1:$P$1,U$1)</f>
        <v>8.8459570012156875E-7</v>
      </c>
      <c r="V11" s="38" cm="1">
        <f t="array" aca="1" ref="V11" ca="1">TREND($K11:$P11,$K$1:$P$1,V$1)</f>
        <v>9.0228761412400392E-7</v>
      </c>
      <c r="W11" s="38" cm="1">
        <f t="array" aca="1" ref="W11" ca="1">TREND($K11:$P11,$K$1:$P$1,W$1)</f>
        <v>9.1997952812643231E-7</v>
      </c>
      <c r="X11" s="38" cm="1">
        <f t="array" aca="1" ref="X11" ca="1">TREND($K11:$P11,$K$1:$P$1,X$1)</f>
        <v>9.3767144212886748E-7</v>
      </c>
      <c r="Y11" s="38" cm="1">
        <f t="array" aca="1" ref="Y11" ca="1">TREND($K11:$P11,$K$1:$P$1,Y$1)</f>
        <v>9.5536335613129587E-7</v>
      </c>
      <c r="Z11" s="38" cm="1">
        <f t="array" aca="1" ref="Z11" ca="1">TREND($K11:$P11,$K$1:$P$1,Z$1)</f>
        <v>9.7305527013372427E-7</v>
      </c>
      <c r="AA11" s="38" cm="1">
        <f t="array" aca="1" ref="AA11" ca="1">TREND($K11:$P11,$K$1:$P$1,AA$1)</f>
        <v>9.9074718413615944E-7</v>
      </c>
      <c r="AB11" s="38" cm="1">
        <f t="array" aca="1" ref="AB11" ca="1">TREND($K11:$P11,$K$1:$P$1,AB$1)</f>
        <v>1.0084390981385878E-6</v>
      </c>
      <c r="AC11" s="38" cm="1">
        <f t="array" aca="1" ref="AC11" ca="1">TREND($K11:$P11,$K$1:$P$1,AC$1)</f>
        <v>1.026131012141023E-6</v>
      </c>
      <c r="AD11" s="38" cm="1">
        <f t="array" aca="1" ref="AD11" ca="1">TREND($K11:$P11,$K$1:$P$1,AD$1)</f>
        <v>1.0438229261434514E-6</v>
      </c>
      <c r="AE11" s="38" cm="1">
        <f t="array" aca="1" ref="AE11" ca="1">TREND($K11:$P11,$K$1:$P$1,AE$1)</f>
        <v>1.0615148401458866E-6</v>
      </c>
      <c r="AF11" s="38" cm="1">
        <f t="array" aca="1" ref="AF11" ca="1">TREND($K11:$P11,$K$1:$P$1,AF$1)</f>
        <v>1.079206754148315E-6</v>
      </c>
      <c r="AG11" s="38" cm="1">
        <f t="array" aca="1" ref="AG11" ca="1">TREND($K11:$P11,$K$1:$P$1,AG$1)</f>
        <v>1.0968986681507501E-6</v>
      </c>
      <c r="AH11" s="38" cm="1">
        <f t="array" aca="1" ref="AH11" ca="1">TREND($K11:$P11,$K$1:$P$1,AH$1)</f>
        <v>1.1145905821531785E-6</v>
      </c>
      <c r="AI11" s="38" cm="1">
        <f t="array" aca="1" ref="AI11" ca="1">TREND($K11:$P11,$K$1:$P$1,AI$1)</f>
        <v>1.1322824961556069E-6</v>
      </c>
      <c r="AJ11" s="38" cm="1">
        <f t="array" aca="1" ref="AJ11" ca="1">TREND($K11:$P11,$K$1:$P$1,AJ$1)</f>
        <v>1.1499744101580421E-6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2.807117021719117E-6</v>
      </c>
      <c r="C12" s="38">
        <f t="shared" ca="1" si="3"/>
        <v>2.8565069483092381E-6</v>
      </c>
      <c r="D12" s="38">
        <f t="shared" ca="1" si="0"/>
        <v>2.9058968748993591E-6</v>
      </c>
      <c r="E12" s="38">
        <f t="shared" ca="1" si="0"/>
        <v>2.9552868014894798E-6</v>
      </c>
      <c r="F12" s="40">
        <f ca="1">SUM(INDIRECT(CONCATENATE("'",HLOOKUP(F$1,$B$21:$E$23,3,FALSE),"'!",$B$25,ROW($A12)+5,":",$B$25,ROW($A12)+6)))*About!$A$27</f>
        <v>3.0046767280796008E-6</v>
      </c>
      <c r="G12" s="38">
        <f t="shared" ca="1" si="4"/>
        <v>3.058342200553643E-6</v>
      </c>
      <c r="H12" s="38">
        <f t="shared" ca="1" si="1"/>
        <v>3.1120076730276851E-6</v>
      </c>
      <c r="I12" s="38">
        <f t="shared" ca="1" si="1"/>
        <v>3.1656731455017272E-6</v>
      </c>
      <c r="J12" s="38">
        <f t="shared" ca="1" si="1"/>
        <v>3.2193386179757693E-6</v>
      </c>
      <c r="K12" s="40">
        <f ca="1">SUM(INDIRECT(CONCATENATE("'",HLOOKUP(K$1,$B$21:$E$23,3,FALSE),"'!",$B$25,ROW($A12)+5,":",$B$25,ROW($A12)+6)))*About!$A$27</f>
        <v>3.2730040904498114E-6</v>
      </c>
      <c r="L12" s="38">
        <f t="shared" ca="1" si="5"/>
        <v>3.3378744417920599E-6</v>
      </c>
      <c r="M12" s="38">
        <f t="shared" ca="1" si="2"/>
        <v>3.4027447931343083E-6</v>
      </c>
      <c r="N12" s="38">
        <f t="shared" ca="1" si="2"/>
        <v>3.4676151444765572E-6</v>
      </c>
      <c r="O12" s="38">
        <f t="shared" ca="1" si="2"/>
        <v>3.5324854958188056E-6</v>
      </c>
      <c r="P12" s="40">
        <f ca="1">SUM(INDIRECT(CONCATENATE("'",HLOOKUP(P$1,$B$21:$E$23,3,FALSE),"'!",$B$25,ROW($A12)+5,":",$B$25,ROW($A12)+6)))*About!$A$27</f>
        <v>3.5973558471610541E-6</v>
      </c>
      <c r="Q12" s="38" cm="1">
        <f t="array" aca="1" ref="Q12" ca="1">TREND($K12:$P12,$K$1:$P$1,Q$1)</f>
        <v>3.6622261985032941E-6</v>
      </c>
      <c r="R12" s="38" cm="1">
        <f t="array" aca="1" ref="R12" ca="1">TREND($K12:$P12,$K$1:$P$1,R$1)</f>
        <v>3.7270965498455383E-6</v>
      </c>
      <c r="S12" s="38" cm="1">
        <f t="array" aca="1" ref="S12" ca="1">TREND($K12:$P12,$K$1:$P$1,S$1)</f>
        <v>3.7919669011878096E-6</v>
      </c>
      <c r="T12" s="38" cm="1">
        <f t="array" aca="1" ref="T12" ca="1">TREND($K12:$P12,$K$1:$P$1,T$1)</f>
        <v>3.8568372525300538E-6</v>
      </c>
      <c r="U12" s="38" cm="1">
        <f t="array" aca="1" ref="U12" ca="1">TREND($K12:$P12,$K$1:$P$1,U$1)</f>
        <v>3.9217076038722981E-6</v>
      </c>
      <c r="V12" s="38" cm="1">
        <f t="array" aca="1" ref="V12" ca="1">TREND($K12:$P12,$K$1:$P$1,V$1)</f>
        <v>3.9865779552145423E-6</v>
      </c>
      <c r="W12" s="38" cm="1">
        <f t="array" aca="1" ref="W12" ca="1">TREND($K12:$P12,$K$1:$P$1,W$1)</f>
        <v>4.0514483065567865E-6</v>
      </c>
      <c r="X12" s="38" cm="1">
        <f t="array" aca="1" ref="X12" ca="1">TREND($K12:$P12,$K$1:$P$1,X$1)</f>
        <v>4.1163186578990307E-6</v>
      </c>
      <c r="Y12" s="38" cm="1">
        <f t="array" aca="1" ref="Y12" ca="1">TREND($K12:$P12,$K$1:$P$1,Y$1)</f>
        <v>4.181189009241302E-6</v>
      </c>
      <c r="Z12" s="38" cm="1">
        <f t="array" aca="1" ref="Z12" ca="1">TREND($K12:$P12,$K$1:$P$1,Z$1)</f>
        <v>4.2460593605835463E-6</v>
      </c>
      <c r="AA12" s="38" cm="1">
        <f t="array" aca="1" ref="AA12" ca="1">TREND($K12:$P12,$K$1:$P$1,AA$1)</f>
        <v>4.3109297119257905E-6</v>
      </c>
      <c r="AB12" s="38" cm="1">
        <f t="array" aca="1" ref="AB12" ca="1">TREND($K12:$P12,$K$1:$P$1,AB$1)</f>
        <v>4.3758000632680347E-6</v>
      </c>
      <c r="AC12" s="38" cm="1">
        <f t="array" aca="1" ref="AC12" ca="1">TREND($K12:$P12,$K$1:$P$1,AC$1)</f>
        <v>4.4406704146102789E-6</v>
      </c>
      <c r="AD12" s="38" cm="1">
        <f t="array" aca="1" ref="AD12" ca="1">TREND($K12:$P12,$K$1:$P$1,AD$1)</f>
        <v>4.5055407659525231E-6</v>
      </c>
      <c r="AE12" s="38" cm="1">
        <f t="array" aca="1" ref="AE12" ca="1">TREND($K12:$P12,$K$1:$P$1,AE$1)</f>
        <v>4.5704111172947945E-6</v>
      </c>
      <c r="AF12" s="38" cm="1">
        <f t="array" aca="1" ref="AF12" ca="1">TREND($K12:$P12,$K$1:$P$1,AF$1)</f>
        <v>4.6352814686370387E-6</v>
      </c>
      <c r="AG12" s="38" cm="1">
        <f t="array" aca="1" ref="AG12" ca="1">TREND($K12:$P12,$K$1:$P$1,AG$1)</f>
        <v>4.7001518199792829E-6</v>
      </c>
      <c r="AH12" s="38" cm="1">
        <f t="array" aca="1" ref="AH12" ca="1">TREND($K12:$P12,$K$1:$P$1,AH$1)</f>
        <v>4.7650221713215271E-6</v>
      </c>
      <c r="AI12" s="38" cm="1">
        <f t="array" aca="1" ref="AI12" ca="1">TREND($K12:$P12,$K$1:$P$1,AI$1)</f>
        <v>4.8298925226637713E-6</v>
      </c>
      <c r="AJ12" s="38" cm="1">
        <f t="array" aca="1" ref="AJ12" ca="1">TREND($K12:$P12,$K$1:$P$1,AJ$1)</f>
        <v>4.8947628740060155E-6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HOIpTP-buildings-NOx</v>
      </c>
    </row>
    <row r="18" spans="1:5">
      <c r="A18" t="s">
        <v>113</v>
      </c>
      <c r="B18" t="str">
        <f ca="1">RIGHT(B17,LEN(B17)-7)</f>
        <v>buildings-NOx</v>
      </c>
    </row>
    <row r="19" spans="1:5">
      <c r="A19" t="s">
        <v>114</v>
      </c>
      <c r="B19" t="str">
        <f ca="1">LEFT(B18,FIND("-",B18)-1)</f>
        <v>buildings</v>
      </c>
    </row>
    <row r="20" spans="1:5">
      <c r="A20" t="s">
        <v>121</v>
      </c>
      <c r="B20" t="str">
        <f ca="1">VLOOKUP($B$19,Mappings!$A$22:$B$26,COLUMN(Mappings!$B$21),FALSE)</f>
        <v>area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>
      <c r="A23" s="34" t="s">
        <v>112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>
      <c r="A24" t="s">
        <v>115</v>
      </c>
      <c r="B24" t="str">
        <f ca="1">REPLACE(B18,1,FIND("-",B18),"")</f>
        <v>NOx</v>
      </c>
    </row>
    <row r="25" spans="1:5">
      <c r="A25" t="s">
        <v>123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6E45-BCA1-429D-8362-2E1F29922109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1.120487886820656E-4</v>
      </c>
      <c r="C2" s="38">
        <f ca="1">$B2+($F2-$B2)*(C$1-$B$1)/($F$1-$B$1)</f>
        <v>1.1352311484893489E-4</v>
      </c>
      <c r="D2" s="38">
        <f t="shared" ref="D2:E12" ca="1" si="0">$B2+($F2-$B2)*(D$1-$B$1)/($F$1-$B$1)</f>
        <v>1.1499744101580417E-4</v>
      </c>
      <c r="E2" s="38">
        <f t="shared" ca="1" si="0"/>
        <v>1.1647176718267344E-4</v>
      </c>
      <c r="F2" s="37" cm="1">
        <f t="array" aca="1" ref="F2" ca="1">INDIRECT(CONCATENATE("'",HLOOKUP(F$1,$B$21:$E$23,3,FALSE),"'!",$B$25,ROW($A2)+3))*About!$A$27</f>
        <v>1.1794609334954273E-4</v>
      </c>
      <c r="G2" s="38">
        <f ca="1">$F2+($K2-$F2)*(G$1-$F$1)/($K$1-$F$1)</f>
        <v>1.1971528474978587E-4</v>
      </c>
      <c r="H2" s="38">
        <f t="shared" ref="H2:J12" ca="1" si="1">$F2+($K2-$F2)*(H$1-$F$1)/($K$1-$F$1)</f>
        <v>1.2148447615002901E-4</v>
      </c>
      <c r="I2" s="38">
        <f t="shared" ca="1" si="1"/>
        <v>1.2325366755027215E-4</v>
      </c>
      <c r="J2" s="38">
        <f t="shared" ca="1" si="1"/>
        <v>1.2502285895051528E-4</v>
      </c>
      <c r="K2" s="37" cm="1">
        <f t="array" aca="1" ref="K2" ca="1">INDIRECT(CONCATENATE("'",HLOOKUP(K$1,$B$21:$E$23,3,FALSE),"'!",$B$25,ROW($A2)+3))*About!$A$27</f>
        <v>1.2679205035075842E-4</v>
      </c>
      <c r="L2" s="38">
        <f ca="1">$K2+($P2-$K2)*(L$1-$K$1)/($P$1-$K$1)</f>
        <v>1.2856124175100156E-4</v>
      </c>
      <c r="M2" s="38">
        <f t="shared" ref="M2:O12" ca="1" si="2">$K2+($P2-$K2)*(M$1-$K$1)/($P$1-$K$1)</f>
        <v>1.303304331512447E-4</v>
      </c>
      <c r="N2" s="38">
        <f t="shared" ca="1" si="2"/>
        <v>1.3209962455148786E-4</v>
      </c>
      <c r="O2" s="38">
        <f t="shared" ca="1" si="2"/>
        <v>1.33868815951731E-4</v>
      </c>
      <c r="P2" s="37" cm="1">
        <f t="array" aca="1" ref="P2" ca="1">INDIRECT(CONCATENATE("'",HLOOKUP(P$1,$B$21:$E$23,3,FALSE),"'!",$B$25,ROW($A2)+3))*About!$A$27</f>
        <v>1.3563800735197414E-4</v>
      </c>
      <c r="Q2" s="38" cm="1">
        <f t="array" aca="1" ref="Q2" ca="1">TREND($K2:$P2,$K$1:$P$1,Q$1)</f>
        <v>1.3740719875221736E-4</v>
      </c>
      <c r="R2" s="38" cm="1">
        <f t="array" aca="1" ref="R2" ca="1">TREND($K2:$P2,$K$1:$P$1,R$1)</f>
        <v>1.3917639015246066E-4</v>
      </c>
      <c r="S2" s="38" cm="1">
        <f t="array" aca="1" ref="S2" ca="1">TREND($K2:$P2,$K$1:$P$1,S$1)</f>
        <v>1.4094558155270352E-4</v>
      </c>
      <c r="T2" s="38" cm="1">
        <f t="array" aca="1" ref="T2" ca="1">TREND($K2:$P2,$K$1:$P$1,T$1)</f>
        <v>1.4271477295294682E-4</v>
      </c>
      <c r="U2" s="38" cm="1">
        <f t="array" aca="1" ref="U2" ca="1">TREND($K2:$P2,$K$1:$P$1,U$1)</f>
        <v>1.4448396435319012E-4</v>
      </c>
      <c r="V2" s="38" cm="1">
        <f t="array" aca="1" ref="V2" ca="1">TREND($K2:$P2,$K$1:$P$1,V$1)</f>
        <v>1.4625315575343299E-4</v>
      </c>
      <c r="W2" s="38" cm="1">
        <f t="array" aca="1" ref="W2" ca="1">TREND($K2:$P2,$K$1:$P$1,W$1)</f>
        <v>1.4802234715367629E-4</v>
      </c>
      <c r="X2" s="38" cm="1">
        <f t="array" aca="1" ref="X2" ca="1">TREND($K2:$P2,$K$1:$P$1,X$1)</f>
        <v>1.4979153855391959E-4</v>
      </c>
      <c r="Y2" s="38" cm="1">
        <f t="array" aca="1" ref="Y2" ca="1">TREND($K2:$P2,$K$1:$P$1,Y$1)</f>
        <v>1.5156072995416246E-4</v>
      </c>
      <c r="Z2" s="38" cm="1">
        <f t="array" aca="1" ref="Z2" ca="1">TREND($K2:$P2,$K$1:$P$1,Z$1)</f>
        <v>1.5332992135440576E-4</v>
      </c>
      <c r="AA2" s="38" cm="1">
        <f t="array" aca="1" ref="AA2" ca="1">TREND($K2:$P2,$K$1:$P$1,AA$1)</f>
        <v>1.5509911275464906E-4</v>
      </c>
      <c r="AB2" s="38" cm="1">
        <f t="array" aca="1" ref="AB2" ca="1">TREND($K2:$P2,$K$1:$P$1,AB$1)</f>
        <v>1.5686830415489192E-4</v>
      </c>
      <c r="AC2" s="38" cm="1">
        <f t="array" aca="1" ref="AC2" ca="1">TREND($K2:$P2,$K$1:$P$1,AC$1)</f>
        <v>1.5863749555513522E-4</v>
      </c>
      <c r="AD2" s="38" cm="1">
        <f t="array" aca="1" ref="AD2" ca="1">TREND($K2:$P2,$K$1:$P$1,AD$1)</f>
        <v>1.6040668695537809E-4</v>
      </c>
      <c r="AE2" s="38" cm="1">
        <f t="array" aca="1" ref="AE2" ca="1">TREND($K2:$P2,$K$1:$P$1,AE$1)</f>
        <v>1.6217587835562139E-4</v>
      </c>
      <c r="AF2" s="38" cm="1">
        <f t="array" aca="1" ref="AF2" ca="1">TREND($K2:$P2,$K$1:$P$1,AF$1)</f>
        <v>1.6394506975586469E-4</v>
      </c>
      <c r="AG2" s="38" cm="1">
        <f t="array" aca="1" ref="AG2" ca="1">TREND($K2:$P2,$K$1:$P$1,AG$1)</f>
        <v>1.6571426115610756E-4</v>
      </c>
      <c r="AH2" s="38" cm="1">
        <f t="array" aca="1" ref="AH2" ca="1">TREND($K2:$P2,$K$1:$P$1,AH$1)</f>
        <v>1.6748345255635086E-4</v>
      </c>
      <c r="AI2" s="38" cm="1">
        <f t="array" aca="1" ref="AI2" ca="1">TREND($K2:$P2,$K$1:$P$1,AI$1)</f>
        <v>1.6925264395659416E-4</v>
      </c>
      <c r="AJ2" s="38" cm="1">
        <f t="array" aca="1" ref="AJ2" ca="1">TREND($K2:$P2,$K$1:$P$1,AJ$1)</f>
        <v>1.7102183535683702E-4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6.4870351342248501E-5</v>
      </c>
      <c r="C3" s="38">
        <f t="shared" ref="C3:C12" ca="1" si="3">$B3+($F3-$B3)*(C$1-$B$1)/($F$1-$B$1)</f>
        <v>6.5607514425683147E-5</v>
      </c>
      <c r="D3" s="38">
        <f t="shared" ca="1" si="0"/>
        <v>6.6344677509117792E-5</v>
      </c>
      <c r="E3" s="38">
        <f t="shared" ca="1" si="0"/>
        <v>6.7081840592552423E-5</v>
      </c>
      <c r="F3" s="39" cm="1">
        <f t="array" aca="1" ref="F3" ca="1">INDIRECT(CONCATENATE("'",HLOOKUP(F$1,$B$21:$E$23,3,FALSE),"'!",$B$25,ROW($A3)+5))*About!$A$27</f>
        <v>6.7819003675987068E-5</v>
      </c>
      <c r="G3" s="38">
        <f t="shared" ref="G3:G12" ca="1" si="4">$F3+($K3-$F3)*(G$1-$F$1)/($K$1-$F$1)</f>
        <v>6.840873414273479E-5</v>
      </c>
      <c r="H3" s="38">
        <f t="shared" ca="1" si="1"/>
        <v>6.8998464609482498E-5</v>
      </c>
      <c r="I3" s="38">
        <f t="shared" ca="1" si="1"/>
        <v>6.9588195076230219E-5</v>
      </c>
      <c r="J3" s="38">
        <f t="shared" ca="1" si="1"/>
        <v>7.0177925542977927E-5</v>
      </c>
      <c r="K3" s="39" cm="1">
        <f t="array" aca="1" ref="K3" ca="1">INDIRECT(CONCATENATE("'",HLOOKUP(K$1,$B$21:$E$23,3,FALSE),"'!",$B$25,ROW($A3)+5))*About!$A$27</f>
        <v>7.0767656009725649E-5</v>
      </c>
      <c r="L3" s="38">
        <f t="shared" ref="L3:L12" ca="1" si="5">$K3+($P3-$K3)*(L$1-$K$1)/($P$1-$K$1)</f>
        <v>7.1357386476473357E-5</v>
      </c>
      <c r="M3" s="38">
        <f t="shared" ca="1" si="2"/>
        <v>7.1947116943221078E-5</v>
      </c>
      <c r="N3" s="38">
        <f t="shared" ca="1" si="2"/>
        <v>7.2536847409968786E-5</v>
      </c>
      <c r="O3" s="38">
        <f t="shared" ca="1" si="2"/>
        <v>7.3126577876716508E-5</v>
      </c>
      <c r="P3" s="39" cm="1">
        <f t="array" aca="1" ref="P3" ca="1">INDIRECT(CONCATENATE("'",HLOOKUP(P$1,$B$21:$E$23,3,FALSE),"'!",$B$25,ROW($A3)+5))*About!$A$27</f>
        <v>7.3716308343464216E-5</v>
      </c>
      <c r="Q3" s="38" cm="1">
        <f t="array" aca="1" ref="Q3" ca="1">TREND($K3:$P3,$K$1:$P$1,Q$1)</f>
        <v>7.4306038810211666E-5</v>
      </c>
      <c r="R3" s="38" cm="1">
        <f t="array" aca="1" ref="R3" ca="1">TREND($K3:$P3,$K$1:$P$1,R$1)</f>
        <v>7.4895769276959578E-5</v>
      </c>
      <c r="S3" s="38" cm="1">
        <f t="array" aca="1" ref="S3" ca="1">TREND($K3:$P3,$K$1:$P$1,S$1)</f>
        <v>7.5485499743707272E-5</v>
      </c>
      <c r="T3" s="38" cm="1">
        <f t="array" aca="1" ref="T3" ca="1">TREND($K3:$P3,$K$1:$P$1,T$1)</f>
        <v>7.6075230210454967E-5</v>
      </c>
      <c r="U3" s="38" cm="1">
        <f t="array" aca="1" ref="U3" ca="1">TREND($K3:$P3,$K$1:$P$1,U$1)</f>
        <v>7.6664960677202661E-5</v>
      </c>
      <c r="V3" s="38" cm="1">
        <f t="array" aca="1" ref="V3" ca="1">TREND($K3:$P3,$K$1:$P$1,V$1)</f>
        <v>7.7254691143950355E-5</v>
      </c>
      <c r="W3" s="38" cm="1">
        <f t="array" aca="1" ref="W3" ca="1">TREND($K3:$P3,$K$1:$P$1,W$1)</f>
        <v>7.784442161069805E-5</v>
      </c>
      <c r="X3" s="38" cm="1">
        <f t="array" aca="1" ref="X3" ca="1">TREND($K3:$P3,$K$1:$P$1,X$1)</f>
        <v>7.8434152077445744E-5</v>
      </c>
      <c r="Y3" s="38" cm="1">
        <f t="array" aca="1" ref="Y3" ca="1">TREND($K3:$P3,$K$1:$P$1,Y$1)</f>
        <v>7.9023882544193439E-5</v>
      </c>
      <c r="Z3" s="38" cm="1">
        <f t="array" aca="1" ref="Z3" ca="1">TREND($K3:$P3,$K$1:$P$1,Z$1)</f>
        <v>7.9613613010941133E-5</v>
      </c>
      <c r="AA3" s="38" cm="1">
        <f t="array" aca="1" ref="AA3" ca="1">TREND($K3:$P3,$K$1:$P$1,AA$1)</f>
        <v>8.0203343477688828E-5</v>
      </c>
      <c r="AB3" s="38" cm="1">
        <f t="array" aca="1" ref="AB3" ca="1">TREND($K3:$P3,$K$1:$P$1,AB$1)</f>
        <v>8.0793073944436522E-5</v>
      </c>
      <c r="AC3" s="38" cm="1">
        <f t="array" aca="1" ref="AC3" ca="1">TREND($K3:$P3,$K$1:$P$1,AC$1)</f>
        <v>8.1382804411184433E-5</v>
      </c>
      <c r="AD3" s="38" cm="1">
        <f t="array" aca="1" ref="AD3" ca="1">TREND($K3:$P3,$K$1:$P$1,AD$1)</f>
        <v>8.1972534877932128E-5</v>
      </c>
      <c r="AE3" s="38" cm="1">
        <f t="array" aca="1" ref="AE3" ca="1">TREND($K3:$P3,$K$1:$P$1,AE$1)</f>
        <v>8.2562265344679822E-5</v>
      </c>
      <c r="AF3" s="38" cm="1">
        <f t="array" aca="1" ref="AF3" ca="1">TREND($K3:$P3,$K$1:$P$1,AF$1)</f>
        <v>8.3151995811427517E-5</v>
      </c>
      <c r="AG3" s="38" cm="1">
        <f t="array" aca="1" ref="AG3" ca="1">TREND($K3:$P3,$K$1:$P$1,AG$1)</f>
        <v>8.3741726278175211E-5</v>
      </c>
      <c r="AH3" s="38" cm="1">
        <f t="array" aca="1" ref="AH3" ca="1">TREND($K3:$P3,$K$1:$P$1,AH$1)</f>
        <v>8.4331456744922905E-5</v>
      </c>
      <c r="AI3" s="38" cm="1">
        <f t="array" aca="1" ref="AI3" ca="1">TREND($K3:$P3,$K$1:$P$1,AI$1)</f>
        <v>8.49211872116706E-5</v>
      </c>
      <c r="AJ3" s="38" cm="1">
        <f t="array" aca="1" ref="AJ3" ca="1">TREND($K3:$P3,$K$1:$P$1,AJ$1)</f>
        <v>8.5510917678418294E-5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1.592272260218827E-4</v>
      </c>
      <c r="C4" s="38">
        <f t="shared" ca="1" si="3"/>
        <v>1.592272260218827E-4</v>
      </c>
      <c r="D4" s="38">
        <f t="shared" ca="1" si="0"/>
        <v>1.592272260218827E-4</v>
      </c>
      <c r="E4" s="38">
        <f t="shared" ca="1" si="0"/>
        <v>1.592272260218827E-4</v>
      </c>
      <c r="F4" s="39" cm="1">
        <f t="array" aca="1" ref="F4" ca="1">INDIRECT(CONCATENATE("'",HLOOKUP(F$1,$B$21:$E$23,3,FALSE),"'!",$B$25,ROW($A4)+5))*About!$A$27</f>
        <v>1.592272260218827E-4</v>
      </c>
      <c r="G4" s="38">
        <f t="shared" ca="1" si="4"/>
        <v>1.6099641742212584E-4</v>
      </c>
      <c r="H4" s="38">
        <f t="shared" ca="1" si="1"/>
        <v>1.6276560882236897E-4</v>
      </c>
      <c r="I4" s="38">
        <f t="shared" ca="1" si="1"/>
        <v>1.6453480022261214E-4</v>
      </c>
      <c r="J4" s="38">
        <f t="shared" ca="1" si="1"/>
        <v>1.6630399162285528E-4</v>
      </c>
      <c r="K4" s="39" cm="1">
        <f t="array" aca="1" ref="K4" ca="1">INDIRECT(CONCATENATE("'",HLOOKUP(K$1,$B$21:$E$23,3,FALSE),"'!",$B$25,ROW($A4)+5))*About!$A$27</f>
        <v>1.6807318302309841E-4</v>
      </c>
      <c r="L4" s="38">
        <f t="shared" ca="1" si="5"/>
        <v>1.7102183535683697E-4</v>
      </c>
      <c r="M4" s="38">
        <f t="shared" ca="1" si="2"/>
        <v>1.7397048769057555E-4</v>
      </c>
      <c r="N4" s="38">
        <f t="shared" ca="1" si="2"/>
        <v>1.769191400243141E-4</v>
      </c>
      <c r="O4" s="38">
        <f t="shared" ca="1" si="2"/>
        <v>1.7986779235805268E-4</v>
      </c>
      <c r="P4" s="39" cm="1">
        <f t="array" aca="1" ref="P4" ca="1">INDIRECT(CONCATENATE("'",HLOOKUP(P$1,$B$21:$E$23,3,FALSE),"'!",$B$25,ROW($A4)+5))*About!$A$27</f>
        <v>1.8281644469179124E-4</v>
      </c>
      <c r="Q4" s="38" cm="1">
        <f t="array" aca="1" ref="Q4" ca="1">TREND($K4:$P4,$K$1:$P$1,Q$1)</f>
        <v>1.8576509702552917E-4</v>
      </c>
      <c r="R4" s="38" cm="1">
        <f t="array" aca="1" ref="R4" ca="1">TREND($K4:$P4,$K$1:$P$1,R$1)</f>
        <v>1.8871374935926742E-4</v>
      </c>
      <c r="S4" s="38" cm="1">
        <f t="array" aca="1" ref="S4" ca="1">TREND($K4:$P4,$K$1:$P$1,S$1)</f>
        <v>1.9166240169300654E-4</v>
      </c>
      <c r="T4" s="38" cm="1">
        <f t="array" aca="1" ref="T4" ca="1">TREND($K4:$P4,$K$1:$P$1,T$1)</f>
        <v>1.946110540267448E-4</v>
      </c>
      <c r="U4" s="38" cm="1">
        <f t="array" aca="1" ref="U4" ca="1">TREND($K4:$P4,$K$1:$P$1,U$1)</f>
        <v>1.9755970636048305E-4</v>
      </c>
      <c r="V4" s="38" cm="1">
        <f t="array" aca="1" ref="V4" ca="1">TREND($K4:$P4,$K$1:$P$1,V$1)</f>
        <v>2.0050835869422218E-4</v>
      </c>
      <c r="W4" s="38" cm="1">
        <f t="array" aca="1" ref="W4" ca="1">TREND($K4:$P4,$K$1:$P$1,W$1)</f>
        <v>2.0345701102796043E-4</v>
      </c>
      <c r="X4" s="38" cm="1">
        <f t="array" aca="1" ref="X4" ca="1">TREND($K4:$P4,$K$1:$P$1,X$1)</f>
        <v>2.0640566336169869E-4</v>
      </c>
      <c r="Y4" s="38" cm="1">
        <f t="array" aca="1" ref="Y4" ca="1">TREND($K4:$P4,$K$1:$P$1,Y$1)</f>
        <v>2.0935431569543781E-4</v>
      </c>
      <c r="Z4" s="38" cm="1">
        <f t="array" aca="1" ref="Z4" ca="1">TREND($K4:$P4,$K$1:$P$1,Z$1)</f>
        <v>2.1230296802917607E-4</v>
      </c>
      <c r="AA4" s="38" cm="1">
        <f t="array" aca="1" ref="AA4" ca="1">TREND($K4:$P4,$K$1:$P$1,AA$1)</f>
        <v>2.1525162036291432E-4</v>
      </c>
      <c r="AB4" s="38" cm="1">
        <f t="array" aca="1" ref="AB4" ca="1">TREND($K4:$P4,$K$1:$P$1,AB$1)</f>
        <v>2.1820027269665344E-4</v>
      </c>
      <c r="AC4" s="38" cm="1">
        <f t="array" aca="1" ref="AC4" ca="1">TREND($K4:$P4,$K$1:$P$1,AC$1)</f>
        <v>2.211489250303917E-4</v>
      </c>
      <c r="AD4" s="38" cm="1">
        <f t="array" aca="1" ref="AD4" ca="1">TREND($K4:$P4,$K$1:$P$1,AD$1)</f>
        <v>2.2409757736413082E-4</v>
      </c>
      <c r="AE4" s="38" cm="1">
        <f t="array" aca="1" ref="AE4" ca="1">TREND($K4:$P4,$K$1:$P$1,AE$1)</f>
        <v>2.2704622969786908E-4</v>
      </c>
      <c r="AF4" s="38" cm="1">
        <f t="array" aca="1" ref="AF4" ca="1">TREND($K4:$P4,$K$1:$P$1,AF$1)</f>
        <v>2.2999488203160733E-4</v>
      </c>
      <c r="AG4" s="38" cm="1">
        <f t="array" aca="1" ref="AG4" ca="1">TREND($K4:$P4,$K$1:$P$1,AG$1)</f>
        <v>2.3294353436534646E-4</v>
      </c>
      <c r="AH4" s="38" cm="1">
        <f t="array" aca="1" ref="AH4" ca="1">TREND($K4:$P4,$K$1:$P$1,AH$1)</f>
        <v>2.3589218669908471E-4</v>
      </c>
      <c r="AI4" s="38" cm="1">
        <f t="array" aca="1" ref="AI4" ca="1">TREND($K4:$P4,$K$1:$P$1,AI$1)</f>
        <v>2.3884083903282297E-4</v>
      </c>
      <c r="AJ4" s="38" cm="1">
        <f t="array" aca="1" ref="AJ4" ca="1">TREND($K4:$P4,$K$1:$P$1,AJ$1)</f>
        <v>2.4178949136656209E-4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2.0345701102796121E-3</v>
      </c>
      <c r="C5" s="38">
        <f t="shared" ca="1" si="3"/>
        <v>2.0419417411139586E-3</v>
      </c>
      <c r="D5" s="38">
        <f t="shared" ca="1" si="0"/>
        <v>2.0493133719483051E-3</v>
      </c>
      <c r="E5" s="38">
        <f t="shared" ca="1" si="0"/>
        <v>2.0566850027826512E-3</v>
      </c>
      <c r="F5" s="39" cm="1">
        <f t="array" aca="1" ref="F5" ca="1">INDIRECT(CONCATENATE("'",HLOOKUP(F$1,$B$21:$E$23,3,FALSE),"'!",$B$25,ROW($A5)+5))*About!$A$27</f>
        <v>2.0640566336169977E-3</v>
      </c>
      <c r="G5" s="38">
        <f t="shared" ca="1" si="4"/>
        <v>2.081748547619429E-3</v>
      </c>
      <c r="H5" s="38">
        <f t="shared" ca="1" si="1"/>
        <v>2.0994404616218607E-3</v>
      </c>
      <c r="I5" s="38">
        <f t="shared" ca="1" si="1"/>
        <v>2.117132375624292E-3</v>
      </c>
      <c r="J5" s="38">
        <f t="shared" ca="1" si="1"/>
        <v>2.1348242896267237E-3</v>
      </c>
      <c r="K5" s="39" cm="1">
        <f t="array" aca="1" ref="K5" ca="1">INDIRECT(CONCATENATE("'",HLOOKUP(K$1,$B$21:$E$23,3,FALSE),"'!",$B$25,ROW($A5)+5))*About!$A$27</f>
        <v>2.1525162036291549E-3</v>
      </c>
      <c r="L5" s="38">
        <f t="shared" ca="1" si="5"/>
        <v>2.1879000316340179E-3</v>
      </c>
      <c r="M5" s="38">
        <f t="shared" ca="1" si="2"/>
        <v>2.2232838596388809E-3</v>
      </c>
      <c r="N5" s="38">
        <f t="shared" ca="1" si="2"/>
        <v>2.2586676876437434E-3</v>
      </c>
      <c r="O5" s="38">
        <f t="shared" ca="1" si="2"/>
        <v>2.2940515156486064E-3</v>
      </c>
      <c r="P5" s="39" cm="1">
        <f t="array" aca="1" ref="P5" ca="1">INDIRECT(CONCATENATE("'",HLOOKUP(P$1,$B$21:$E$23,3,FALSE),"'!",$B$25,ROW($A5)+5))*About!$A$27</f>
        <v>2.3294353436534693E-3</v>
      </c>
      <c r="Q5" s="38" cm="1">
        <f t="array" aca="1" ref="Q5" ca="1">TREND($K5:$P5,$K$1:$P$1,Q$1)</f>
        <v>2.3648191716583306E-3</v>
      </c>
      <c r="R5" s="38" cm="1">
        <f t="array" aca="1" ref="R5" ca="1">TREND($K5:$P5,$K$1:$P$1,R$1)</f>
        <v>2.4002029996632035E-3</v>
      </c>
      <c r="S5" s="38" cm="1">
        <f t="array" aca="1" ref="S5" ca="1">TREND($K5:$P5,$K$1:$P$1,S$1)</f>
        <v>2.4355868276680626E-3</v>
      </c>
      <c r="T5" s="38" cm="1">
        <f t="array" aca="1" ref="T5" ca="1">TREND($K5:$P5,$K$1:$P$1,T$1)</f>
        <v>2.4709706556729216E-3</v>
      </c>
      <c r="U5" s="38" cm="1">
        <f t="array" aca="1" ref="U5" ca="1">TREND($K5:$P5,$K$1:$P$1,U$1)</f>
        <v>2.5063544836777807E-3</v>
      </c>
      <c r="V5" s="38" cm="1">
        <f t="array" aca="1" ref="V5" ca="1">TREND($K5:$P5,$K$1:$P$1,V$1)</f>
        <v>2.5417383116826536E-3</v>
      </c>
      <c r="W5" s="38" cm="1">
        <f t="array" aca="1" ref="W5" ca="1">TREND($K5:$P5,$K$1:$P$1,W$1)</f>
        <v>2.5771221396875127E-3</v>
      </c>
      <c r="X5" s="38" cm="1">
        <f t="array" aca="1" ref="X5" ca="1">TREND($K5:$P5,$K$1:$P$1,X$1)</f>
        <v>2.6125059676923718E-3</v>
      </c>
      <c r="Y5" s="38" cm="1">
        <f t="array" aca="1" ref="Y5" ca="1">TREND($K5:$P5,$K$1:$P$1,Y$1)</f>
        <v>2.6478897956972447E-3</v>
      </c>
      <c r="Z5" s="38" cm="1">
        <f t="array" aca="1" ref="Z5" ca="1">TREND($K5:$P5,$K$1:$P$1,Z$1)</f>
        <v>2.6832736237021038E-3</v>
      </c>
      <c r="AA5" s="38" cm="1">
        <f t="array" aca="1" ref="AA5" ca="1">TREND($K5:$P5,$K$1:$P$1,AA$1)</f>
        <v>2.7186574517069628E-3</v>
      </c>
      <c r="AB5" s="38" cm="1">
        <f t="array" aca="1" ref="AB5" ca="1">TREND($K5:$P5,$K$1:$P$1,AB$1)</f>
        <v>2.7540412797118219E-3</v>
      </c>
      <c r="AC5" s="38" cm="1">
        <f t="array" aca="1" ref="AC5" ca="1">TREND($K5:$P5,$K$1:$P$1,AC$1)</f>
        <v>2.7894251077166948E-3</v>
      </c>
      <c r="AD5" s="38" cm="1">
        <f t="array" aca="1" ref="AD5" ca="1">TREND($K5:$P5,$K$1:$P$1,AD$1)</f>
        <v>2.8248089357215539E-3</v>
      </c>
      <c r="AE5" s="38" cm="1">
        <f t="array" aca="1" ref="AE5" ca="1">TREND($K5:$P5,$K$1:$P$1,AE$1)</f>
        <v>2.860192763726413E-3</v>
      </c>
      <c r="AF5" s="38" cm="1">
        <f t="array" aca="1" ref="AF5" ca="1">TREND($K5:$P5,$K$1:$P$1,AF$1)</f>
        <v>2.895576591731272E-3</v>
      </c>
      <c r="AG5" s="38" cm="1">
        <f t="array" aca="1" ref="AG5" ca="1">TREND($K5:$P5,$K$1:$P$1,AG$1)</f>
        <v>2.930960419736145E-3</v>
      </c>
      <c r="AH5" s="38" cm="1">
        <f t="array" aca="1" ref="AH5" ca="1">TREND($K5:$P5,$K$1:$P$1,AH$1)</f>
        <v>2.966344247741004E-3</v>
      </c>
      <c r="AI5" s="38" cm="1">
        <f t="array" aca="1" ref="AI5" ca="1">TREND($K5:$P5,$K$1:$P$1,AI$1)</f>
        <v>3.0017280757458631E-3</v>
      </c>
      <c r="AJ5" s="38" cm="1">
        <f t="array" aca="1" ref="AJ5" ca="1">TREND($K5:$P5,$K$1:$P$1,AJ$1)</f>
        <v>3.037111903750736E-3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2.9191658104011828E-3</v>
      </c>
      <c r="C6" s="38">
        <f t="shared" ca="1" si="3"/>
        <v>2.9265374412355293E-3</v>
      </c>
      <c r="D6" s="38">
        <f t="shared" ca="1" si="0"/>
        <v>2.9339090720698754E-3</v>
      </c>
      <c r="E6" s="38">
        <f t="shared" ca="1" si="0"/>
        <v>2.9412807029042219E-3</v>
      </c>
      <c r="F6" s="39" cm="1">
        <f t="array" aca="1" ref="F6" ca="1">INDIRECT(CONCATENATE("'",HLOOKUP(F$1,$B$21:$E$23,3,FALSE),"'!",$B$25,ROW($A6)+5))*About!$A$27</f>
        <v>2.9486523337385684E-3</v>
      </c>
      <c r="G6" s="38">
        <f t="shared" ca="1" si="4"/>
        <v>2.9486523337385684E-3</v>
      </c>
      <c r="H6" s="38">
        <f t="shared" ca="1" si="1"/>
        <v>2.9486523337385684E-3</v>
      </c>
      <c r="I6" s="38">
        <f t="shared" ca="1" si="1"/>
        <v>2.9486523337385684E-3</v>
      </c>
      <c r="J6" s="38">
        <f t="shared" ca="1" si="1"/>
        <v>2.9486523337385684E-3</v>
      </c>
      <c r="K6" s="39" cm="1">
        <f t="array" aca="1" ref="K6" ca="1">INDIRECT(CONCATENATE("'",HLOOKUP(K$1,$B$21:$E$23,3,FALSE),"'!",$B$25,ROW($A6)+5))*About!$A$27</f>
        <v>2.9486523337385684E-3</v>
      </c>
      <c r="L6" s="38">
        <f t="shared" ca="1" si="5"/>
        <v>3.00762538041334E-3</v>
      </c>
      <c r="M6" s="38">
        <f t="shared" ca="1" si="2"/>
        <v>3.0665984270881112E-3</v>
      </c>
      <c r="N6" s="38">
        <f t="shared" ca="1" si="2"/>
        <v>3.1255714737628828E-3</v>
      </c>
      <c r="O6" s="38">
        <f t="shared" ca="1" si="2"/>
        <v>3.184544520437654E-3</v>
      </c>
      <c r="P6" s="39" cm="1">
        <f t="array" aca="1" ref="P6" ca="1">INDIRECT(CONCATENATE("'",HLOOKUP(P$1,$B$21:$E$23,3,FALSE),"'!",$B$25,ROW($A6)+5))*About!$A$27</f>
        <v>3.2435175671124256E-3</v>
      </c>
      <c r="Q6" s="38" cm="1">
        <f t="array" aca="1" ref="Q6" ca="1">TREND($K6:$P6,$K$1:$P$1,Q$1)</f>
        <v>3.3024906137871929E-3</v>
      </c>
      <c r="R6" s="38" cm="1">
        <f t="array" aca="1" ref="R6" ca="1">TREND($K6:$P6,$K$1:$P$1,R$1)</f>
        <v>3.3614636604619719E-3</v>
      </c>
      <c r="S6" s="38" cm="1">
        <f t="array" aca="1" ref="S6" ca="1">TREND($K6:$P6,$K$1:$P$1,S$1)</f>
        <v>3.420436707136737E-3</v>
      </c>
      <c r="T6" s="38" cm="1">
        <f t="array" aca="1" ref="T6" ca="1">TREND($K6:$P6,$K$1:$P$1,T$1)</f>
        <v>3.479409753811516E-3</v>
      </c>
      <c r="U6" s="38" cm="1">
        <f t="array" aca="1" ref="U6" ca="1">TREND($K6:$P6,$K$1:$P$1,U$1)</f>
        <v>3.5383828004862811E-3</v>
      </c>
      <c r="V6" s="38" cm="1">
        <f t="array" aca="1" ref="V6" ca="1">TREND($K6:$P6,$K$1:$P$1,V$1)</f>
        <v>3.59735584716106E-3</v>
      </c>
      <c r="W6" s="38" cm="1">
        <f t="array" aca="1" ref="W6" ca="1">TREND($K6:$P6,$K$1:$P$1,W$1)</f>
        <v>3.6563288938358252E-3</v>
      </c>
      <c r="X6" s="38" cm="1">
        <f t="array" aca="1" ref="X6" ca="1">TREND($K6:$P6,$K$1:$P$1,X$1)</f>
        <v>3.7153019405105903E-3</v>
      </c>
      <c r="Y6" s="38" cm="1">
        <f t="array" aca="1" ref="Y6" ca="1">TREND($K6:$P6,$K$1:$P$1,Y$1)</f>
        <v>3.7742749871853692E-3</v>
      </c>
      <c r="Z6" s="38" cm="1">
        <f t="array" aca="1" ref="Z6" ca="1">TREND($K6:$P6,$K$1:$P$1,Z$1)</f>
        <v>3.8332480338601344E-3</v>
      </c>
      <c r="AA6" s="38" cm="1">
        <f t="array" aca="1" ref="AA6" ca="1">TREND($K6:$P6,$K$1:$P$1,AA$1)</f>
        <v>3.8922210805349133E-3</v>
      </c>
      <c r="AB6" s="38" cm="1">
        <f t="array" aca="1" ref="AB6" ca="1">TREND($K6:$P6,$K$1:$P$1,AB$1)</f>
        <v>3.9511941272096784E-3</v>
      </c>
      <c r="AC6" s="38" cm="1">
        <f t="array" aca="1" ref="AC6" ca="1">TREND($K6:$P6,$K$1:$P$1,AC$1)</f>
        <v>4.0101671738844574E-3</v>
      </c>
      <c r="AD6" s="38" cm="1">
        <f t="array" aca="1" ref="AD6" ca="1">TREND($K6:$P6,$K$1:$P$1,AD$1)</f>
        <v>4.0691402205592225E-3</v>
      </c>
      <c r="AE6" s="38" cm="1">
        <f t="array" aca="1" ref="AE6" ca="1">TREND($K6:$P6,$K$1:$P$1,AE$1)</f>
        <v>4.1281132672340015E-3</v>
      </c>
      <c r="AF6" s="38" cm="1">
        <f t="array" aca="1" ref="AF6" ca="1">TREND($K6:$P6,$K$1:$P$1,AF$1)</f>
        <v>4.1870863139087666E-3</v>
      </c>
      <c r="AG6" s="38" cm="1">
        <f t="array" aca="1" ref="AG6" ca="1">TREND($K6:$P6,$K$1:$P$1,AG$1)</f>
        <v>4.2460593605835456E-3</v>
      </c>
      <c r="AH6" s="38" cm="1">
        <f t="array" aca="1" ref="AH6" ca="1">TREND($K6:$P6,$K$1:$P$1,AH$1)</f>
        <v>4.3050324072583107E-3</v>
      </c>
      <c r="AI6" s="38" cm="1">
        <f t="array" aca="1" ref="AI6" ca="1">TREND($K6:$P6,$K$1:$P$1,AI$1)</f>
        <v>4.3640054539330758E-3</v>
      </c>
      <c r="AJ6" s="38" cm="1">
        <f t="array" aca="1" ref="AJ6" ca="1">TREND($K6:$P6,$K$1:$P$1,AJ$1)</f>
        <v>4.4229785006078548E-3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8.8459570012157054E-2</v>
      </c>
      <c r="C7" s="38">
        <f t="shared" ca="1" si="3"/>
        <v>8.8459570012157054E-2</v>
      </c>
      <c r="D7" s="38">
        <f t="shared" ca="1" si="0"/>
        <v>8.8459570012157054E-2</v>
      </c>
      <c r="E7" s="38">
        <f t="shared" ca="1" si="0"/>
        <v>8.8459570012157054E-2</v>
      </c>
      <c r="F7" s="39" cm="1">
        <f t="array" aca="1" ref="F7" ca="1">INDIRECT(CONCATENATE("'",HLOOKUP(F$1,$B$21:$E$23,3,FALSE),"'!",$B$25,ROW($A7)+5))*About!$A$27</f>
        <v>8.8459570012157054E-2</v>
      </c>
      <c r="G7" s="38">
        <f t="shared" ca="1" si="4"/>
        <v>8.9049300478904761E-2</v>
      </c>
      <c r="H7" s="38">
        <f t="shared" ca="1" si="1"/>
        <v>8.9639030945652481E-2</v>
      </c>
      <c r="I7" s="38">
        <f t="shared" ca="1" si="1"/>
        <v>9.0228761412400188E-2</v>
      </c>
      <c r="J7" s="38">
        <f t="shared" ca="1" si="1"/>
        <v>9.0818491879147908E-2</v>
      </c>
      <c r="K7" s="39" cm="1">
        <f t="array" aca="1" ref="K7" ca="1">INDIRECT(CONCATENATE("'",HLOOKUP(K$1,$B$21:$E$23,3,FALSE),"'!",$B$25,ROW($A7)+5))*About!$A$27</f>
        <v>9.1408222345895615E-2</v>
      </c>
      <c r="L7" s="38">
        <f t="shared" ca="1" si="5"/>
        <v>9.1997952812643335E-2</v>
      </c>
      <c r="M7" s="38">
        <f t="shared" ca="1" si="2"/>
        <v>9.2587683279391042E-2</v>
      </c>
      <c r="N7" s="38">
        <f t="shared" ca="1" si="2"/>
        <v>9.3177413746138762E-2</v>
      </c>
      <c r="O7" s="38">
        <f t="shared" ca="1" si="2"/>
        <v>9.3767144212886469E-2</v>
      </c>
      <c r="P7" s="39" cm="1">
        <f t="array" aca="1" ref="P7" ca="1">INDIRECT(CONCATENATE("'",HLOOKUP(P$1,$B$21:$E$23,3,FALSE),"'!",$B$25,ROW($A7)+5))*About!$A$27</f>
        <v>9.435687467963419E-2</v>
      </c>
      <c r="Q7" s="38" cm="1">
        <f t="array" aca="1" ref="Q7" ca="1">TREND($K7:$P7,$K$1:$P$1,Q$1)</f>
        <v>9.4946605146381868E-2</v>
      </c>
      <c r="R7" s="38" cm="1">
        <f t="array" aca="1" ref="R7" ca="1">TREND($K7:$P7,$K$1:$P$1,R$1)</f>
        <v>9.5536335613129575E-2</v>
      </c>
      <c r="S7" s="38" cm="1">
        <f t="array" aca="1" ref="S7" ca="1">TREND($K7:$P7,$K$1:$P$1,S$1)</f>
        <v>9.6126066079877281E-2</v>
      </c>
      <c r="T7" s="38" cm="1">
        <f t="array" aca="1" ref="T7" ca="1">TREND($K7:$P7,$K$1:$P$1,T$1)</f>
        <v>9.671579654662521E-2</v>
      </c>
      <c r="U7" s="38" cm="1">
        <f t="array" aca="1" ref="U7" ca="1">TREND($K7:$P7,$K$1:$P$1,U$1)</f>
        <v>9.7305527013372917E-2</v>
      </c>
      <c r="V7" s="38" cm="1">
        <f t="array" aca="1" ref="V7" ca="1">TREND($K7:$P7,$K$1:$P$1,V$1)</f>
        <v>9.7895257480120623E-2</v>
      </c>
      <c r="W7" s="38" cm="1">
        <f t="array" aca="1" ref="W7" ca="1">TREND($K7:$P7,$K$1:$P$1,W$1)</f>
        <v>9.848498794686833E-2</v>
      </c>
      <c r="X7" s="38" cm="1">
        <f t="array" aca="1" ref="X7" ca="1">TREND($K7:$P7,$K$1:$P$1,X$1)</f>
        <v>9.9074718413616036E-2</v>
      </c>
      <c r="Y7" s="38" cm="1">
        <f t="array" aca="1" ref="Y7" ca="1">TREND($K7:$P7,$K$1:$P$1,Y$1)</f>
        <v>9.9664448880363743E-2</v>
      </c>
      <c r="Z7" s="38" cm="1">
        <f t="array" aca="1" ref="Z7" ca="1">TREND($K7:$P7,$K$1:$P$1,Z$1)</f>
        <v>0.10025417934711145</v>
      </c>
      <c r="AA7" s="38" cm="1">
        <f t="array" aca="1" ref="AA7" ca="1">TREND($K7:$P7,$K$1:$P$1,AA$1)</f>
        <v>0.10084390981385916</v>
      </c>
      <c r="AB7" s="38" cm="1">
        <f t="array" aca="1" ref="AB7" ca="1">TREND($K7:$P7,$K$1:$P$1,AB$1)</f>
        <v>0.10143364028060686</v>
      </c>
      <c r="AC7" s="38" cm="1">
        <f t="array" aca="1" ref="AC7" ca="1">TREND($K7:$P7,$K$1:$P$1,AC$1)</f>
        <v>0.10202337074735457</v>
      </c>
      <c r="AD7" s="38" cm="1">
        <f t="array" aca="1" ref="AD7" ca="1">TREND($K7:$P7,$K$1:$P$1,AD$1)</f>
        <v>0.10261310121410228</v>
      </c>
      <c r="AE7" s="38" cm="1">
        <f t="array" aca="1" ref="AE7" ca="1">TREND($K7:$P7,$K$1:$P$1,AE$1)</f>
        <v>0.10320283168084998</v>
      </c>
      <c r="AF7" s="38" cm="1">
        <f t="array" aca="1" ref="AF7" ca="1">TREND($K7:$P7,$K$1:$P$1,AF$1)</f>
        <v>0.10379256214759769</v>
      </c>
      <c r="AG7" s="38" cm="1">
        <f t="array" aca="1" ref="AG7" ca="1">TREND($K7:$P7,$K$1:$P$1,AG$1)</f>
        <v>0.1043822926143454</v>
      </c>
      <c r="AH7" s="38" cm="1">
        <f t="array" aca="1" ref="AH7" ca="1">TREND($K7:$P7,$K$1:$P$1,AH$1)</f>
        <v>0.1049720230810931</v>
      </c>
      <c r="AI7" s="38" cm="1">
        <f t="array" aca="1" ref="AI7" ca="1">TREND($K7:$P7,$K$1:$P$1,AI$1)</f>
        <v>0.10556175354784081</v>
      </c>
      <c r="AJ7" s="38" cm="1">
        <f t="array" aca="1" ref="AJ7" ca="1">TREND($K7:$P7,$K$1:$P$1,AJ$1)</f>
        <v>0.10615148401458852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1.5038126902066698E-2</v>
      </c>
      <c r="C8" s="38">
        <f t="shared" ca="1" si="3"/>
        <v>1.5111843210410163E-2</v>
      </c>
      <c r="D8" s="38">
        <f t="shared" ca="1" si="0"/>
        <v>1.5185559518753628E-2</v>
      </c>
      <c r="E8" s="38">
        <f t="shared" ca="1" si="0"/>
        <v>1.5259275827097091E-2</v>
      </c>
      <c r="F8" s="39" cm="1">
        <f t="array" aca="1" ref="F8" ca="1">INDIRECT(CONCATENATE("'",HLOOKUP(F$1,$B$21:$E$23,3,FALSE),"'!",$B$25,ROW($A8)+5))*About!$A$27</f>
        <v>1.5332992135440556E-2</v>
      </c>
      <c r="G8" s="38">
        <f t="shared" ca="1" si="4"/>
        <v>1.5391965182115327E-2</v>
      </c>
      <c r="H8" s="38">
        <f t="shared" ca="1" si="1"/>
        <v>1.5450938228790099E-2</v>
      </c>
      <c r="I8" s="38">
        <f t="shared" ca="1" si="1"/>
        <v>1.5509911275464869E-2</v>
      </c>
      <c r="J8" s="38">
        <f t="shared" ca="1" si="1"/>
        <v>1.5568884322139641E-2</v>
      </c>
      <c r="K8" s="39" cm="1">
        <f t="array" aca="1" ref="K8" ca="1">INDIRECT(CONCATENATE("'",HLOOKUP(K$1,$B$21:$E$23,3,FALSE),"'!",$B$25,ROW($A8)+5))*About!$A$27</f>
        <v>1.5627857368814412E-2</v>
      </c>
      <c r="L8" s="38">
        <f t="shared" ca="1" si="5"/>
        <v>1.5686830415489184E-2</v>
      </c>
      <c r="M8" s="38">
        <f t="shared" ca="1" si="2"/>
        <v>1.5745803462163956E-2</v>
      </c>
      <c r="N8" s="38">
        <f t="shared" ca="1" si="2"/>
        <v>1.5804776508838728E-2</v>
      </c>
      <c r="O8" s="38">
        <f t="shared" ca="1" si="2"/>
        <v>1.58637495555135E-2</v>
      </c>
      <c r="P8" s="39" cm="1">
        <f t="array" aca="1" ref="P8" ca="1">INDIRECT(CONCATENATE("'",HLOOKUP(P$1,$B$21:$E$23,3,FALSE),"'!",$B$25,ROW($A8)+5))*About!$A$27</f>
        <v>1.5922722602188272E-2</v>
      </c>
      <c r="Q8" s="38" cm="1">
        <f t="array" aca="1" ref="Q8" ca="1">TREND($K8:$P8,$K$1:$P$1,Q$1)</f>
        <v>1.5981695648863051E-2</v>
      </c>
      <c r="R8" s="38" cm="1">
        <f t="array" aca="1" ref="R8" ca="1">TREND($K8:$P8,$K$1:$P$1,R$1)</f>
        <v>1.6040668695537816E-2</v>
      </c>
      <c r="S8" s="38" cm="1">
        <f t="array" aca="1" ref="S8" ca="1">TREND($K8:$P8,$K$1:$P$1,S$1)</f>
        <v>1.6099641742212595E-2</v>
      </c>
      <c r="T8" s="38" cm="1">
        <f t="array" aca="1" ref="T8" ca="1">TREND($K8:$P8,$K$1:$P$1,T$1)</f>
        <v>1.615861478888736E-2</v>
      </c>
      <c r="U8" s="38" cm="1">
        <f t="array" aca="1" ref="U8" ca="1">TREND($K8:$P8,$K$1:$P$1,U$1)</f>
        <v>1.6217587835562139E-2</v>
      </c>
      <c r="V8" s="38" cm="1">
        <f t="array" aca="1" ref="V8" ca="1">TREND($K8:$P8,$K$1:$P$1,V$1)</f>
        <v>1.6276560882236904E-2</v>
      </c>
      <c r="W8" s="38" cm="1">
        <f t="array" aca="1" ref="W8" ca="1">TREND($K8:$P8,$K$1:$P$1,W$1)</f>
        <v>1.6335533928911683E-2</v>
      </c>
      <c r="X8" s="38" cm="1">
        <f t="array" aca="1" ref="X8" ca="1">TREND($K8:$P8,$K$1:$P$1,X$1)</f>
        <v>1.6394506975586448E-2</v>
      </c>
      <c r="Y8" s="38" cm="1">
        <f t="array" aca="1" ref="Y8" ca="1">TREND($K8:$P8,$K$1:$P$1,Y$1)</f>
        <v>1.6453480022261227E-2</v>
      </c>
      <c r="Z8" s="38" cm="1">
        <f t="array" aca="1" ref="Z8" ca="1">TREND($K8:$P8,$K$1:$P$1,Z$1)</f>
        <v>1.6512453068935992E-2</v>
      </c>
      <c r="AA8" s="38" cm="1">
        <f t="array" aca="1" ref="AA8" ca="1">TREND($K8:$P8,$K$1:$P$1,AA$1)</f>
        <v>1.6571426115610771E-2</v>
      </c>
      <c r="AB8" s="38" cm="1">
        <f t="array" aca="1" ref="AB8" ca="1">TREND($K8:$P8,$K$1:$P$1,AB$1)</f>
        <v>1.6630399162285536E-2</v>
      </c>
      <c r="AC8" s="38" cm="1">
        <f t="array" aca="1" ref="AC8" ca="1">TREND($K8:$P8,$K$1:$P$1,AC$1)</f>
        <v>1.6689372208960315E-2</v>
      </c>
      <c r="AD8" s="38" cm="1">
        <f t="array" aca="1" ref="AD8" ca="1">TREND($K8:$P8,$K$1:$P$1,AD$1)</f>
        <v>1.674834525563508E-2</v>
      </c>
      <c r="AE8" s="38" cm="1">
        <f t="array" aca="1" ref="AE8" ca="1">TREND($K8:$P8,$K$1:$P$1,AE$1)</f>
        <v>1.6807318302309859E-2</v>
      </c>
      <c r="AF8" s="38" cm="1">
        <f t="array" aca="1" ref="AF8" ca="1">TREND($K8:$P8,$K$1:$P$1,AF$1)</f>
        <v>1.6866291348984624E-2</v>
      </c>
      <c r="AG8" s="38" cm="1">
        <f t="array" aca="1" ref="AG8" ca="1">TREND($K8:$P8,$K$1:$P$1,AG$1)</f>
        <v>1.6925264395659403E-2</v>
      </c>
      <c r="AH8" s="38" cm="1">
        <f t="array" aca="1" ref="AH8" ca="1">TREND($K8:$P8,$K$1:$P$1,AH$1)</f>
        <v>1.6984237442334169E-2</v>
      </c>
      <c r="AI8" s="38" cm="1">
        <f t="array" aca="1" ref="AI8" ca="1">TREND($K8:$P8,$K$1:$P$1,AI$1)</f>
        <v>1.7043210489008934E-2</v>
      </c>
      <c r="AJ8" s="38" cm="1">
        <f t="array" aca="1" ref="AJ8" ca="1">TREND($K8:$P8,$K$1:$P$1,AJ$1)</f>
        <v>1.7102183535683713E-2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3.5383828004862819E-3</v>
      </c>
      <c r="C9" s="38">
        <f t="shared" ca="1" si="3"/>
        <v>3.5383828004862819E-3</v>
      </c>
      <c r="D9" s="38">
        <f t="shared" ca="1" si="0"/>
        <v>3.5383828004862819E-3</v>
      </c>
      <c r="E9" s="38">
        <f t="shared" ca="1" si="0"/>
        <v>3.5383828004862819E-3</v>
      </c>
      <c r="F9" s="39" cm="1">
        <f t="array" aca="1" ref="F9" ca="1">INDIRECT(CONCATENATE("'",HLOOKUP(F$1,$B$21:$E$23,3,FALSE),"'!",$B$25,ROW($A9)+5))*About!$A$27</f>
        <v>3.5383828004862819E-3</v>
      </c>
      <c r="G9" s="38">
        <f t="shared" ca="1" si="4"/>
        <v>3.5383828004862819E-3</v>
      </c>
      <c r="H9" s="38">
        <f t="shared" ca="1" si="1"/>
        <v>3.5383828004862819E-3</v>
      </c>
      <c r="I9" s="38">
        <f t="shared" ca="1" si="1"/>
        <v>3.5383828004862819E-3</v>
      </c>
      <c r="J9" s="38">
        <f t="shared" ca="1" si="1"/>
        <v>3.5383828004862819E-3</v>
      </c>
      <c r="K9" s="39" cm="1">
        <f t="array" aca="1" ref="K9" ca="1">INDIRECT(CONCATENATE("'",HLOOKUP(K$1,$B$21:$E$23,3,FALSE),"'!",$B$25,ROW($A9)+5))*About!$A$27</f>
        <v>3.5383828004862819E-3</v>
      </c>
      <c r="L9" s="38">
        <f t="shared" ca="1" si="5"/>
        <v>3.5973558471610535E-3</v>
      </c>
      <c r="M9" s="38">
        <f t="shared" ca="1" si="2"/>
        <v>3.6563288938358247E-3</v>
      </c>
      <c r="N9" s="38">
        <f t="shared" ca="1" si="2"/>
        <v>3.7153019405105963E-3</v>
      </c>
      <c r="O9" s="38">
        <f t="shared" ca="1" si="2"/>
        <v>3.7742749871853675E-3</v>
      </c>
      <c r="P9" s="39" cm="1">
        <f t="array" aca="1" ref="P9" ca="1">INDIRECT(CONCATENATE("'",HLOOKUP(P$1,$B$21:$E$23,3,FALSE),"'!",$B$25,ROW($A9)+5))*About!$A$27</f>
        <v>3.8332480338601391E-3</v>
      </c>
      <c r="Q9" s="38" cm="1">
        <f t="array" aca="1" ref="Q9" ca="1">TREND($K9:$P9,$K$1:$P$1,Q$1)</f>
        <v>3.8922210805348995E-3</v>
      </c>
      <c r="R9" s="38" cm="1">
        <f t="array" aca="1" ref="R9" ca="1">TREND($K9:$P9,$K$1:$P$1,R$1)</f>
        <v>3.9511941272096784E-3</v>
      </c>
      <c r="S9" s="38" cm="1">
        <f t="array" aca="1" ref="S9" ca="1">TREND($K9:$P9,$K$1:$P$1,S$1)</f>
        <v>4.0101671738844435E-3</v>
      </c>
      <c r="T9" s="38" cm="1">
        <f t="array" aca="1" ref="T9" ca="1">TREND($K9:$P9,$K$1:$P$1,T$1)</f>
        <v>4.0691402205592225E-3</v>
      </c>
      <c r="U9" s="38" cm="1">
        <f t="array" aca="1" ref="U9" ca="1">TREND($K9:$P9,$K$1:$P$1,U$1)</f>
        <v>4.1281132672339876E-3</v>
      </c>
      <c r="V9" s="38" cm="1">
        <f t="array" aca="1" ref="V9" ca="1">TREND($K9:$P9,$K$1:$P$1,V$1)</f>
        <v>4.1870863139087666E-3</v>
      </c>
      <c r="W9" s="38" cm="1">
        <f t="array" aca="1" ref="W9" ca="1">TREND($K9:$P9,$K$1:$P$1,W$1)</f>
        <v>4.2460593605835317E-3</v>
      </c>
      <c r="X9" s="38" cm="1">
        <f t="array" aca="1" ref="X9" ca="1">TREND($K9:$P9,$K$1:$P$1,X$1)</f>
        <v>4.3050324072582968E-3</v>
      </c>
      <c r="Y9" s="38" cm="1">
        <f t="array" aca="1" ref="Y9" ca="1">TREND($K9:$P9,$K$1:$P$1,Y$1)</f>
        <v>4.3640054539330758E-3</v>
      </c>
      <c r="Z9" s="38" cm="1">
        <f t="array" aca="1" ref="Z9" ca="1">TREND($K9:$P9,$K$1:$P$1,Z$1)</f>
        <v>4.4229785006078409E-3</v>
      </c>
      <c r="AA9" s="38" cm="1">
        <f t="array" aca="1" ref="AA9" ca="1">TREND($K9:$P9,$K$1:$P$1,AA$1)</f>
        <v>4.4819515472826199E-3</v>
      </c>
      <c r="AB9" s="38" cm="1">
        <f t="array" aca="1" ref="AB9" ca="1">TREND($K9:$P9,$K$1:$P$1,AB$1)</f>
        <v>4.540924593957385E-3</v>
      </c>
      <c r="AC9" s="38" cm="1">
        <f t="array" aca="1" ref="AC9" ca="1">TREND($K9:$P9,$K$1:$P$1,AC$1)</f>
        <v>4.599897640632164E-3</v>
      </c>
      <c r="AD9" s="38" cm="1">
        <f t="array" aca="1" ref="AD9" ca="1">TREND($K9:$P9,$K$1:$P$1,AD$1)</f>
        <v>4.6588706873069291E-3</v>
      </c>
      <c r="AE9" s="38" cm="1">
        <f t="array" aca="1" ref="AE9" ca="1">TREND($K9:$P9,$K$1:$P$1,AE$1)</f>
        <v>4.7178437339817081E-3</v>
      </c>
      <c r="AF9" s="38" cm="1">
        <f t="array" aca="1" ref="AF9" ca="1">TREND($K9:$P9,$K$1:$P$1,AF$1)</f>
        <v>4.7768167806564732E-3</v>
      </c>
      <c r="AG9" s="38" cm="1">
        <f t="array" aca="1" ref="AG9" ca="1">TREND($K9:$P9,$K$1:$P$1,AG$1)</f>
        <v>4.8357898273312522E-3</v>
      </c>
      <c r="AH9" s="38" cm="1">
        <f t="array" aca="1" ref="AH9" ca="1">TREND($K9:$P9,$K$1:$P$1,AH$1)</f>
        <v>4.8947628740060173E-3</v>
      </c>
      <c r="AI9" s="38" cm="1">
        <f t="array" aca="1" ref="AI9" ca="1">TREND($K9:$P9,$K$1:$P$1,AI$1)</f>
        <v>4.9537359206807824E-3</v>
      </c>
      <c r="AJ9" s="38" cm="1">
        <f t="array" aca="1" ref="AJ9" ca="1">TREND($K9:$P9,$K$1:$P$1,AJ$1)</f>
        <v>5.0127089673555614E-3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2.6832736237020974E-5</v>
      </c>
      <c r="C10" s="38">
        <f t="shared" ca="1" si="3"/>
        <v>2.7348750395425224E-5</v>
      </c>
      <c r="D10" s="38">
        <f t="shared" ca="1" si="0"/>
        <v>2.786476455382947E-5</v>
      </c>
      <c r="E10" s="38">
        <f t="shared" ca="1" si="0"/>
        <v>2.8380778712233719E-5</v>
      </c>
      <c r="F10" s="39" cm="1">
        <f t="array" aca="1" ref="F10" ca="1">INDIRECT(CONCATENATE("'",HLOOKUP(F$1,$B$21:$E$23,3,FALSE),"'!",$B$25,ROW($A10)+5))*About!$A$27</f>
        <v>2.8896792870637969E-5</v>
      </c>
      <c r="G10" s="38">
        <f t="shared" ca="1" si="4"/>
        <v>2.9604469430735227E-5</v>
      </c>
      <c r="H10" s="38">
        <f t="shared" ca="1" si="1"/>
        <v>3.0312145990832481E-5</v>
      </c>
      <c r="I10" s="38">
        <f t="shared" ca="1" si="1"/>
        <v>3.1019822550929735E-5</v>
      </c>
      <c r="J10" s="38">
        <f t="shared" ca="1" si="1"/>
        <v>3.1727499111026993E-5</v>
      </c>
      <c r="K10" s="39" cm="1">
        <f t="array" aca="1" ref="K10" ca="1">INDIRECT(CONCATENATE("'",HLOOKUP(K$1,$B$21:$E$23,3,FALSE),"'!",$B$25,ROW($A10)+5))*About!$A$27</f>
        <v>3.2435175671124251E-5</v>
      </c>
      <c r="L10" s="38">
        <f t="shared" ca="1" si="5"/>
        <v>3.3024906137871965E-5</v>
      </c>
      <c r="M10" s="38">
        <f t="shared" ca="1" si="2"/>
        <v>3.361463660461968E-5</v>
      </c>
      <c r="N10" s="38">
        <f t="shared" ca="1" si="2"/>
        <v>3.4204367071367395E-5</v>
      </c>
      <c r="O10" s="38">
        <f t="shared" ca="1" si="2"/>
        <v>3.479409753811511E-5</v>
      </c>
      <c r="P10" s="39" cm="1">
        <f t="array" aca="1" ref="P10" ca="1">INDIRECT(CONCATENATE("'",HLOOKUP(P$1,$B$21:$E$23,3,FALSE),"'!",$B$25,ROW($A10)+5))*About!$A$27</f>
        <v>3.5383828004862824E-5</v>
      </c>
      <c r="Q10" s="38" cm="1">
        <f t="array" aca="1" ref="Q10" ca="1">TREND($K10:$P10,$K$1:$P$1,Q$1)</f>
        <v>3.5973558471610444E-5</v>
      </c>
      <c r="R10" s="38" cm="1">
        <f t="array" aca="1" ref="R10" ca="1">TREND($K10:$P10,$K$1:$P$1,R$1)</f>
        <v>3.6563288938358139E-5</v>
      </c>
      <c r="S10" s="38" cm="1">
        <f t="array" aca="1" ref="S10" ca="1">TREND($K10:$P10,$K$1:$P$1,S$1)</f>
        <v>3.715301940510605E-5</v>
      </c>
      <c r="T10" s="38" cm="1">
        <f t="array" aca="1" ref="T10" ca="1">TREND($K10:$P10,$K$1:$P$1,T$1)</f>
        <v>3.7742749871853744E-5</v>
      </c>
      <c r="U10" s="38" cm="1">
        <f t="array" aca="1" ref="U10" ca="1">TREND($K10:$P10,$K$1:$P$1,U$1)</f>
        <v>3.8332480338601439E-5</v>
      </c>
      <c r="V10" s="38" cm="1">
        <f t="array" aca="1" ref="V10" ca="1">TREND($K10:$P10,$K$1:$P$1,V$1)</f>
        <v>3.8922210805349133E-5</v>
      </c>
      <c r="W10" s="38" cm="1">
        <f t="array" aca="1" ref="W10" ca="1">TREND($K10:$P10,$K$1:$P$1,W$1)</f>
        <v>3.9511941272096828E-5</v>
      </c>
      <c r="X10" s="38" cm="1">
        <f t="array" aca="1" ref="X10" ca="1">TREND($K10:$P10,$K$1:$P$1,X$1)</f>
        <v>4.0101671738844522E-5</v>
      </c>
      <c r="Y10" s="38" cm="1">
        <f t="array" aca="1" ref="Y10" ca="1">TREND($K10:$P10,$K$1:$P$1,Y$1)</f>
        <v>4.0691402205592217E-5</v>
      </c>
      <c r="Z10" s="38" cm="1">
        <f t="array" aca="1" ref="Z10" ca="1">TREND($K10:$P10,$K$1:$P$1,Z$1)</f>
        <v>4.1281132672339911E-5</v>
      </c>
      <c r="AA10" s="38" cm="1">
        <f t="array" aca="1" ref="AA10" ca="1">TREND($K10:$P10,$K$1:$P$1,AA$1)</f>
        <v>4.1870863139087606E-5</v>
      </c>
      <c r="AB10" s="38" cm="1">
        <f t="array" aca="1" ref="AB10" ca="1">TREND($K10:$P10,$K$1:$P$1,AB$1)</f>
        <v>4.24605936058353E-5</v>
      </c>
      <c r="AC10" s="38" cm="1">
        <f t="array" aca="1" ref="AC10" ca="1">TREND($K10:$P10,$K$1:$P$1,AC$1)</f>
        <v>4.3050324072583211E-5</v>
      </c>
      <c r="AD10" s="38" cm="1">
        <f t="array" aca="1" ref="AD10" ca="1">TREND($K10:$P10,$K$1:$P$1,AD$1)</f>
        <v>4.3640054539330906E-5</v>
      </c>
      <c r="AE10" s="38" cm="1">
        <f t="array" aca="1" ref="AE10" ca="1">TREND($K10:$P10,$K$1:$P$1,AE$1)</f>
        <v>4.42297850060786E-5</v>
      </c>
      <c r="AF10" s="38" cm="1">
        <f t="array" aca="1" ref="AF10" ca="1">TREND($K10:$P10,$K$1:$P$1,AF$1)</f>
        <v>4.4819515472826294E-5</v>
      </c>
      <c r="AG10" s="38" cm="1">
        <f t="array" aca="1" ref="AG10" ca="1">TREND($K10:$P10,$K$1:$P$1,AG$1)</f>
        <v>4.5409245939573989E-5</v>
      </c>
      <c r="AH10" s="38" cm="1">
        <f t="array" aca="1" ref="AH10" ca="1">TREND($K10:$P10,$K$1:$P$1,AH$1)</f>
        <v>4.5998976406321683E-5</v>
      </c>
      <c r="AI10" s="38" cm="1">
        <f t="array" aca="1" ref="AI10" ca="1">TREND($K10:$P10,$K$1:$P$1,AI$1)</f>
        <v>4.6588706873069378E-5</v>
      </c>
      <c r="AJ10" s="38" cm="1">
        <f t="array" aca="1" ref="AJ10" ca="1">TREND($K10:$P10,$K$1:$P$1,AJ$1)</f>
        <v>4.7178437339817072E-5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2.5358410070151687E-5</v>
      </c>
      <c r="C11" s="38">
        <f t="shared" ca="1" si="3"/>
        <v>2.5948140536899402E-5</v>
      </c>
      <c r="D11" s="38">
        <f t="shared" ca="1" si="0"/>
        <v>2.6537871003647117E-5</v>
      </c>
      <c r="E11" s="38">
        <f t="shared" ca="1" si="0"/>
        <v>2.7127601470394828E-5</v>
      </c>
      <c r="F11" s="39" cm="1">
        <f t="array" aca="1" ref="F11" ca="1">INDIRECT(CONCATENATE("'",HLOOKUP(F$1,$B$21:$E$23,3,FALSE),"'!",$B$25,ROW($A11)+5))*About!$A$27</f>
        <v>2.7717331937142543E-5</v>
      </c>
      <c r="G11" s="38">
        <f t="shared" ca="1" si="4"/>
        <v>2.8660900683938883E-5</v>
      </c>
      <c r="H11" s="38">
        <f t="shared" ca="1" si="1"/>
        <v>2.9604469430735227E-5</v>
      </c>
      <c r="I11" s="38">
        <f t="shared" ca="1" si="1"/>
        <v>3.054803817753157E-5</v>
      </c>
      <c r="J11" s="38">
        <f t="shared" ca="1" si="1"/>
        <v>3.1491606924327907E-5</v>
      </c>
      <c r="K11" s="39" cm="1">
        <f t="array" aca="1" ref="K11" ca="1">INDIRECT(CONCATENATE("'",HLOOKUP(K$1,$B$21:$E$23,3,FALSE),"'!",$B$25,ROW($A11)+5))*About!$A$27</f>
        <v>3.2435175671124251E-5</v>
      </c>
      <c r="L11" s="38">
        <f t="shared" ca="1" si="5"/>
        <v>3.3024906137871965E-5</v>
      </c>
      <c r="M11" s="38">
        <f t="shared" ca="1" si="2"/>
        <v>3.361463660461968E-5</v>
      </c>
      <c r="N11" s="38">
        <f t="shared" ca="1" si="2"/>
        <v>3.4204367071367395E-5</v>
      </c>
      <c r="O11" s="38">
        <f t="shared" ca="1" si="2"/>
        <v>3.479409753811511E-5</v>
      </c>
      <c r="P11" s="39" cm="1">
        <f t="array" aca="1" ref="P11" ca="1">INDIRECT(CONCATENATE("'",HLOOKUP(P$1,$B$21:$E$23,3,FALSE),"'!",$B$25,ROW($A11)+5))*About!$A$27</f>
        <v>3.5383828004862824E-5</v>
      </c>
      <c r="Q11" s="38" cm="1">
        <f t="array" aca="1" ref="Q11" ca="1">TREND($K11:$P11,$K$1:$P$1,Q$1)</f>
        <v>3.5973558471610444E-5</v>
      </c>
      <c r="R11" s="38" cm="1">
        <f t="array" aca="1" ref="R11" ca="1">TREND($K11:$P11,$K$1:$P$1,R$1)</f>
        <v>3.6563288938358139E-5</v>
      </c>
      <c r="S11" s="38" cm="1">
        <f t="array" aca="1" ref="S11" ca="1">TREND($K11:$P11,$K$1:$P$1,S$1)</f>
        <v>3.715301940510605E-5</v>
      </c>
      <c r="T11" s="38" cm="1">
        <f t="array" aca="1" ref="T11" ca="1">TREND($K11:$P11,$K$1:$P$1,T$1)</f>
        <v>3.7742749871853744E-5</v>
      </c>
      <c r="U11" s="38" cm="1">
        <f t="array" aca="1" ref="U11" ca="1">TREND($K11:$P11,$K$1:$P$1,U$1)</f>
        <v>3.8332480338601439E-5</v>
      </c>
      <c r="V11" s="38" cm="1">
        <f t="array" aca="1" ref="V11" ca="1">TREND($K11:$P11,$K$1:$P$1,V$1)</f>
        <v>3.8922210805349133E-5</v>
      </c>
      <c r="W11" s="38" cm="1">
        <f t="array" aca="1" ref="W11" ca="1">TREND($K11:$P11,$K$1:$P$1,W$1)</f>
        <v>3.9511941272096828E-5</v>
      </c>
      <c r="X11" s="38" cm="1">
        <f t="array" aca="1" ref="X11" ca="1">TREND($K11:$P11,$K$1:$P$1,X$1)</f>
        <v>4.0101671738844522E-5</v>
      </c>
      <c r="Y11" s="38" cm="1">
        <f t="array" aca="1" ref="Y11" ca="1">TREND($K11:$P11,$K$1:$P$1,Y$1)</f>
        <v>4.0691402205592217E-5</v>
      </c>
      <c r="Z11" s="38" cm="1">
        <f t="array" aca="1" ref="Z11" ca="1">TREND($K11:$P11,$K$1:$P$1,Z$1)</f>
        <v>4.1281132672339911E-5</v>
      </c>
      <c r="AA11" s="38" cm="1">
        <f t="array" aca="1" ref="AA11" ca="1">TREND($K11:$P11,$K$1:$P$1,AA$1)</f>
        <v>4.1870863139087606E-5</v>
      </c>
      <c r="AB11" s="38" cm="1">
        <f t="array" aca="1" ref="AB11" ca="1">TREND($K11:$P11,$K$1:$P$1,AB$1)</f>
        <v>4.24605936058353E-5</v>
      </c>
      <c r="AC11" s="38" cm="1">
        <f t="array" aca="1" ref="AC11" ca="1">TREND($K11:$P11,$K$1:$P$1,AC$1)</f>
        <v>4.3050324072583211E-5</v>
      </c>
      <c r="AD11" s="38" cm="1">
        <f t="array" aca="1" ref="AD11" ca="1">TREND($K11:$P11,$K$1:$P$1,AD$1)</f>
        <v>4.3640054539330906E-5</v>
      </c>
      <c r="AE11" s="38" cm="1">
        <f t="array" aca="1" ref="AE11" ca="1">TREND($K11:$P11,$K$1:$P$1,AE$1)</f>
        <v>4.42297850060786E-5</v>
      </c>
      <c r="AF11" s="38" cm="1">
        <f t="array" aca="1" ref="AF11" ca="1">TREND($K11:$P11,$K$1:$P$1,AF$1)</f>
        <v>4.4819515472826294E-5</v>
      </c>
      <c r="AG11" s="38" cm="1">
        <f t="array" aca="1" ref="AG11" ca="1">TREND($K11:$P11,$K$1:$P$1,AG$1)</f>
        <v>4.5409245939573989E-5</v>
      </c>
      <c r="AH11" s="38" cm="1">
        <f t="array" aca="1" ref="AH11" ca="1">TREND($K11:$P11,$K$1:$P$1,AH$1)</f>
        <v>4.5998976406321683E-5</v>
      </c>
      <c r="AI11" s="38" cm="1">
        <f t="array" aca="1" ref="AI11" ca="1">TREND($K11:$P11,$K$1:$P$1,AI$1)</f>
        <v>4.6588706873069378E-5</v>
      </c>
      <c r="AJ11" s="38" cm="1">
        <f t="array" aca="1" ref="AJ11" ca="1">TREND($K11:$P11,$K$1:$P$1,AJ$1)</f>
        <v>4.7178437339817072E-5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1.1765122811616887E-4</v>
      </c>
      <c r="C12" s="38">
        <f t="shared" ca="1" si="3"/>
        <v>1.2008386629150319E-4</v>
      </c>
      <c r="D12" s="38">
        <f t="shared" ca="1" si="0"/>
        <v>1.2251650446683753E-4</v>
      </c>
      <c r="E12" s="38">
        <f t="shared" ca="1" si="0"/>
        <v>1.2494914264217185E-4</v>
      </c>
      <c r="F12" s="40">
        <f ca="1">SUM(INDIRECT(CONCATENATE("'",HLOOKUP(F$1,$B$21:$E$23,3,FALSE),"'!",$B$25,ROW($A12)+5,":",$B$25,ROW($A12)+6)))*About!$A$27</f>
        <v>1.2738178081750617E-4</v>
      </c>
      <c r="G12" s="38">
        <f t="shared" ca="1" si="4"/>
        <v>1.3003556791787088E-4</v>
      </c>
      <c r="H12" s="38">
        <f t="shared" ca="1" si="1"/>
        <v>1.3268935501823558E-4</v>
      </c>
      <c r="I12" s="38">
        <f t="shared" ca="1" si="1"/>
        <v>1.3534314211860029E-4</v>
      </c>
      <c r="J12" s="38">
        <f t="shared" ca="1" si="1"/>
        <v>1.37996929218965E-4</v>
      </c>
      <c r="K12" s="40">
        <f ca="1">SUM(INDIRECT(CONCATENATE("'",HLOOKUP(K$1,$B$21:$E$23,3,FALSE),"'!",$B$25,ROW($A12)+5,":",$B$25,ROW($A12)+6)))*About!$A$27</f>
        <v>1.406507163193297E-4</v>
      </c>
      <c r="L12" s="38">
        <f t="shared" ca="1" si="5"/>
        <v>1.4324553037301963E-4</v>
      </c>
      <c r="M12" s="38">
        <f t="shared" ca="1" si="2"/>
        <v>1.4584034442670959E-4</v>
      </c>
      <c r="N12" s="38">
        <f t="shared" ca="1" si="2"/>
        <v>1.4843515848039952E-4</v>
      </c>
      <c r="O12" s="38">
        <f t="shared" ca="1" si="2"/>
        <v>1.5102997253408948E-4</v>
      </c>
      <c r="P12" s="40">
        <f ca="1">SUM(INDIRECT(CONCATENATE("'",HLOOKUP(P$1,$B$21:$E$23,3,FALSE),"'!",$B$25,ROW($A12)+5,":",$B$25,ROW($A12)+6)))*About!$A$27</f>
        <v>1.5362478658777941E-4</v>
      </c>
      <c r="Q12" s="38" cm="1">
        <f t="array" aca="1" ref="Q12" ca="1">TREND($K12:$P12,$K$1:$P$1,Q$1)</f>
        <v>1.562196006414697E-4</v>
      </c>
      <c r="R12" s="38" cm="1">
        <f t="array" aca="1" ref="R12" ca="1">TREND($K12:$P12,$K$1:$P$1,R$1)</f>
        <v>1.5881441469515947E-4</v>
      </c>
      <c r="S12" s="38" cm="1">
        <f t="array" aca="1" ref="S12" ca="1">TREND($K12:$P12,$K$1:$P$1,S$1)</f>
        <v>1.6140922874884923E-4</v>
      </c>
      <c r="T12" s="38" cm="1">
        <f t="array" aca="1" ref="T12" ca="1">TREND($K12:$P12,$K$1:$P$1,T$1)</f>
        <v>1.64004042802539E-4</v>
      </c>
      <c r="U12" s="38" cm="1">
        <f t="array" aca="1" ref="U12" ca="1">TREND($K12:$P12,$K$1:$P$1,U$1)</f>
        <v>1.6659885685622877E-4</v>
      </c>
      <c r="V12" s="38" cm="1">
        <f t="array" aca="1" ref="V12" ca="1">TREND($K12:$P12,$K$1:$P$1,V$1)</f>
        <v>1.6919367090991941E-4</v>
      </c>
      <c r="W12" s="38" cm="1">
        <f t="array" aca="1" ref="W12" ca="1">TREND($K12:$P12,$K$1:$P$1,W$1)</f>
        <v>1.7178848496360918E-4</v>
      </c>
      <c r="X12" s="38" cm="1">
        <f t="array" aca="1" ref="X12" ca="1">TREND($K12:$P12,$K$1:$P$1,X$1)</f>
        <v>1.7438329901729895E-4</v>
      </c>
      <c r="Y12" s="38" cm="1">
        <f t="array" aca="1" ref="Y12" ca="1">TREND($K12:$P12,$K$1:$P$1,Y$1)</f>
        <v>1.7697811307098871E-4</v>
      </c>
      <c r="Z12" s="38" cm="1">
        <f t="array" aca="1" ref="Z12" ca="1">TREND($K12:$P12,$K$1:$P$1,Z$1)</f>
        <v>1.7957292712467848E-4</v>
      </c>
      <c r="AA12" s="38" cm="1">
        <f t="array" aca="1" ref="AA12" ca="1">TREND($K12:$P12,$K$1:$P$1,AA$1)</f>
        <v>1.8216774117836912E-4</v>
      </c>
      <c r="AB12" s="38" cm="1">
        <f t="array" aca="1" ref="AB12" ca="1">TREND($K12:$P12,$K$1:$P$1,AB$1)</f>
        <v>1.8476255523205889E-4</v>
      </c>
      <c r="AC12" s="38" cm="1">
        <f t="array" aca="1" ref="AC12" ca="1">TREND($K12:$P12,$K$1:$P$1,AC$1)</f>
        <v>1.8735736928574866E-4</v>
      </c>
      <c r="AD12" s="38" cm="1">
        <f t="array" aca="1" ref="AD12" ca="1">TREND($K12:$P12,$K$1:$P$1,AD$1)</f>
        <v>1.8995218333943843E-4</v>
      </c>
      <c r="AE12" s="38" cm="1">
        <f t="array" aca="1" ref="AE12" ca="1">TREND($K12:$P12,$K$1:$P$1,AE$1)</f>
        <v>1.9254699739312819E-4</v>
      </c>
      <c r="AF12" s="38" cm="1">
        <f t="array" aca="1" ref="AF12" ca="1">TREND($K12:$P12,$K$1:$P$1,AF$1)</f>
        <v>1.9514181144681883E-4</v>
      </c>
      <c r="AG12" s="38" cm="1">
        <f t="array" aca="1" ref="AG12" ca="1">TREND($K12:$P12,$K$1:$P$1,AG$1)</f>
        <v>1.977366255005086E-4</v>
      </c>
      <c r="AH12" s="38" cm="1">
        <f t="array" aca="1" ref="AH12" ca="1">TREND($K12:$P12,$K$1:$P$1,AH$1)</f>
        <v>2.0033143955419837E-4</v>
      </c>
      <c r="AI12" s="38" cm="1">
        <f t="array" aca="1" ref="AI12" ca="1">TREND($K12:$P12,$K$1:$P$1,AI$1)</f>
        <v>2.0292625360788814E-4</v>
      </c>
      <c r="AJ12" s="38" cm="1">
        <f t="array" aca="1" ref="AJ12" ca="1">TREND($K12:$P12,$K$1:$P$1,AJ$1)</f>
        <v>2.0552106766157791E-4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HOIpTP-buildings-PM25</v>
      </c>
    </row>
    <row r="18" spans="1:5">
      <c r="A18" t="s">
        <v>113</v>
      </c>
      <c r="B18" t="str">
        <f ca="1">RIGHT(B17,LEN(B17)-7)</f>
        <v>buildings-PM25</v>
      </c>
    </row>
    <row r="19" spans="1:5">
      <c r="A19" t="s">
        <v>114</v>
      </c>
      <c r="B19" t="str">
        <f ca="1">LEFT(B18,FIND("-",B18)-1)</f>
        <v>buildings</v>
      </c>
    </row>
    <row r="20" spans="1:5">
      <c r="A20" t="s">
        <v>121</v>
      </c>
      <c r="B20" t="str">
        <f ca="1">VLOOKUP($B$19,Mappings!$A$22:$B$26,COLUMN(Mappings!$B$21),FALSE)</f>
        <v>area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>
      <c r="A23" s="34" t="s">
        <v>112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>
      <c r="A24" t="s">
        <v>115</v>
      </c>
      <c r="B24" t="str">
        <f ca="1">REPLACE(B18,1,FIND("-",B18),"")</f>
        <v>PM25</v>
      </c>
    </row>
    <row r="25" spans="1:5">
      <c r="A25" t="s">
        <v>123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BAB8-13FD-4F3B-9BA2-4767544296D3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1.7102183535683694E-5</v>
      </c>
      <c r="C2" s="38">
        <f ca="1">$B2+($F2-$B2)*(C$1-$B$1)/($F$1-$B$1)</f>
        <v>1.7249616152370624E-5</v>
      </c>
      <c r="D2" s="38">
        <f t="shared" ref="D2:E12" ca="1" si="0">$B2+($F2-$B2)*(D$1-$B$1)/($F$1-$B$1)</f>
        <v>1.7397048769057555E-5</v>
      </c>
      <c r="E2" s="38">
        <f t="shared" ca="1" si="0"/>
        <v>1.7544481385744482E-5</v>
      </c>
      <c r="F2" s="37" cm="1">
        <f t="array" aca="1" ref="F2" ca="1">INDIRECT(CONCATENATE("'",HLOOKUP(F$1,$B$21:$E$23,3,FALSE),"'!",$B$25,ROW($A2)+3))*About!$A$27</f>
        <v>1.7691914002431412E-5</v>
      </c>
      <c r="G2" s="38">
        <f ca="1">$F2+($K2-$F2)*(G$1-$F$1)/($K$1-$F$1)</f>
        <v>1.7927806189130498E-5</v>
      </c>
      <c r="H2" s="38">
        <f t="shared" ref="H2:J12" ca="1" si="1">$F2+($K2-$F2)*(H$1-$F$1)/($K$1-$F$1)</f>
        <v>1.8163698375829584E-5</v>
      </c>
      <c r="I2" s="38">
        <f t="shared" ca="1" si="1"/>
        <v>1.8399590562528667E-5</v>
      </c>
      <c r="J2" s="38">
        <f t="shared" ca="1" si="1"/>
        <v>1.8635482749227752E-5</v>
      </c>
      <c r="K2" s="37" cm="1">
        <f t="array" aca="1" ref="K2" ca="1">INDIRECT(CONCATENATE("'",HLOOKUP(K$1,$B$21:$E$23,3,FALSE),"'!",$B$25,ROW($A2)+3))*About!$A$27</f>
        <v>1.8871374935926838E-5</v>
      </c>
      <c r="L2" s="38">
        <f ca="1">$K2+($P2-$K2)*(L$1-$K$1)/($P$1-$K$1)</f>
        <v>1.9107267122625924E-5</v>
      </c>
      <c r="M2" s="38">
        <f t="shared" ref="M2:O12" ca="1" si="2">$K2+($P2-$K2)*(M$1-$K$1)/($P$1-$K$1)</f>
        <v>1.934315930932501E-5</v>
      </c>
      <c r="N2" s="38">
        <f t="shared" ca="1" si="2"/>
        <v>1.9579051496024093E-5</v>
      </c>
      <c r="O2" s="38">
        <f t="shared" ca="1" si="2"/>
        <v>1.9814943682723179E-5</v>
      </c>
      <c r="P2" s="37" cm="1">
        <f t="array" aca="1" ref="P2" ca="1">INDIRECT(CONCATENATE("'",HLOOKUP(P$1,$B$21:$E$23,3,FALSE),"'!",$B$25,ROW($A2)+3))*About!$A$27</f>
        <v>2.0050835869422264E-5</v>
      </c>
      <c r="Q2" s="38" cm="1">
        <f t="array" aca="1" ref="Q2" ca="1">TREND($K2:$P2,$K$1:$P$1,Q$1)</f>
        <v>2.0286728056121415E-5</v>
      </c>
      <c r="R2" s="38" cm="1">
        <f t="array" aca="1" ref="R2" ca="1">TREND($K2:$P2,$K$1:$P$1,R$1)</f>
        <v>2.052262024282046E-5</v>
      </c>
      <c r="S2" s="38" cm="1">
        <f t="array" aca="1" ref="S2" ca="1">TREND($K2:$P2,$K$1:$P$1,S$1)</f>
        <v>2.0758512429519559E-5</v>
      </c>
      <c r="T2" s="38" cm="1">
        <f t="array" aca="1" ref="T2" ca="1">TREND($K2:$P2,$K$1:$P$1,T$1)</f>
        <v>2.0994404616218659E-5</v>
      </c>
      <c r="U2" s="38" cm="1">
        <f t="array" aca="1" ref="U2" ca="1">TREND($K2:$P2,$K$1:$P$1,U$1)</f>
        <v>2.1230296802917704E-5</v>
      </c>
      <c r="V2" s="38" cm="1">
        <f t="array" aca="1" ref="V2" ca="1">TREND($K2:$P2,$K$1:$P$1,V$1)</f>
        <v>2.1466188989616804E-5</v>
      </c>
      <c r="W2" s="38" cm="1">
        <f t="array" aca="1" ref="W2" ca="1">TREND($K2:$P2,$K$1:$P$1,W$1)</f>
        <v>2.1702081176315903E-5</v>
      </c>
      <c r="X2" s="38" cm="1">
        <f t="array" aca="1" ref="X2" ca="1">TREND($K2:$P2,$K$1:$P$1,X$1)</f>
        <v>2.1937973363015003E-5</v>
      </c>
      <c r="Y2" s="38" cm="1">
        <f t="array" aca="1" ref="Y2" ca="1">TREND($K2:$P2,$K$1:$P$1,Y$1)</f>
        <v>2.2173865549714048E-5</v>
      </c>
      <c r="Z2" s="38" cm="1">
        <f t="array" aca="1" ref="Z2" ca="1">TREND($K2:$P2,$K$1:$P$1,Z$1)</f>
        <v>2.2409757736413147E-5</v>
      </c>
      <c r="AA2" s="38" cm="1">
        <f t="array" aca="1" ref="AA2" ca="1">TREND($K2:$P2,$K$1:$P$1,AA$1)</f>
        <v>2.2645649923112247E-5</v>
      </c>
      <c r="AB2" s="38" cm="1">
        <f t="array" aca="1" ref="AB2" ca="1">TREND($K2:$P2,$K$1:$P$1,AB$1)</f>
        <v>2.2881542109811346E-5</v>
      </c>
      <c r="AC2" s="38" cm="1">
        <f t="array" aca="1" ref="AC2" ca="1">TREND($K2:$P2,$K$1:$P$1,AC$1)</f>
        <v>2.3117434296510391E-5</v>
      </c>
      <c r="AD2" s="38" cm="1">
        <f t="array" aca="1" ref="AD2" ca="1">TREND($K2:$P2,$K$1:$P$1,AD$1)</f>
        <v>2.3353326483209491E-5</v>
      </c>
      <c r="AE2" s="38" cm="1">
        <f t="array" aca="1" ref="AE2" ca="1">TREND($K2:$P2,$K$1:$P$1,AE$1)</f>
        <v>2.358921866990859E-5</v>
      </c>
      <c r="AF2" s="38" cm="1">
        <f t="array" aca="1" ref="AF2" ca="1">TREND($K2:$P2,$K$1:$P$1,AF$1)</f>
        <v>2.382511085660769E-5</v>
      </c>
      <c r="AG2" s="38" cm="1">
        <f t="array" aca="1" ref="AG2" ca="1">TREND($K2:$P2,$K$1:$P$1,AG$1)</f>
        <v>2.4061003043306735E-5</v>
      </c>
      <c r="AH2" s="38" cm="1">
        <f t="array" aca="1" ref="AH2" ca="1">TREND($K2:$P2,$K$1:$P$1,AH$1)</f>
        <v>2.4296895230005834E-5</v>
      </c>
      <c r="AI2" s="38" cm="1">
        <f t="array" aca="1" ref="AI2" ca="1">TREND($K2:$P2,$K$1:$P$1,AI$1)</f>
        <v>2.4532787416704934E-5</v>
      </c>
      <c r="AJ2" s="38" cm="1">
        <f t="array" aca="1" ref="AJ2" ca="1">TREND($K2:$P2,$K$1:$P$1,AJ$1)</f>
        <v>2.4768679603403979E-5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1.0025417934711132E-5</v>
      </c>
      <c r="C3" s="38">
        <f t="shared" ref="C3:C12" ca="1" si="3">$B3+($F3-$B3)*(C$1-$B$1)/($F$1-$B$1)</f>
        <v>1.0099134243054596E-5</v>
      </c>
      <c r="D3" s="38">
        <f t="shared" ca="1" si="0"/>
        <v>1.0172850551398061E-5</v>
      </c>
      <c r="E3" s="38">
        <f t="shared" ca="1" si="0"/>
        <v>1.0246566859741526E-5</v>
      </c>
      <c r="F3" s="39" cm="1">
        <f t="array" aca="1" ref="F3" ca="1">INDIRECT(CONCATENATE("'",HLOOKUP(F$1,$B$21:$E$23,3,FALSE),"'!",$B$25,ROW($A3)+5))*About!$A$27</f>
        <v>1.032028316808499E-5</v>
      </c>
      <c r="G3" s="38">
        <f t="shared" ref="G3:G12" ca="1" si="4">$F3+($K3-$F3)*(G$1-$F$1)/($K$1-$F$1)</f>
        <v>1.0438229261434533E-5</v>
      </c>
      <c r="H3" s="38">
        <f t="shared" ca="1" si="1"/>
        <v>1.0556175354784076E-5</v>
      </c>
      <c r="I3" s="38">
        <f t="shared" ca="1" si="1"/>
        <v>1.0674121448133618E-5</v>
      </c>
      <c r="J3" s="38">
        <f t="shared" ca="1" si="1"/>
        <v>1.0792067541483161E-5</v>
      </c>
      <c r="K3" s="39" cm="1">
        <f t="array" aca="1" ref="K3" ca="1">INDIRECT(CONCATENATE("'",HLOOKUP(K$1,$B$21:$E$23,3,FALSE),"'!",$B$25,ROW($A3)+5))*About!$A$27</f>
        <v>1.0910013634832704E-5</v>
      </c>
      <c r="L3" s="38">
        <f t="shared" ref="L3:L12" ca="1" si="5">$K3+($P3-$K3)*(L$1-$K$1)/($P$1-$K$1)</f>
        <v>1.0968986681507476E-5</v>
      </c>
      <c r="M3" s="38">
        <f t="shared" ca="1" si="2"/>
        <v>1.1027959728182247E-5</v>
      </c>
      <c r="N3" s="38">
        <f t="shared" ca="1" si="2"/>
        <v>1.1086932774857017E-5</v>
      </c>
      <c r="O3" s="38">
        <f t="shared" ca="1" si="2"/>
        <v>1.1145905821531789E-5</v>
      </c>
      <c r="P3" s="39" cm="1">
        <f t="array" aca="1" ref="P3" ca="1">INDIRECT(CONCATENATE("'",HLOOKUP(P$1,$B$21:$E$23,3,FALSE),"'!",$B$25,ROW($A3)+5))*About!$A$27</f>
        <v>1.120487886820656E-5</v>
      </c>
      <c r="Q3" s="38" cm="1">
        <f t="array" aca="1" ref="Q3" ca="1">TREND($K3:$P3,$K$1:$P$1,Q$1)</f>
        <v>1.1263851914881335E-5</v>
      </c>
      <c r="R3" s="38" cm="1">
        <f t="array" aca="1" ref="R3" ca="1">TREND($K3:$P3,$K$1:$P$1,R$1)</f>
        <v>1.132282496155611E-5</v>
      </c>
      <c r="S3" s="38" cm="1">
        <f t="array" aca="1" ref="S3" ca="1">TREND($K3:$P3,$K$1:$P$1,S$1)</f>
        <v>1.1381798008230871E-5</v>
      </c>
      <c r="T3" s="38" cm="1">
        <f t="array" aca="1" ref="T3" ca="1">TREND($K3:$P3,$K$1:$P$1,T$1)</f>
        <v>1.1440771054905646E-5</v>
      </c>
      <c r="U3" s="38" cm="1">
        <f t="array" aca="1" ref="U3" ca="1">TREND($K3:$P3,$K$1:$P$1,U$1)</f>
        <v>1.1499744101580421E-5</v>
      </c>
      <c r="V3" s="38" cm="1">
        <f t="array" aca="1" ref="V3" ca="1">TREND($K3:$P3,$K$1:$P$1,V$1)</f>
        <v>1.1558717148255182E-5</v>
      </c>
      <c r="W3" s="38" cm="1">
        <f t="array" aca="1" ref="W3" ca="1">TREND($K3:$P3,$K$1:$P$1,W$1)</f>
        <v>1.1617690194929957E-5</v>
      </c>
      <c r="X3" s="38" cm="1">
        <f t="array" aca="1" ref="X3" ca="1">TREND($K3:$P3,$K$1:$P$1,X$1)</f>
        <v>1.1676663241604732E-5</v>
      </c>
      <c r="Y3" s="38" cm="1">
        <f t="array" aca="1" ref="Y3" ca="1">TREND($K3:$P3,$K$1:$P$1,Y$1)</f>
        <v>1.1735636288279507E-5</v>
      </c>
      <c r="Z3" s="38" cm="1">
        <f t="array" aca="1" ref="Z3" ca="1">TREND($K3:$P3,$K$1:$P$1,Z$1)</f>
        <v>1.1794609334954268E-5</v>
      </c>
      <c r="AA3" s="38" cm="1">
        <f t="array" aca="1" ref="AA3" ca="1">TREND($K3:$P3,$K$1:$P$1,AA$1)</f>
        <v>1.1853582381629043E-5</v>
      </c>
      <c r="AB3" s="38" cm="1">
        <f t="array" aca="1" ref="AB3" ca="1">TREND($K3:$P3,$K$1:$P$1,AB$1)</f>
        <v>1.1912555428303818E-5</v>
      </c>
      <c r="AC3" s="38" cm="1">
        <f t="array" aca="1" ref="AC3" ca="1">TREND($K3:$P3,$K$1:$P$1,AC$1)</f>
        <v>1.1971528474978579E-5</v>
      </c>
      <c r="AD3" s="38" cm="1">
        <f t="array" aca="1" ref="AD3" ca="1">TREND($K3:$P3,$K$1:$P$1,AD$1)</f>
        <v>1.2030501521653354E-5</v>
      </c>
      <c r="AE3" s="38" cm="1">
        <f t="array" aca="1" ref="AE3" ca="1">TREND($K3:$P3,$K$1:$P$1,AE$1)</f>
        <v>1.2089474568328129E-5</v>
      </c>
      <c r="AF3" s="38" cm="1">
        <f t="array" aca="1" ref="AF3" ca="1">TREND($K3:$P3,$K$1:$P$1,AF$1)</f>
        <v>1.2148447615002904E-5</v>
      </c>
      <c r="AG3" s="38" cm="1">
        <f t="array" aca="1" ref="AG3" ca="1">TREND($K3:$P3,$K$1:$P$1,AG$1)</f>
        <v>1.2207420661677665E-5</v>
      </c>
      <c r="AH3" s="38" cm="1">
        <f t="array" aca="1" ref="AH3" ca="1">TREND($K3:$P3,$K$1:$P$1,AH$1)</f>
        <v>1.226639370835244E-5</v>
      </c>
      <c r="AI3" s="38" cm="1">
        <f t="array" aca="1" ref="AI3" ca="1">TREND($K3:$P3,$K$1:$P$1,AI$1)</f>
        <v>1.2325366755027215E-5</v>
      </c>
      <c r="AJ3" s="38" cm="1">
        <f t="array" aca="1" ref="AJ3" ca="1">TREND($K3:$P3,$K$1:$P$1,AJ$1)</f>
        <v>1.2384339801701976E-5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2.3294353436534692E-5</v>
      </c>
      <c r="C4" s="38">
        <f t="shared" ca="1" si="3"/>
        <v>2.3368069744878157E-5</v>
      </c>
      <c r="D4" s="38">
        <f t="shared" ca="1" si="0"/>
        <v>2.3441786053221619E-5</v>
      </c>
      <c r="E4" s="38">
        <f t="shared" ca="1" si="0"/>
        <v>2.3515502361565081E-5</v>
      </c>
      <c r="F4" s="39" cm="1">
        <f t="array" aca="1" ref="F4" ca="1">INDIRECT(CONCATENATE("'",HLOOKUP(F$1,$B$21:$E$23,3,FALSE),"'!",$B$25,ROW($A4)+5))*About!$A$27</f>
        <v>2.3589218669908546E-5</v>
      </c>
      <c r="G4" s="38">
        <f t="shared" ca="1" si="4"/>
        <v>2.3825110856607632E-5</v>
      </c>
      <c r="H4" s="38">
        <f t="shared" ca="1" si="1"/>
        <v>2.4061003043306718E-5</v>
      </c>
      <c r="I4" s="38">
        <f t="shared" ca="1" si="1"/>
        <v>2.4296895230005801E-5</v>
      </c>
      <c r="J4" s="38">
        <f t="shared" ca="1" si="1"/>
        <v>2.4532787416704886E-5</v>
      </c>
      <c r="K4" s="39" cm="1">
        <f t="array" aca="1" ref="K4" ca="1">INDIRECT(CONCATENATE("'",HLOOKUP(K$1,$B$21:$E$23,3,FALSE),"'!",$B$25,ROW($A4)+5))*About!$A$27</f>
        <v>2.4768679603403972E-5</v>
      </c>
      <c r="L4" s="38">
        <f t="shared" ca="1" si="5"/>
        <v>2.5122517883452601E-5</v>
      </c>
      <c r="M4" s="38">
        <f t="shared" ca="1" si="2"/>
        <v>2.547635616350123E-5</v>
      </c>
      <c r="N4" s="38">
        <f t="shared" ca="1" si="2"/>
        <v>2.5830194443549856E-5</v>
      </c>
      <c r="O4" s="38">
        <f t="shared" ca="1" si="2"/>
        <v>2.6184032723598484E-5</v>
      </c>
      <c r="P4" s="39" cm="1">
        <f t="array" aca="1" ref="P4" ca="1">INDIRECT(CONCATENATE("'",HLOOKUP(P$1,$B$21:$E$23,3,FALSE),"'!",$B$25,ROW($A4)+5))*About!$A$27</f>
        <v>2.6537871003647113E-5</v>
      </c>
      <c r="Q4" s="38" cm="1">
        <f t="array" aca="1" ref="Q4" ca="1">TREND($K4:$P4,$K$1:$P$1,Q$1)</f>
        <v>2.689170928369582E-5</v>
      </c>
      <c r="R4" s="38" cm="1">
        <f t="array" aca="1" ref="R4" ca="1">TREND($K4:$P4,$K$1:$P$1,R$1)</f>
        <v>2.7245547563744415E-5</v>
      </c>
      <c r="S4" s="38" cm="1">
        <f t="array" aca="1" ref="S4" ca="1">TREND($K4:$P4,$K$1:$P$1,S$1)</f>
        <v>2.759938584379301E-5</v>
      </c>
      <c r="T4" s="38" cm="1">
        <f t="array" aca="1" ref="T4" ca="1">TREND($K4:$P4,$K$1:$P$1,T$1)</f>
        <v>2.7953224123841713E-5</v>
      </c>
      <c r="U4" s="38" cm="1">
        <f t="array" aca="1" ref="U4" ca="1">TREND($K4:$P4,$K$1:$P$1,U$1)</f>
        <v>2.8307062403890308E-5</v>
      </c>
      <c r="V4" s="38" cm="1">
        <f t="array" aca="1" ref="V4" ca="1">TREND($K4:$P4,$K$1:$P$1,V$1)</f>
        <v>2.8660900683938903E-5</v>
      </c>
      <c r="W4" s="38" cm="1">
        <f t="array" aca="1" ref="W4" ca="1">TREND($K4:$P4,$K$1:$P$1,W$1)</f>
        <v>2.9014738963987607E-5</v>
      </c>
      <c r="X4" s="38" cm="1">
        <f t="array" aca="1" ref="X4" ca="1">TREND($K4:$P4,$K$1:$P$1,X$1)</f>
        <v>2.9368577244036202E-5</v>
      </c>
      <c r="Y4" s="38" cm="1">
        <f t="array" aca="1" ref="Y4" ca="1">TREND($K4:$P4,$K$1:$P$1,Y$1)</f>
        <v>2.9722415524084797E-5</v>
      </c>
      <c r="Z4" s="38" cm="1">
        <f t="array" aca="1" ref="Z4" ca="1">TREND($K4:$P4,$K$1:$P$1,Z$1)</f>
        <v>3.00762538041335E-5</v>
      </c>
      <c r="AA4" s="38" cm="1">
        <f t="array" aca="1" ref="AA4" ca="1">TREND($K4:$P4,$K$1:$P$1,AA$1)</f>
        <v>3.0430092084182095E-5</v>
      </c>
      <c r="AB4" s="38" cm="1">
        <f t="array" aca="1" ref="AB4" ca="1">TREND($K4:$P4,$K$1:$P$1,AB$1)</f>
        <v>3.078393036423069E-5</v>
      </c>
      <c r="AC4" s="38" cm="1">
        <f t="array" aca="1" ref="AC4" ca="1">TREND($K4:$P4,$K$1:$P$1,AC$1)</f>
        <v>3.1137768644279285E-5</v>
      </c>
      <c r="AD4" s="38" cm="1">
        <f t="array" aca="1" ref="AD4" ca="1">TREND($K4:$P4,$K$1:$P$1,AD$1)</f>
        <v>3.1491606924327988E-5</v>
      </c>
      <c r="AE4" s="38" cm="1">
        <f t="array" aca="1" ref="AE4" ca="1">TREND($K4:$P4,$K$1:$P$1,AE$1)</f>
        <v>3.1845445204376583E-5</v>
      </c>
      <c r="AF4" s="38" cm="1">
        <f t="array" aca="1" ref="AF4" ca="1">TREND($K4:$P4,$K$1:$P$1,AF$1)</f>
        <v>3.2199283484425178E-5</v>
      </c>
      <c r="AG4" s="38" cm="1">
        <f t="array" aca="1" ref="AG4" ca="1">TREND($K4:$P4,$K$1:$P$1,AG$1)</f>
        <v>3.2553121764473882E-5</v>
      </c>
      <c r="AH4" s="38" cm="1">
        <f t="array" aca="1" ref="AH4" ca="1">TREND($K4:$P4,$K$1:$P$1,AH$1)</f>
        <v>3.2906960044522477E-5</v>
      </c>
      <c r="AI4" s="38" cm="1">
        <f t="array" aca="1" ref="AI4" ca="1">TREND($K4:$P4,$K$1:$P$1,AI$1)</f>
        <v>3.3260798324571072E-5</v>
      </c>
      <c r="AJ4" s="38" cm="1">
        <f t="array" aca="1" ref="AJ4" ca="1">TREND($K4:$P4,$K$1:$P$1,AJ$1)</f>
        <v>3.3614636604619775E-5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2.9486523337385686E-4</v>
      </c>
      <c r="C5" s="38">
        <f t="shared" ca="1" si="3"/>
        <v>2.9486523337385686E-4</v>
      </c>
      <c r="D5" s="38">
        <f t="shared" ca="1" si="0"/>
        <v>2.9486523337385686E-4</v>
      </c>
      <c r="E5" s="38">
        <f t="shared" ca="1" si="0"/>
        <v>2.9486523337385686E-4</v>
      </c>
      <c r="F5" s="39" cm="1">
        <f t="array" aca="1" ref="F5" ca="1">INDIRECT(CONCATENATE("'",HLOOKUP(F$1,$B$21:$E$23,3,FALSE),"'!",$B$25,ROW($A5)+5))*About!$A$27</f>
        <v>2.9486523337385686E-4</v>
      </c>
      <c r="G5" s="38">
        <f t="shared" ca="1" si="4"/>
        <v>3.0076253804133397E-4</v>
      </c>
      <c r="H5" s="38">
        <f t="shared" ca="1" si="1"/>
        <v>3.0665984270881113E-4</v>
      </c>
      <c r="I5" s="38">
        <f t="shared" ca="1" si="1"/>
        <v>3.1255714737628824E-4</v>
      </c>
      <c r="J5" s="38">
        <f t="shared" ca="1" si="1"/>
        <v>3.184544520437654E-4</v>
      </c>
      <c r="K5" s="39" cm="1">
        <f t="array" aca="1" ref="K5" ca="1">INDIRECT(CONCATENATE("'",HLOOKUP(K$1,$B$21:$E$23,3,FALSE),"'!",$B$25,ROW($A5)+5))*About!$A$27</f>
        <v>3.2435175671124251E-4</v>
      </c>
      <c r="L5" s="38">
        <f t="shared" ca="1" si="5"/>
        <v>3.3024906137871967E-4</v>
      </c>
      <c r="M5" s="38">
        <f t="shared" ca="1" si="2"/>
        <v>3.3614636604619677E-4</v>
      </c>
      <c r="N5" s="38">
        <f t="shared" ca="1" si="2"/>
        <v>3.4204367071367394E-4</v>
      </c>
      <c r="O5" s="38">
        <f t="shared" ca="1" si="2"/>
        <v>3.4794097538115104E-4</v>
      </c>
      <c r="P5" s="39" cm="1">
        <f t="array" aca="1" ref="P5" ca="1">INDIRECT(CONCATENATE("'",HLOOKUP(P$1,$B$21:$E$23,3,FALSE),"'!",$B$25,ROW($A5)+5))*About!$A$27</f>
        <v>3.538382800486282E-4</v>
      </c>
      <c r="Q5" s="38" cm="1">
        <f t="array" aca="1" ref="Q5" ca="1">TREND($K5:$P5,$K$1:$P$1,Q$1)</f>
        <v>3.5973558471610531E-4</v>
      </c>
      <c r="R5" s="38" cm="1">
        <f t="array" aca="1" ref="R5" ca="1">TREND($K5:$P5,$K$1:$P$1,R$1)</f>
        <v>3.6563288938358182E-4</v>
      </c>
      <c r="S5" s="38" cm="1">
        <f t="array" aca="1" ref="S5" ca="1">TREND($K5:$P5,$K$1:$P$1,S$1)</f>
        <v>3.7153019405106007E-4</v>
      </c>
      <c r="T5" s="38" cm="1">
        <f t="array" aca="1" ref="T5" ca="1">TREND($K5:$P5,$K$1:$P$1,T$1)</f>
        <v>3.7742749871853658E-4</v>
      </c>
      <c r="U5" s="38" cm="1">
        <f t="array" aca="1" ref="U5" ca="1">TREND($K5:$P5,$K$1:$P$1,U$1)</f>
        <v>3.8332480338601309E-4</v>
      </c>
      <c r="V5" s="38" cm="1">
        <f t="array" aca="1" ref="V5" ca="1">TREND($K5:$P5,$K$1:$P$1,V$1)</f>
        <v>3.8922210805349133E-4</v>
      </c>
      <c r="W5" s="38" cm="1">
        <f t="array" aca="1" ref="W5" ca="1">TREND($K5:$P5,$K$1:$P$1,W$1)</f>
        <v>3.9511941272096784E-4</v>
      </c>
      <c r="X5" s="38" cm="1">
        <f t="array" aca="1" ref="X5" ca="1">TREND($K5:$P5,$K$1:$P$1,X$1)</f>
        <v>4.0101671738844435E-4</v>
      </c>
      <c r="Y5" s="38" cm="1">
        <f t="array" aca="1" ref="Y5" ca="1">TREND($K5:$P5,$K$1:$P$1,Y$1)</f>
        <v>4.069140220559226E-4</v>
      </c>
      <c r="Z5" s="38" cm="1">
        <f t="array" aca="1" ref="Z5" ca="1">TREND($K5:$P5,$K$1:$P$1,Z$1)</f>
        <v>4.1281132672339911E-4</v>
      </c>
      <c r="AA5" s="38" cm="1">
        <f t="array" aca="1" ref="AA5" ca="1">TREND($K5:$P5,$K$1:$P$1,AA$1)</f>
        <v>4.1870863139087562E-4</v>
      </c>
      <c r="AB5" s="38" cm="1">
        <f t="array" aca="1" ref="AB5" ca="1">TREND($K5:$P5,$K$1:$P$1,AB$1)</f>
        <v>4.2460593605835387E-4</v>
      </c>
      <c r="AC5" s="38" cm="1">
        <f t="array" aca="1" ref="AC5" ca="1">TREND($K5:$P5,$K$1:$P$1,AC$1)</f>
        <v>4.3050324072583038E-4</v>
      </c>
      <c r="AD5" s="38" cm="1">
        <f t="array" aca="1" ref="AD5" ca="1">TREND($K5:$P5,$K$1:$P$1,AD$1)</f>
        <v>4.3640054539330862E-4</v>
      </c>
      <c r="AE5" s="38" cm="1">
        <f t="array" aca="1" ref="AE5" ca="1">TREND($K5:$P5,$K$1:$P$1,AE$1)</f>
        <v>4.4229785006078513E-4</v>
      </c>
      <c r="AF5" s="38" cm="1">
        <f t="array" aca="1" ref="AF5" ca="1">TREND($K5:$P5,$K$1:$P$1,AF$1)</f>
        <v>4.4819515472826164E-4</v>
      </c>
      <c r="AG5" s="38" cm="1">
        <f t="array" aca="1" ref="AG5" ca="1">TREND($K5:$P5,$K$1:$P$1,AG$1)</f>
        <v>4.5409245939573989E-4</v>
      </c>
      <c r="AH5" s="38" cm="1">
        <f t="array" aca="1" ref="AH5" ca="1">TREND($K5:$P5,$K$1:$P$1,AH$1)</f>
        <v>4.599897640632164E-4</v>
      </c>
      <c r="AI5" s="38" cm="1">
        <f t="array" aca="1" ref="AI5" ca="1">TREND($K5:$P5,$K$1:$P$1,AI$1)</f>
        <v>4.6588706873069291E-4</v>
      </c>
      <c r="AJ5" s="38" cm="1">
        <f t="array" aca="1" ref="AJ5" ca="1">TREND($K5:$P5,$K$1:$P$1,AJ$1)</f>
        <v>4.7178437339817116E-4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4.4229785006078524E-4</v>
      </c>
      <c r="C6" s="38">
        <f t="shared" ca="1" si="3"/>
        <v>4.4229785006078524E-4</v>
      </c>
      <c r="D6" s="38">
        <f t="shared" ca="1" si="0"/>
        <v>4.4229785006078524E-4</v>
      </c>
      <c r="E6" s="38">
        <f t="shared" ca="1" si="0"/>
        <v>4.4229785006078524E-4</v>
      </c>
      <c r="F6" s="39" cm="1">
        <f t="array" aca="1" ref="F6" ca="1">INDIRECT(CONCATENATE("'",HLOOKUP(F$1,$B$21:$E$23,3,FALSE),"'!",$B$25,ROW($A6)+5))*About!$A$27</f>
        <v>4.4229785006078524E-4</v>
      </c>
      <c r="G6" s="38">
        <f t="shared" ca="1" si="4"/>
        <v>4.4229785006078524E-4</v>
      </c>
      <c r="H6" s="38">
        <f t="shared" ca="1" si="1"/>
        <v>4.4229785006078524E-4</v>
      </c>
      <c r="I6" s="38">
        <f t="shared" ca="1" si="1"/>
        <v>4.4229785006078524E-4</v>
      </c>
      <c r="J6" s="38">
        <f t="shared" ca="1" si="1"/>
        <v>4.4229785006078524E-4</v>
      </c>
      <c r="K6" s="39" cm="1">
        <f t="array" aca="1" ref="K6" ca="1">INDIRECT(CONCATENATE("'",HLOOKUP(K$1,$B$21:$E$23,3,FALSE),"'!",$B$25,ROW($A6)+5))*About!$A$27</f>
        <v>4.4229785006078524E-4</v>
      </c>
      <c r="L6" s="38">
        <f t="shared" ca="1" si="5"/>
        <v>4.5409245939573951E-4</v>
      </c>
      <c r="M6" s="38">
        <f t="shared" ca="1" si="2"/>
        <v>4.6588706873069378E-4</v>
      </c>
      <c r="N6" s="38">
        <f t="shared" ca="1" si="2"/>
        <v>4.776816780656481E-4</v>
      </c>
      <c r="O6" s="38">
        <f t="shared" ca="1" si="2"/>
        <v>4.8947628740060231E-4</v>
      </c>
      <c r="P6" s="39" cm="1">
        <f t="array" aca="1" ref="P6" ca="1">INDIRECT(CONCATENATE("'",HLOOKUP(P$1,$B$21:$E$23,3,FALSE),"'!",$B$25,ROW($A6)+5))*About!$A$27</f>
        <v>5.0127089673555664E-4</v>
      </c>
      <c r="Q6" s="38" cm="1">
        <f t="array" aca="1" ref="Q6" ca="1">TREND($K6:$P6,$K$1:$P$1,Q$1)</f>
        <v>5.1306550607050846E-4</v>
      </c>
      <c r="R6" s="38" cm="1">
        <f t="array" aca="1" ref="R6" ca="1">TREND($K6:$P6,$K$1:$P$1,R$1)</f>
        <v>5.2486011540546149E-4</v>
      </c>
      <c r="S6" s="38" cm="1">
        <f t="array" aca="1" ref="S6" ca="1">TREND($K6:$P6,$K$1:$P$1,S$1)</f>
        <v>5.3665472474041798E-4</v>
      </c>
      <c r="T6" s="38" cm="1">
        <f t="array" aca="1" ref="T6" ca="1">TREND($K6:$P6,$K$1:$P$1,T$1)</f>
        <v>5.48449334075371E-4</v>
      </c>
      <c r="U6" s="38" cm="1">
        <f t="array" aca="1" ref="U6" ca="1">TREND($K6:$P6,$K$1:$P$1,U$1)</f>
        <v>5.6024394341032402E-4</v>
      </c>
      <c r="V6" s="38" cm="1">
        <f t="array" aca="1" ref="V6" ca="1">TREND($K6:$P6,$K$1:$P$1,V$1)</f>
        <v>5.7203855274528051E-4</v>
      </c>
      <c r="W6" s="38" cm="1">
        <f t="array" aca="1" ref="W6" ca="1">TREND($K6:$P6,$K$1:$P$1,W$1)</f>
        <v>5.8383316208023353E-4</v>
      </c>
      <c r="X6" s="38" cm="1">
        <f t="array" aca="1" ref="X6" ca="1">TREND($K6:$P6,$K$1:$P$1,X$1)</f>
        <v>5.9562777141518655E-4</v>
      </c>
      <c r="Y6" s="38" cm="1">
        <f t="array" aca="1" ref="Y6" ca="1">TREND($K6:$P6,$K$1:$P$1,Y$1)</f>
        <v>6.0742238075014304E-4</v>
      </c>
      <c r="Z6" s="38" cm="1">
        <f t="array" aca="1" ref="Z6" ca="1">TREND($K6:$P6,$K$1:$P$1,Z$1)</f>
        <v>6.1921699008509606E-4</v>
      </c>
      <c r="AA6" s="38" cm="1">
        <f t="array" aca="1" ref="AA6" ca="1">TREND($K6:$P6,$K$1:$P$1,AA$1)</f>
        <v>6.3101159942004909E-4</v>
      </c>
      <c r="AB6" s="38" cm="1">
        <f t="array" aca="1" ref="AB6" ca="1">TREND($K6:$P6,$K$1:$P$1,AB$1)</f>
        <v>6.4280620875500558E-4</v>
      </c>
      <c r="AC6" s="38" cm="1">
        <f t="array" aca="1" ref="AC6" ca="1">TREND($K6:$P6,$K$1:$P$1,AC$1)</f>
        <v>6.546008180899586E-4</v>
      </c>
      <c r="AD6" s="38" cm="1">
        <f t="array" aca="1" ref="AD6" ca="1">TREND($K6:$P6,$K$1:$P$1,AD$1)</f>
        <v>6.6639542742491509E-4</v>
      </c>
      <c r="AE6" s="38" cm="1">
        <f t="array" aca="1" ref="AE6" ca="1">TREND($K6:$P6,$K$1:$P$1,AE$1)</f>
        <v>6.7819003675986811E-4</v>
      </c>
      <c r="AF6" s="38" cm="1">
        <f t="array" aca="1" ref="AF6" ca="1">TREND($K6:$P6,$K$1:$P$1,AF$1)</f>
        <v>6.8998464609482113E-4</v>
      </c>
      <c r="AG6" s="38" cm="1">
        <f t="array" aca="1" ref="AG6" ca="1">TREND($K6:$P6,$K$1:$P$1,AG$1)</f>
        <v>7.0177925542977762E-4</v>
      </c>
      <c r="AH6" s="38" cm="1">
        <f t="array" aca="1" ref="AH6" ca="1">TREND($K6:$P6,$K$1:$P$1,AH$1)</f>
        <v>7.1357386476473064E-4</v>
      </c>
      <c r="AI6" s="38" cm="1">
        <f t="array" aca="1" ref="AI6" ca="1">TREND($K6:$P6,$K$1:$P$1,AI$1)</f>
        <v>7.2536847409968366E-4</v>
      </c>
      <c r="AJ6" s="38" cm="1">
        <f t="array" aca="1" ref="AJ6" ca="1">TREND($K6:$P6,$K$1:$P$1,AJ$1)</f>
        <v>7.3716308343464015E-4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1.2974070268449702E-2</v>
      </c>
      <c r="C7" s="38">
        <f t="shared" ca="1" si="3"/>
        <v>1.3047786576793166E-2</v>
      </c>
      <c r="D7" s="38">
        <f t="shared" ca="1" si="0"/>
        <v>1.3121502885136631E-2</v>
      </c>
      <c r="E7" s="38">
        <f t="shared" ca="1" si="0"/>
        <v>1.3195219193480094E-2</v>
      </c>
      <c r="F7" s="39" cm="1">
        <f t="array" aca="1" ref="F7" ca="1">INDIRECT(CONCATENATE("'",HLOOKUP(F$1,$B$21:$E$23,3,FALSE),"'!",$B$25,ROW($A7)+5))*About!$A$27</f>
        <v>1.3268935501823557E-2</v>
      </c>
      <c r="G7" s="38">
        <f t="shared" ca="1" si="4"/>
        <v>1.3268935501823557E-2</v>
      </c>
      <c r="H7" s="38">
        <f t="shared" ca="1" si="1"/>
        <v>1.3268935501823557E-2</v>
      </c>
      <c r="I7" s="38">
        <f t="shared" ca="1" si="1"/>
        <v>1.3268935501823557E-2</v>
      </c>
      <c r="J7" s="38">
        <f t="shared" ca="1" si="1"/>
        <v>1.3268935501823557E-2</v>
      </c>
      <c r="K7" s="39" cm="1">
        <f t="array" aca="1" ref="K7" ca="1">INDIRECT(CONCATENATE("'",HLOOKUP(K$1,$B$21:$E$23,3,FALSE),"'!",$B$25,ROW($A7)+5))*About!$A$27</f>
        <v>1.3268935501823557E-2</v>
      </c>
      <c r="L7" s="38">
        <f t="shared" ca="1" si="5"/>
        <v>1.332790854849833E-2</v>
      </c>
      <c r="M7" s="38">
        <f t="shared" ca="1" si="2"/>
        <v>1.33868815951731E-2</v>
      </c>
      <c r="N7" s="38">
        <f t="shared" ca="1" si="2"/>
        <v>1.3445854641847872E-2</v>
      </c>
      <c r="O7" s="38">
        <f t="shared" ca="1" si="2"/>
        <v>1.3504827688522642E-2</v>
      </c>
      <c r="P7" s="39" cm="1">
        <f t="array" aca="1" ref="P7" ca="1">INDIRECT(CONCATENATE("'",HLOOKUP(P$1,$B$21:$E$23,3,FALSE),"'!",$B$25,ROW($A7)+5))*About!$A$27</f>
        <v>1.3563800735197414E-2</v>
      </c>
      <c r="Q7" s="38" cm="1">
        <f t="array" aca="1" ref="Q7" ca="1">TREND($K7:$P7,$K$1:$P$1,Q$1)</f>
        <v>1.3622773781872183E-2</v>
      </c>
      <c r="R7" s="38" cm="1">
        <f t="array" aca="1" ref="R7" ca="1">TREND($K7:$P7,$K$1:$P$1,R$1)</f>
        <v>1.3681746828546962E-2</v>
      </c>
      <c r="S7" s="38" cm="1">
        <f t="array" aca="1" ref="S7" ca="1">TREND($K7:$P7,$K$1:$P$1,S$1)</f>
        <v>1.3740719875221727E-2</v>
      </c>
      <c r="T7" s="38" cm="1">
        <f t="array" aca="1" ref="T7" ca="1">TREND($K7:$P7,$K$1:$P$1,T$1)</f>
        <v>1.3799692921896506E-2</v>
      </c>
      <c r="U7" s="38" cm="1">
        <f t="array" aca="1" ref="U7" ca="1">TREND($K7:$P7,$K$1:$P$1,U$1)</f>
        <v>1.3858665968571271E-2</v>
      </c>
      <c r="V7" s="38" cm="1">
        <f t="array" aca="1" ref="V7" ca="1">TREND($K7:$P7,$K$1:$P$1,V$1)</f>
        <v>1.391763901524605E-2</v>
      </c>
      <c r="W7" s="38" cm="1">
        <f t="array" aca="1" ref="W7" ca="1">TREND($K7:$P7,$K$1:$P$1,W$1)</f>
        <v>1.3976612061920815E-2</v>
      </c>
      <c r="X7" s="38" cm="1">
        <f t="array" aca="1" ref="X7" ca="1">TREND($K7:$P7,$K$1:$P$1,X$1)</f>
        <v>1.4035585108595594E-2</v>
      </c>
      <c r="Y7" s="38" cm="1">
        <f t="array" aca="1" ref="Y7" ca="1">TREND($K7:$P7,$K$1:$P$1,Y$1)</f>
        <v>1.4094558155270359E-2</v>
      </c>
      <c r="Z7" s="38" cm="1">
        <f t="array" aca="1" ref="Z7" ca="1">TREND($K7:$P7,$K$1:$P$1,Z$1)</f>
        <v>1.4153531201945124E-2</v>
      </c>
      <c r="AA7" s="38" cm="1">
        <f t="array" aca="1" ref="AA7" ca="1">TREND($K7:$P7,$K$1:$P$1,AA$1)</f>
        <v>1.4212504248619903E-2</v>
      </c>
      <c r="AB7" s="38" cm="1">
        <f t="array" aca="1" ref="AB7" ca="1">TREND($K7:$P7,$K$1:$P$1,AB$1)</f>
        <v>1.4271477295294668E-2</v>
      </c>
      <c r="AC7" s="38" cm="1">
        <f t="array" aca="1" ref="AC7" ca="1">TREND($K7:$P7,$K$1:$P$1,AC$1)</f>
        <v>1.4330450341969447E-2</v>
      </c>
      <c r="AD7" s="38" cm="1">
        <f t="array" aca="1" ref="AD7" ca="1">TREND($K7:$P7,$K$1:$P$1,AD$1)</f>
        <v>1.4389423388644212E-2</v>
      </c>
      <c r="AE7" s="38" cm="1">
        <f t="array" aca="1" ref="AE7" ca="1">TREND($K7:$P7,$K$1:$P$1,AE$1)</f>
        <v>1.4448396435318991E-2</v>
      </c>
      <c r="AF7" s="38" cm="1">
        <f t="array" aca="1" ref="AF7" ca="1">TREND($K7:$P7,$K$1:$P$1,AF$1)</f>
        <v>1.4507369481993757E-2</v>
      </c>
      <c r="AG7" s="38" cm="1">
        <f t="array" aca="1" ref="AG7" ca="1">TREND($K7:$P7,$K$1:$P$1,AG$1)</f>
        <v>1.4566342528668536E-2</v>
      </c>
      <c r="AH7" s="38" cm="1">
        <f t="array" aca="1" ref="AH7" ca="1">TREND($K7:$P7,$K$1:$P$1,AH$1)</f>
        <v>1.4625315575343301E-2</v>
      </c>
      <c r="AI7" s="38" cm="1">
        <f t="array" aca="1" ref="AI7" ca="1">TREND($K7:$P7,$K$1:$P$1,AI$1)</f>
        <v>1.4684288622018066E-2</v>
      </c>
      <c r="AJ7" s="38" cm="1">
        <f t="array" aca="1" ref="AJ7" ca="1">TREND($K7:$P7,$K$1:$P$1,AJ$1)</f>
        <v>1.4743261668692845E-2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2.1820027269665405E-3</v>
      </c>
      <c r="C8" s="38">
        <f t="shared" ca="1" si="3"/>
        <v>2.1967459886352335E-3</v>
      </c>
      <c r="D8" s="38">
        <f t="shared" ca="1" si="0"/>
        <v>2.2114892503039265E-3</v>
      </c>
      <c r="E8" s="38">
        <f t="shared" ca="1" si="0"/>
        <v>2.2262325119726191E-3</v>
      </c>
      <c r="F8" s="39" cm="1">
        <f t="array" aca="1" ref="F8" ca="1">INDIRECT(CONCATENATE("'",HLOOKUP(F$1,$B$21:$E$23,3,FALSE),"'!",$B$25,ROW($A8)+5))*About!$A$27</f>
        <v>2.2409757736413121E-3</v>
      </c>
      <c r="G8" s="38">
        <f t="shared" ca="1" si="4"/>
        <v>2.2468730783087891E-3</v>
      </c>
      <c r="H8" s="38">
        <f t="shared" ca="1" si="1"/>
        <v>2.2527703829762664E-3</v>
      </c>
      <c r="I8" s="38">
        <f t="shared" ca="1" si="1"/>
        <v>2.2586676876437434E-3</v>
      </c>
      <c r="J8" s="38">
        <f t="shared" ca="1" si="1"/>
        <v>2.2645649923112208E-3</v>
      </c>
      <c r="K8" s="39" cm="1">
        <f t="array" aca="1" ref="K8" ca="1">INDIRECT(CONCATENATE("'",HLOOKUP(K$1,$B$21:$E$23,3,FALSE),"'!",$B$25,ROW($A8)+5))*About!$A$27</f>
        <v>2.2704622969786977E-3</v>
      </c>
      <c r="L8" s="38">
        <f t="shared" ca="1" si="5"/>
        <v>2.282256906313652E-3</v>
      </c>
      <c r="M8" s="38">
        <f t="shared" ca="1" si="2"/>
        <v>2.2940515156486064E-3</v>
      </c>
      <c r="N8" s="38">
        <f t="shared" ca="1" si="2"/>
        <v>2.3058461249835607E-3</v>
      </c>
      <c r="O8" s="38">
        <f t="shared" ca="1" si="2"/>
        <v>2.317640734318515E-3</v>
      </c>
      <c r="P8" s="39" cm="1">
        <f t="array" aca="1" ref="P8" ca="1">INDIRECT(CONCATENATE("'",HLOOKUP(P$1,$B$21:$E$23,3,FALSE),"'!",$B$25,ROW($A8)+5))*About!$A$27</f>
        <v>2.3294353436534693E-3</v>
      </c>
      <c r="Q8" s="38" cm="1">
        <f t="array" aca="1" ref="Q8" ca="1">TREND($K8:$P8,$K$1:$P$1,Q$1)</f>
        <v>2.341229952988428E-3</v>
      </c>
      <c r="R8" s="38" cm="1">
        <f t="array" aca="1" ref="R8" ca="1">TREND($K8:$P8,$K$1:$P$1,R$1)</f>
        <v>2.353024562323381E-3</v>
      </c>
      <c r="S8" s="38" cm="1">
        <f t="array" aca="1" ref="S8" ca="1">TREND($K8:$P8,$K$1:$P$1,S$1)</f>
        <v>2.364819171658334E-3</v>
      </c>
      <c r="T8" s="38" cm="1">
        <f t="array" aca="1" ref="T8" ca="1">TREND($K8:$P8,$K$1:$P$1,T$1)</f>
        <v>2.3766137809932905E-3</v>
      </c>
      <c r="U8" s="38" cm="1">
        <f t="array" aca="1" ref="U8" ca="1">TREND($K8:$P8,$K$1:$P$1,U$1)</f>
        <v>2.3884083903282435E-3</v>
      </c>
      <c r="V8" s="38" cm="1">
        <f t="array" aca="1" ref="V8" ca="1">TREND($K8:$P8,$K$1:$P$1,V$1)</f>
        <v>2.4002029996632E-3</v>
      </c>
      <c r="W8" s="38" cm="1">
        <f t="array" aca="1" ref="W8" ca="1">TREND($K8:$P8,$K$1:$P$1,W$1)</f>
        <v>2.411997608998153E-3</v>
      </c>
      <c r="X8" s="38" cm="1">
        <f t="array" aca="1" ref="X8" ca="1">TREND($K8:$P8,$K$1:$P$1,X$1)</f>
        <v>2.4237922183331061E-3</v>
      </c>
      <c r="Y8" s="38" cm="1">
        <f t="array" aca="1" ref="Y8" ca="1">TREND($K8:$P8,$K$1:$P$1,Y$1)</f>
        <v>2.4355868276680626E-3</v>
      </c>
      <c r="Z8" s="38" cm="1">
        <f t="array" aca="1" ref="Z8" ca="1">TREND($K8:$P8,$K$1:$P$1,Z$1)</f>
        <v>2.4473814370030156E-3</v>
      </c>
      <c r="AA8" s="38" cm="1">
        <f t="array" aca="1" ref="AA8" ca="1">TREND($K8:$P8,$K$1:$P$1,AA$1)</f>
        <v>2.4591760463379686E-3</v>
      </c>
      <c r="AB8" s="38" cm="1">
        <f t="array" aca="1" ref="AB8" ca="1">TREND($K8:$P8,$K$1:$P$1,AB$1)</f>
        <v>2.4709706556729251E-3</v>
      </c>
      <c r="AC8" s="38" cm="1">
        <f t="array" aca="1" ref="AC8" ca="1">TREND($K8:$P8,$K$1:$P$1,AC$1)</f>
        <v>2.4827652650078781E-3</v>
      </c>
      <c r="AD8" s="38" cm="1">
        <f t="array" aca="1" ref="AD8" ca="1">TREND($K8:$P8,$K$1:$P$1,AD$1)</f>
        <v>2.4945598743428346E-3</v>
      </c>
      <c r="AE8" s="38" cm="1">
        <f t="array" aca="1" ref="AE8" ca="1">TREND($K8:$P8,$K$1:$P$1,AE$1)</f>
        <v>2.5063544836777876E-3</v>
      </c>
      <c r="AF8" s="38" cm="1">
        <f t="array" aca="1" ref="AF8" ca="1">TREND($K8:$P8,$K$1:$P$1,AF$1)</f>
        <v>2.5181490930127406E-3</v>
      </c>
      <c r="AG8" s="38" cm="1">
        <f t="array" aca="1" ref="AG8" ca="1">TREND($K8:$P8,$K$1:$P$1,AG$1)</f>
        <v>2.5299437023476971E-3</v>
      </c>
      <c r="AH8" s="38" cm="1">
        <f t="array" aca="1" ref="AH8" ca="1">TREND($K8:$P8,$K$1:$P$1,AH$1)</f>
        <v>2.5417383116826502E-3</v>
      </c>
      <c r="AI8" s="38" cm="1">
        <f t="array" aca="1" ref="AI8" ca="1">TREND($K8:$P8,$K$1:$P$1,AI$1)</f>
        <v>2.5535329210176032E-3</v>
      </c>
      <c r="AJ8" s="38" cm="1">
        <f t="array" aca="1" ref="AJ8" ca="1">TREND($K8:$P8,$K$1:$P$1,AJ$1)</f>
        <v>2.5653275303525597E-3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5.0127089673555664E-4</v>
      </c>
      <c r="C9" s="38">
        <f t="shared" ca="1" si="3"/>
        <v>5.0127089673555664E-4</v>
      </c>
      <c r="D9" s="38">
        <f t="shared" ca="1" si="0"/>
        <v>5.0127089673555664E-4</v>
      </c>
      <c r="E9" s="38">
        <f t="shared" ca="1" si="0"/>
        <v>5.0127089673555664E-4</v>
      </c>
      <c r="F9" s="39" cm="1">
        <f t="array" aca="1" ref="F9" ca="1">INDIRECT(CONCATENATE("'",HLOOKUP(F$1,$B$21:$E$23,3,FALSE),"'!",$B$25,ROW($A9)+5))*About!$A$27</f>
        <v>5.0127089673555664E-4</v>
      </c>
      <c r="G9" s="38">
        <f t="shared" ca="1" si="4"/>
        <v>5.071682014030338E-4</v>
      </c>
      <c r="H9" s="38">
        <f t="shared" ca="1" si="1"/>
        <v>5.1306550607051096E-4</v>
      </c>
      <c r="I9" s="38">
        <f t="shared" ca="1" si="1"/>
        <v>5.1896281073798801E-4</v>
      </c>
      <c r="J9" s="38">
        <f t="shared" ca="1" si="1"/>
        <v>5.2486011540546517E-4</v>
      </c>
      <c r="K9" s="39" cm="1">
        <f t="array" aca="1" ref="K9" ca="1">INDIRECT(CONCATENATE("'",HLOOKUP(K$1,$B$21:$E$23,3,FALSE),"'!",$B$25,ROW($A9)+5))*About!$A$27</f>
        <v>5.3075742007294233E-4</v>
      </c>
      <c r="L9" s="38">
        <f t="shared" ca="1" si="5"/>
        <v>5.3665472474041949E-4</v>
      </c>
      <c r="M9" s="38">
        <f t="shared" ca="1" si="2"/>
        <v>5.4255202940789666E-4</v>
      </c>
      <c r="N9" s="38">
        <f t="shared" ca="1" si="2"/>
        <v>5.4844933407537371E-4</v>
      </c>
      <c r="O9" s="38">
        <f t="shared" ca="1" si="2"/>
        <v>5.5434663874285087E-4</v>
      </c>
      <c r="P9" s="39" cm="1">
        <f t="array" aca="1" ref="P9" ca="1">INDIRECT(CONCATENATE("'",HLOOKUP(P$1,$B$21:$E$23,3,FALSE),"'!",$B$25,ROW($A9)+5))*About!$A$27</f>
        <v>5.6024394341032803E-4</v>
      </c>
      <c r="Q9" s="38" cm="1">
        <f t="array" aca="1" ref="Q9" ca="1">TREND($K9:$P9,$K$1:$P$1,Q$1)</f>
        <v>5.66141248077804E-4</v>
      </c>
      <c r="R9" s="38" cm="1">
        <f t="array" aca="1" ref="R9" ca="1">TREND($K9:$P9,$K$1:$P$1,R$1)</f>
        <v>5.7203855274528051E-4</v>
      </c>
      <c r="S9" s="38" cm="1">
        <f t="array" aca="1" ref="S9" ca="1">TREND($K9:$P9,$K$1:$P$1,S$1)</f>
        <v>5.7793585741275876E-4</v>
      </c>
      <c r="T9" s="38" cm="1">
        <f t="array" aca="1" ref="T9" ca="1">TREND($K9:$P9,$K$1:$P$1,T$1)</f>
        <v>5.8383316208023527E-4</v>
      </c>
      <c r="U9" s="38" cm="1">
        <f t="array" aca="1" ref="U9" ca="1">TREND($K9:$P9,$K$1:$P$1,U$1)</f>
        <v>5.8973046674771178E-4</v>
      </c>
      <c r="V9" s="38" cm="1">
        <f t="array" aca="1" ref="V9" ca="1">TREND($K9:$P9,$K$1:$P$1,V$1)</f>
        <v>5.9562777141519002E-4</v>
      </c>
      <c r="W9" s="38" cm="1">
        <f t="array" aca="1" ref="W9" ca="1">TREND($K9:$P9,$K$1:$P$1,W$1)</f>
        <v>6.0152507608266653E-4</v>
      </c>
      <c r="X9" s="38" cm="1">
        <f t="array" aca="1" ref="X9" ca="1">TREND($K9:$P9,$K$1:$P$1,X$1)</f>
        <v>6.0742238075014304E-4</v>
      </c>
      <c r="Y9" s="38" cm="1">
        <f t="array" aca="1" ref="Y9" ca="1">TREND($K9:$P9,$K$1:$P$1,Y$1)</f>
        <v>6.1331968541762129E-4</v>
      </c>
      <c r="Z9" s="38" cm="1">
        <f t="array" aca="1" ref="Z9" ca="1">TREND($K9:$P9,$K$1:$P$1,Z$1)</f>
        <v>6.192169900850978E-4</v>
      </c>
      <c r="AA9" s="38" cm="1">
        <f t="array" aca="1" ref="AA9" ca="1">TREND($K9:$P9,$K$1:$P$1,AA$1)</f>
        <v>6.2511429475257431E-4</v>
      </c>
      <c r="AB9" s="38" cm="1">
        <f t="array" aca="1" ref="AB9" ca="1">TREND($K9:$P9,$K$1:$P$1,AB$1)</f>
        <v>6.3101159942005255E-4</v>
      </c>
      <c r="AC9" s="38" cm="1">
        <f t="array" aca="1" ref="AC9" ca="1">TREND($K9:$P9,$K$1:$P$1,AC$1)</f>
        <v>6.3690890408752907E-4</v>
      </c>
      <c r="AD9" s="38" cm="1">
        <f t="array" aca="1" ref="AD9" ca="1">TREND($K9:$P9,$K$1:$P$1,AD$1)</f>
        <v>6.4280620875500731E-4</v>
      </c>
      <c r="AE9" s="38" cm="1">
        <f t="array" aca="1" ref="AE9" ca="1">TREND($K9:$P9,$K$1:$P$1,AE$1)</f>
        <v>6.4870351342248382E-4</v>
      </c>
      <c r="AF9" s="38" cm="1">
        <f t="array" aca="1" ref="AF9" ca="1">TREND($K9:$P9,$K$1:$P$1,AF$1)</f>
        <v>6.5460081808996033E-4</v>
      </c>
      <c r="AG9" s="38" cm="1">
        <f t="array" aca="1" ref="AG9" ca="1">TREND($K9:$P9,$K$1:$P$1,AG$1)</f>
        <v>6.6049812275743858E-4</v>
      </c>
      <c r="AH9" s="38" cm="1">
        <f t="array" aca="1" ref="AH9" ca="1">TREND($K9:$P9,$K$1:$P$1,AH$1)</f>
        <v>6.6639542742491509E-4</v>
      </c>
      <c r="AI9" s="38" cm="1">
        <f t="array" aca="1" ref="AI9" ca="1">TREND($K9:$P9,$K$1:$P$1,AI$1)</f>
        <v>6.722927320923916E-4</v>
      </c>
      <c r="AJ9" s="38" cm="1">
        <f t="array" aca="1" ref="AJ9" ca="1">TREND($K9:$P9,$K$1:$P$1,AJ$1)</f>
        <v>6.7819003675986984E-4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4.1281132672339957E-6</v>
      </c>
      <c r="C10" s="38">
        <f t="shared" ca="1" si="3"/>
        <v>4.20182957557746E-6</v>
      </c>
      <c r="D10" s="38">
        <f t="shared" ca="1" si="0"/>
        <v>4.2755458839209244E-6</v>
      </c>
      <c r="E10" s="38">
        <f t="shared" ca="1" si="0"/>
        <v>4.3492621922643887E-6</v>
      </c>
      <c r="F10" s="39" cm="1">
        <f t="array" aca="1" ref="F10" ca="1">INDIRECT(CONCATENATE("'",HLOOKUP(F$1,$B$21:$E$23,3,FALSE),"'!",$B$25,ROW($A10)+5))*About!$A$27</f>
        <v>4.4229785006078531E-6</v>
      </c>
      <c r="G10" s="38">
        <f t="shared" ca="1" si="4"/>
        <v>4.540924593957396E-6</v>
      </c>
      <c r="H10" s="38">
        <f t="shared" ca="1" si="1"/>
        <v>4.6588706873069381E-6</v>
      </c>
      <c r="I10" s="38">
        <f t="shared" ca="1" si="1"/>
        <v>4.7768167806564811E-6</v>
      </c>
      <c r="J10" s="38">
        <f t="shared" ca="1" si="1"/>
        <v>4.8947628740060232E-6</v>
      </c>
      <c r="K10" s="39" cm="1">
        <f t="array" aca="1" ref="K10" ca="1">INDIRECT(CONCATENATE("'",HLOOKUP(K$1,$B$21:$E$23,3,FALSE),"'!",$B$25,ROW($A10)+5))*About!$A$27</f>
        <v>5.0127089673555661E-6</v>
      </c>
      <c r="L10" s="38">
        <f t="shared" ca="1" si="5"/>
        <v>5.0716820140303376E-6</v>
      </c>
      <c r="M10" s="38">
        <f t="shared" ca="1" si="2"/>
        <v>5.1306550607051091E-6</v>
      </c>
      <c r="N10" s="38">
        <f t="shared" ca="1" si="2"/>
        <v>5.1896281073798797E-6</v>
      </c>
      <c r="O10" s="38">
        <f t="shared" ca="1" si="2"/>
        <v>5.2486011540546512E-6</v>
      </c>
      <c r="P10" s="39" cm="1">
        <f t="array" aca="1" ref="P10" ca="1">INDIRECT(CONCATENATE("'",HLOOKUP(P$1,$B$21:$E$23,3,FALSE),"'!",$B$25,ROW($A10)+5))*About!$A$27</f>
        <v>5.3075742007294227E-6</v>
      </c>
      <c r="Q10" s="38" cm="1">
        <f t="array" aca="1" ref="Q10" ca="1">TREND($K10:$P10,$K$1:$P$1,Q$1)</f>
        <v>5.3665472474042009E-6</v>
      </c>
      <c r="R10" s="38" cm="1">
        <f t="array" aca="1" ref="R10" ca="1">TREND($K10:$P10,$K$1:$P$1,R$1)</f>
        <v>5.4255202940789622E-6</v>
      </c>
      <c r="S10" s="38" cm="1">
        <f t="array" aca="1" ref="S10" ca="1">TREND($K10:$P10,$K$1:$P$1,S$1)</f>
        <v>5.4844933407537371E-6</v>
      </c>
      <c r="T10" s="38" cm="1">
        <f t="array" aca="1" ref="T10" ca="1">TREND($K10:$P10,$K$1:$P$1,T$1)</f>
        <v>5.5434663874285119E-6</v>
      </c>
      <c r="U10" s="38" cm="1">
        <f t="array" aca="1" ref="U10" ca="1">TREND($K10:$P10,$K$1:$P$1,U$1)</f>
        <v>5.6024394341032733E-6</v>
      </c>
      <c r="V10" s="38" cm="1">
        <f t="array" aca="1" ref="V10" ca="1">TREND($K10:$P10,$K$1:$P$1,V$1)</f>
        <v>5.6614124807780481E-6</v>
      </c>
      <c r="W10" s="38" cm="1">
        <f t="array" aca="1" ref="W10" ca="1">TREND($K10:$P10,$K$1:$P$1,W$1)</f>
        <v>5.720385527452823E-6</v>
      </c>
      <c r="X10" s="38" cm="1">
        <f t="array" aca="1" ref="X10" ca="1">TREND($K10:$P10,$K$1:$P$1,X$1)</f>
        <v>5.7793585741275978E-6</v>
      </c>
      <c r="Y10" s="38" cm="1">
        <f t="array" aca="1" ref="Y10" ca="1">TREND($K10:$P10,$K$1:$P$1,Y$1)</f>
        <v>5.8383316208023592E-6</v>
      </c>
      <c r="Z10" s="38" cm="1">
        <f t="array" aca="1" ref="Z10" ca="1">TREND($K10:$P10,$K$1:$P$1,Z$1)</f>
        <v>5.897304667477134E-6</v>
      </c>
      <c r="AA10" s="38" cm="1">
        <f t="array" aca="1" ref="AA10" ca="1">TREND($K10:$P10,$K$1:$P$1,AA$1)</f>
        <v>5.9562777141519089E-6</v>
      </c>
      <c r="AB10" s="38" cm="1">
        <f t="array" aca="1" ref="AB10" ca="1">TREND($K10:$P10,$K$1:$P$1,AB$1)</f>
        <v>6.0152507608266838E-6</v>
      </c>
      <c r="AC10" s="38" cm="1">
        <f t="array" aca="1" ref="AC10" ca="1">TREND($K10:$P10,$K$1:$P$1,AC$1)</f>
        <v>6.0742238075014451E-6</v>
      </c>
      <c r="AD10" s="38" cm="1">
        <f t="array" aca="1" ref="AD10" ca="1">TREND($K10:$P10,$K$1:$P$1,AD$1)</f>
        <v>6.1331968541762199E-6</v>
      </c>
      <c r="AE10" s="38" cm="1">
        <f t="array" aca="1" ref="AE10" ca="1">TREND($K10:$P10,$K$1:$P$1,AE$1)</f>
        <v>6.1921699008509948E-6</v>
      </c>
      <c r="AF10" s="38" cm="1">
        <f t="array" aca="1" ref="AF10" ca="1">TREND($K10:$P10,$K$1:$P$1,AF$1)</f>
        <v>6.2511429475257697E-6</v>
      </c>
      <c r="AG10" s="38" cm="1">
        <f t="array" aca="1" ref="AG10" ca="1">TREND($K10:$P10,$K$1:$P$1,AG$1)</f>
        <v>6.310115994200531E-6</v>
      </c>
      <c r="AH10" s="38" cm="1">
        <f t="array" aca="1" ref="AH10" ca="1">TREND($K10:$P10,$K$1:$P$1,AH$1)</f>
        <v>6.3690890408753058E-6</v>
      </c>
      <c r="AI10" s="38" cm="1">
        <f t="array" aca="1" ref="AI10" ca="1">TREND($K10:$P10,$K$1:$P$1,AI$1)</f>
        <v>6.4280620875500807E-6</v>
      </c>
      <c r="AJ10" s="38" cm="1">
        <f t="array" aca="1" ref="AJ10" ca="1">TREND($K10:$P10,$K$1:$P$1,AJ$1)</f>
        <v>6.487035134224842E-6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3.8332480338601391E-6</v>
      </c>
      <c r="C11" s="38">
        <f t="shared" ca="1" si="3"/>
        <v>3.9806806505470678E-6</v>
      </c>
      <c r="D11" s="38">
        <f t="shared" ca="1" si="0"/>
        <v>4.1281132672339965E-6</v>
      </c>
      <c r="E11" s="38">
        <f t="shared" ca="1" si="0"/>
        <v>4.2755458839209244E-6</v>
      </c>
      <c r="F11" s="39" cm="1">
        <f t="array" aca="1" ref="F11" ca="1">INDIRECT(CONCATENATE("'",HLOOKUP(F$1,$B$21:$E$23,3,FALSE),"'!",$B$25,ROW($A11)+5))*About!$A$27</f>
        <v>4.4229785006078531E-6</v>
      </c>
      <c r="G11" s="38">
        <f t="shared" ca="1" si="4"/>
        <v>4.4819515472826245E-6</v>
      </c>
      <c r="H11" s="38">
        <f t="shared" ca="1" si="1"/>
        <v>4.540924593957396E-6</v>
      </c>
      <c r="I11" s="38">
        <f t="shared" ca="1" si="1"/>
        <v>4.5998976406321666E-6</v>
      </c>
      <c r="J11" s="38">
        <f t="shared" ca="1" si="1"/>
        <v>4.6588706873069381E-6</v>
      </c>
      <c r="K11" s="39" cm="1">
        <f t="array" aca="1" ref="K11" ca="1">INDIRECT(CONCATENATE("'",HLOOKUP(K$1,$B$21:$E$23,3,FALSE),"'!",$B$25,ROW($A11)+5))*About!$A$27</f>
        <v>4.7178437339817096E-6</v>
      </c>
      <c r="L11" s="38">
        <f t="shared" ca="1" si="5"/>
        <v>4.8357898273312525E-6</v>
      </c>
      <c r="M11" s="38">
        <f t="shared" ca="1" si="2"/>
        <v>4.9537359206807946E-6</v>
      </c>
      <c r="N11" s="38">
        <f t="shared" ca="1" si="2"/>
        <v>5.0716820140303376E-6</v>
      </c>
      <c r="O11" s="38">
        <f t="shared" ca="1" si="2"/>
        <v>5.1896281073798797E-6</v>
      </c>
      <c r="P11" s="39" cm="1">
        <f t="array" aca="1" ref="P11" ca="1">INDIRECT(CONCATENATE("'",HLOOKUP(P$1,$B$21:$E$23,3,FALSE),"'!",$B$25,ROW($A11)+5))*About!$A$27</f>
        <v>5.3075742007294227E-6</v>
      </c>
      <c r="Q11" s="38" cm="1">
        <f t="array" aca="1" ref="Q11" ca="1">TREND($K11:$P11,$K$1:$P$1,Q$1)</f>
        <v>5.4255202940789893E-6</v>
      </c>
      <c r="R11" s="38" cm="1">
        <f t="array" aca="1" ref="R11" ca="1">TREND($K11:$P11,$K$1:$P$1,R$1)</f>
        <v>5.5434663874285119E-6</v>
      </c>
      <c r="S11" s="38" cm="1">
        <f t="array" aca="1" ref="S11" ca="1">TREND($K11:$P11,$K$1:$P$1,S$1)</f>
        <v>5.6614124807780617E-6</v>
      </c>
      <c r="T11" s="38" cm="1">
        <f t="array" aca="1" ref="T11" ca="1">TREND($K11:$P11,$K$1:$P$1,T$1)</f>
        <v>5.7793585741276114E-6</v>
      </c>
      <c r="U11" s="38" cm="1">
        <f t="array" aca="1" ref="U11" ca="1">TREND($K11:$P11,$K$1:$P$1,U$1)</f>
        <v>5.897304667477134E-6</v>
      </c>
      <c r="V11" s="38" cm="1">
        <f t="array" aca="1" ref="V11" ca="1">TREND($K11:$P11,$K$1:$P$1,V$1)</f>
        <v>6.0152507608266838E-6</v>
      </c>
      <c r="W11" s="38" cm="1">
        <f t="array" aca="1" ref="W11" ca="1">TREND($K11:$P11,$K$1:$P$1,W$1)</f>
        <v>6.1331968541762335E-6</v>
      </c>
      <c r="X11" s="38" cm="1">
        <f t="array" aca="1" ref="X11" ca="1">TREND($K11:$P11,$K$1:$P$1,X$1)</f>
        <v>6.2511429475257832E-6</v>
      </c>
      <c r="Y11" s="38" cm="1">
        <f t="array" aca="1" ref="Y11" ca="1">TREND($K11:$P11,$K$1:$P$1,Y$1)</f>
        <v>6.3690890408753058E-6</v>
      </c>
      <c r="Z11" s="38" cm="1">
        <f t="array" aca="1" ref="Z11" ca="1">TREND($K11:$P11,$K$1:$P$1,Z$1)</f>
        <v>6.4870351342248556E-6</v>
      </c>
      <c r="AA11" s="38" cm="1">
        <f t="array" aca="1" ref="AA11" ca="1">TREND($K11:$P11,$K$1:$P$1,AA$1)</f>
        <v>6.6049812275744053E-6</v>
      </c>
      <c r="AB11" s="38" cm="1">
        <f t="array" aca="1" ref="AB11" ca="1">TREND($K11:$P11,$K$1:$P$1,AB$1)</f>
        <v>6.722927320923955E-6</v>
      </c>
      <c r="AC11" s="38" cm="1">
        <f t="array" aca="1" ref="AC11" ca="1">TREND($K11:$P11,$K$1:$P$1,AC$1)</f>
        <v>6.8408734142734776E-6</v>
      </c>
      <c r="AD11" s="38" cm="1">
        <f t="array" aca="1" ref="AD11" ca="1">TREND($K11:$P11,$K$1:$P$1,AD$1)</f>
        <v>6.9588195076230274E-6</v>
      </c>
      <c r="AE11" s="38" cm="1">
        <f t="array" aca="1" ref="AE11" ca="1">TREND($K11:$P11,$K$1:$P$1,AE$1)</f>
        <v>7.0767656009725771E-6</v>
      </c>
      <c r="AF11" s="38" cm="1">
        <f t="array" aca="1" ref="AF11" ca="1">TREND($K11:$P11,$K$1:$P$1,AF$1)</f>
        <v>7.1947116943221268E-6</v>
      </c>
      <c r="AG11" s="38" cm="1">
        <f t="array" aca="1" ref="AG11" ca="1">TREND($K11:$P11,$K$1:$P$1,AG$1)</f>
        <v>7.3126577876716494E-6</v>
      </c>
      <c r="AH11" s="38" cm="1">
        <f t="array" aca="1" ref="AH11" ca="1">TREND($K11:$P11,$K$1:$P$1,AH$1)</f>
        <v>7.4306038810211992E-6</v>
      </c>
      <c r="AI11" s="38" cm="1">
        <f t="array" aca="1" ref="AI11" ca="1">TREND($K11:$P11,$K$1:$P$1,AI$1)</f>
        <v>7.5485499743707489E-6</v>
      </c>
      <c r="AJ11" s="38" cm="1">
        <f t="array" aca="1" ref="AJ11" ca="1">TREND($K11:$P11,$K$1:$P$1,AJ$1)</f>
        <v>7.6664960677202715E-6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1.7986779235805266E-5</v>
      </c>
      <c r="C12" s="38">
        <f t="shared" ca="1" si="3"/>
        <v>1.839221893169432E-5</v>
      </c>
      <c r="D12" s="38">
        <f t="shared" ca="1" si="0"/>
        <v>1.8797658627583373E-5</v>
      </c>
      <c r="E12" s="38">
        <f t="shared" ca="1" si="0"/>
        <v>1.9203098323472427E-5</v>
      </c>
      <c r="F12" s="40">
        <f ca="1">SUM(INDIRECT(CONCATENATE("'",HLOOKUP(F$1,$B$21:$E$23,3,FALSE),"'!",$B$25,ROW($A12)+5,":",$B$25,ROW($A12)+6)))*About!$A$27</f>
        <v>1.960853801936148E-5</v>
      </c>
      <c r="G12" s="38">
        <f t="shared" ca="1" si="4"/>
        <v>1.9938787080740201E-5</v>
      </c>
      <c r="H12" s="38">
        <f t="shared" ca="1" si="1"/>
        <v>2.0269036142118919E-5</v>
      </c>
      <c r="I12" s="38">
        <f t="shared" ca="1" si="1"/>
        <v>2.059928520349764E-5</v>
      </c>
      <c r="J12" s="38">
        <f t="shared" ca="1" si="1"/>
        <v>2.0929534264876357E-5</v>
      </c>
      <c r="K12" s="40">
        <f ca="1">SUM(INDIRECT(CONCATENATE("'",HLOOKUP(K$1,$B$21:$E$23,3,FALSE),"'!",$B$25,ROW($A12)+5,":",$B$25,ROW($A12)+6)))*About!$A$27</f>
        <v>2.1259783326255078E-5</v>
      </c>
      <c r="L12" s="38">
        <f t="shared" ca="1" si="5"/>
        <v>2.164900543430857E-5</v>
      </c>
      <c r="M12" s="38">
        <f t="shared" ca="1" si="2"/>
        <v>2.203822754236206E-5</v>
      </c>
      <c r="N12" s="38">
        <f t="shared" ca="1" si="2"/>
        <v>2.2427449650415552E-5</v>
      </c>
      <c r="O12" s="38">
        <f t="shared" ca="1" si="2"/>
        <v>2.2816671758469041E-5</v>
      </c>
      <c r="P12" s="40">
        <f ca="1">SUM(INDIRECT(CONCATENATE("'",HLOOKUP(P$1,$B$21:$E$23,3,FALSE),"'!",$B$25,ROW($A12)+5,":",$B$25,ROW($A12)+6)))*About!$A$27</f>
        <v>2.3205893866522533E-5</v>
      </c>
      <c r="Q12" s="38" cm="1">
        <f t="array" aca="1" ref="Q12" ca="1">TREND($K12:$P12,$K$1:$P$1,Q$1)</f>
        <v>2.3595115974576033E-5</v>
      </c>
      <c r="R12" s="38" cm="1">
        <f t="array" aca="1" ref="R12" ca="1">TREND($K12:$P12,$K$1:$P$1,R$1)</f>
        <v>2.3984338082629498E-5</v>
      </c>
      <c r="S12" s="38" cm="1">
        <f t="array" aca="1" ref="S12" ca="1">TREND($K12:$P12,$K$1:$P$1,S$1)</f>
        <v>2.4373560190682963E-5</v>
      </c>
      <c r="T12" s="38" cm="1">
        <f t="array" aca="1" ref="T12" ca="1">TREND($K12:$P12,$K$1:$P$1,T$1)</f>
        <v>2.4762782298736537E-5</v>
      </c>
      <c r="U12" s="38" cm="1">
        <f t="array" aca="1" ref="U12" ca="1">TREND($K12:$P12,$K$1:$P$1,U$1)</f>
        <v>2.5152004406790002E-5</v>
      </c>
      <c r="V12" s="38" cm="1">
        <f t="array" aca="1" ref="V12" ca="1">TREND($K12:$P12,$K$1:$P$1,V$1)</f>
        <v>2.5541226514843468E-5</v>
      </c>
      <c r="W12" s="38" cm="1">
        <f t="array" aca="1" ref="W12" ca="1">TREND($K12:$P12,$K$1:$P$1,W$1)</f>
        <v>2.5930448622896933E-5</v>
      </c>
      <c r="X12" s="38" cm="1">
        <f t="array" aca="1" ref="X12" ca="1">TREND($K12:$P12,$K$1:$P$1,X$1)</f>
        <v>2.6319670730950507E-5</v>
      </c>
      <c r="Y12" s="38" cm="1">
        <f t="array" aca="1" ref="Y12" ca="1">TREND($K12:$P12,$K$1:$P$1,Y$1)</f>
        <v>2.6708892839003972E-5</v>
      </c>
      <c r="Z12" s="38" cm="1">
        <f t="array" aca="1" ref="Z12" ca="1">TREND($K12:$P12,$K$1:$P$1,Z$1)</f>
        <v>2.7098114947057437E-5</v>
      </c>
      <c r="AA12" s="38" cm="1">
        <f t="array" aca="1" ref="AA12" ca="1">TREND($K12:$P12,$K$1:$P$1,AA$1)</f>
        <v>2.7487337055110903E-5</v>
      </c>
      <c r="AB12" s="38" cm="1">
        <f t="array" aca="1" ref="AB12" ca="1">TREND($K12:$P12,$K$1:$P$1,AB$1)</f>
        <v>2.7876559163164476E-5</v>
      </c>
      <c r="AC12" s="38" cm="1">
        <f t="array" aca="1" ref="AC12" ca="1">TREND($K12:$P12,$K$1:$P$1,AC$1)</f>
        <v>2.8265781271217942E-5</v>
      </c>
      <c r="AD12" s="38" cm="1">
        <f t="array" aca="1" ref="AD12" ca="1">TREND($K12:$P12,$K$1:$P$1,AD$1)</f>
        <v>2.8655003379271407E-5</v>
      </c>
      <c r="AE12" s="38" cm="1">
        <f t="array" aca="1" ref="AE12" ca="1">TREND($K12:$P12,$K$1:$P$1,AE$1)</f>
        <v>2.9044225487324872E-5</v>
      </c>
      <c r="AF12" s="38" cm="1">
        <f t="array" aca="1" ref="AF12" ca="1">TREND($K12:$P12,$K$1:$P$1,AF$1)</f>
        <v>2.9433447595378446E-5</v>
      </c>
      <c r="AG12" s="38" cm="1">
        <f t="array" aca="1" ref="AG12" ca="1">TREND($K12:$P12,$K$1:$P$1,AG$1)</f>
        <v>2.9822669703431911E-5</v>
      </c>
      <c r="AH12" s="38" cm="1">
        <f t="array" aca="1" ref="AH12" ca="1">TREND($K12:$P12,$K$1:$P$1,AH$1)</f>
        <v>3.0211891811485377E-5</v>
      </c>
      <c r="AI12" s="38" cm="1">
        <f t="array" aca="1" ref="AI12" ca="1">TREND($K12:$P12,$K$1:$P$1,AI$1)</f>
        <v>3.0601113919538842E-5</v>
      </c>
      <c r="AJ12" s="38" cm="1">
        <f t="array" aca="1" ref="AJ12" ca="1">TREND($K12:$P12,$K$1:$P$1,AJ$1)</f>
        <v>3.0990336027592307E-5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HOIpTP-buildings-SO2</v>
      </c>
    </row>
    <row r="18" spans="1:5">
      <c r="A18" t="s">
        <v>113</v>
      </c>
      <c r="B18" t="str">
        <f ca="1">RIGHT(B17,LEN(B17)-7)</f>
        <v>buildings-SO2</v>
      </c>
    </row>
    <row r="19" spans="1:5">
      <c r="A19" t="s">
        <v>114</v>
      </c>
      <c r="B19" t="str">
        <f ca="1">LEFT(B18,FIND("-",B18)-1)</f>
        <v>buildings</v>
      </c>
    </row>
    <row r="20" spans="1:5">
      <c r="A20" t="s">
        <v>121</v>
      </c>
      <c r="B20" t="str">
        <f ca="1">VLOOKUP($B$19,Mappings!$A$22:$B$26,COLUMN(Mappings!$B$21),FALSE)</f>
        <v>area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>
      <c r="A23" s="34" t="s">
        <v>112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>
      <c r="A24" t="s">
        <v>115</v>
      </c>
      <c r="B24" t="str">
        <f ca="1">REPLACE(B18,1,FIND("-",B18),"")</f>
        <v>SO2</v>
      </c>
    </row>
    <row r="25" spans="1:5">
      <c r="A25" t="s">
        <v>123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E1B-F56C-446B-8F62-1098191A6865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2.2409757736413123E-6</v>
      </c>
      <c r="C2" s="38">
        <f ca="1">$B2+($F2-$B2)*(C$1-$B$1)/($F$1-$B$1)</f>
        <v>2.2557190353100051E-6</v>
      </c>
      <c r="D2" s="38">
        <f t="shared" ref="D2:E12" ca="1" si="0">$B2+($F2-$B2)*(D$1-$B$1)/($F$1-$B$1)</f>
        <v>2.2704622969786976E-6</v>
      </c>
      <c r="E2" s="38">
        <f t="shared" ca="1" si="0"/>
        <v>2.2852055586473905E-6</v>
      </c>
      <c r="F2" s="37" cm="1">
        <f t="array" aca="1" ref="F2" ca="1">INDIRECT(CONCATENATE("'",HLOOKUP(F$1,$B$21:$E$23,3,FALSE),"'!",$B$25,ROW($A2)+3))*About!$A$27</f>
        <v>2.2999488203160833E-6</v>
      </c>
      <c r="G2" s="38">
        <f ca="1">$F2+($K2-$F2)*(G$1-$F$1)/($K$1-$F$1)</f>
        <v>2.3235380389859917E-6</v>
      </c>
      <c r="H2" s="38">
        <f t="shared" ref="H2:J12" ca="1" si="1">$F2+($K2-$F2)*(H$1-$F$1)/($K$1-$F$1)</f>
        <v>2.3471272576559004E-6</v>
      </c>
      <c r="I2" s="38">
        <f t="shared" ca="1" si="1"/>
        <v>2.3707164763258088E-6</v>
      </c>
      <c r="J2" s="38">
        <f t="shared" ca="1" si="1"/>
        <v>2.3943056949957175E-6</v>
      </c>
      <c r="K2" s="37" cm="1">
        <f t="array" aca="1" ref="K2" ca="1">INDIRECT(CONCATENATE("'",HLOOKUP(K$1,$B$21:$E$23,3,FALSE),"'!",$B$25,ROW($A2)+3))*About!$A$27</f>
        <v>2.4178949136656258E-6</v>
      </c>
      <c r="L2" s="38">
        <f ca="1">$K2+($P2-$K2)*(L$1-$K$1)/($P$1-$K$1)</f>
        <v>2.4532787416704886E-6</v>
      </c>
      <c r="M2" s="38">
        <f t="shared" ref="M2:O12" ca="1" si="2">$K2+($P2-$K2)*(M$1-$K$1)/($P$1-$K$1)</f>
        <v>2.4886625696753517E-6</v>
      </c>
      <c r="N2" s="38">
        <f t="shared" ca="1" si="2"/>
        <v>2.5240463976802144E-6</v>
      </c>
      <c r="O2" s="38">
        <f t="shared" ca="1" si="2"/>
        <v>2.5594302256850776E-6</v>
      </c>
      <c r="P2" s="37" cm="1">
        <f t="array" aca="1" ref="P2" ca="1">INDIRECT(CONCATENATE("'",HLOOKUP(P$1,$B$21:$E$23,3,FALSE),"'!",$B$25,ROW($A2)+3))*About!$A$27</f>
        <v>2.5948140536899403E-6</v>
      </c>
      <c r="Q2" s="38" cm="1">
        <f t="array" aca="1" ref="Q2" ca="1">TREND($K2:$P2,$K$1:$P$1,Q$1)</f>
        <v>2.6301978816948017E-6</v>
      </c>
      <c r="R2" s="38" cm="1">
        <f t="array" aca="1" ref="R2" ca="1">TREND($K2:$P2,$K$1:$P$1,R$1)</f>
        <v>2.6655817096996721E-6</v>
      </c>
      <c r="S2" s="38" cm="1">
        <f t="array" aca="1" ref="S2" ca="1">TREND($K2:$P2,$K$1:$P$1,S$1)</f>
        <v>2.7009655377045288E-6</v>
      </c>
      <c r="T2" s="38" cm="1">
        <f t="array" aca="1" ref="T2" ca="1">TREND($K2:$P2,$K$1:$P$1,T$1)</f>
        <v>2.7363493657093992E-6</v>
      </c>
      <c r="U2" s="38" cm="1">
        <f t="array" aca="1" ref="U2" ca="1">TREND($K2:$P2,$K$1:$P$1,U$1)</f>
        <v>2.771733193714256E-6</v>
      </c>
      <c r="V2" s="38" cm="1">
        <f t="array" aca="1" ref="V2" ca="1">TREND($K2:$P2,$K$1:$P$1,V$1)</f>
        <v>2.8071170217191263E-6</v>
      </c>
      <c r="W2" s="38" cm="1">
        <f t="array" aca="1" ref="W2" ca="1">TREND($K2:$P2,$K$1:$P$1,W$1)</f>
        <v>2.8425008497239831E-6</v>
      </c>
      <c r="X2" s="38" cm="1">
        <f t="array" aca="1" ref="X2" ca="1">TREND($K2:$P2,$K$1:$P$1,X$1)</f>
        <v>2.8778846777288399E-6</v>
      </c>
      <c r="Y2" s="38" cm="1">
        <f t="array" aca="1" ref="Y2" ca="1">TREND($K2:$P2,$K$1:$P$1,Y$1)</f>
        <v>2.9132685057337102E-6</v>
      </c>
      <c r="Z2" s="38" cm="1">
        <f t="array" aca="1" ref="Z2" ca="1">TREND($K2:$P2,$K$1:$P$1,Z$1)</f>
        <v>2.948652333738567E-6</v>
      </c>
      <c r="AA2" s="38" cm="1">
        <f t="array" aca="1" ref="AA2" ca="1">TREND($K2:$P2,$K$1:$P$1,AA$1)</f>
        <v>2.9840361617434374E-6</v>
      </c>
      <c r="AB2" s="38" cm="1">
        <f t="array" aca="1" ref="AB2" ca="1">TREND($K2:$P2,$K$1:$P$1,AB$1)</f>
        <v>3.0194199897482941E-6</v>
      </c>
      <c r="AC2" s="38" cm="1">
        <f t="array" aca="1" ref="AC2" ca="1">TREND($K2:$P2,$K$1:$P$1,AC$1)</f>
        <v>3.0548038177531645E-6</v>
      </c>
      <c r="AD2" s="38" cm="1">
        <f t="array" aca="1" ref="AD2" ca="1">TREND($K2:$P2,$K$1:$P$1,AD$1)</f>
        <v>3.0901876457580213E-6</v>
      </c>
      <c r="AE2" s="38" cm="1">
        <f t="array" aca="1" ref="AE2" ca="1">TREND($K2:$P2,$K$1:$P$1,AE$1)</f>
        <v>3.1255714737628916E-6</v>
      </c>
      <c r="AF2" s="38" cm="1">
        <f t="array" aca="1" ref="AF2" ca="1">TREND($K2:$P2,$K$1:$P$1,AF$1)</f>
        <v>3.1609553017677484E-6</v>
      </c>
      <c r="AG2" s="38" cm="1">
        <f t="array" aca="1" ref="AG2" ca="1">TREND($K2:$P2,$K$1:$P$1,AG$1)</f>
        <v>3.1963391297726187E-6</v>
      </c>
      <c r="AH2" s="38" cm="1">
        <f t="array" aca="1" ref="AH2" ca="1">TREND($K2:$P2,$K$1:$P$1,AH$1)</f>
        <v>3.2317229577774755E-6</v>
      </c>
      <c r="AI2" s="38" cm="1">
        <f t="array" aca="1" ref="AI2" ca="1">TREND($K2:$P2,$K$1:$P$1,AI$1)</f>
        <v>3.2671067857823323E-6</v>
      </c>
      <c r="AJ2" s="38" cm="1">
        <f t="array" aca="1" ref="AJ2" ca="1">TREND($K2:$P2,$K$1:$P$1,AJ$1)</f>
        <v>3.3024906137872026E-6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1.1794609334954274E-6</v>
      </c>
      <c r="C3" s="38">
        <f t="shared" ref="C3:C12" ca="1" si="3">$B3+($F3-$B3)*(C$1-$B$1)/($F$1-$B$1)</f>
        <v>1.1868325643297738E-6</v>
      </c>
      <c r="D3" s="38">
        <f t="shared" ca="1" si="0"/>
        <v>1.1942041951641203E-6</v>
      </c>
      <c r="E3" s="38">
        <f t="shared" ca="1" si="0"/>
        <v>1.2015758259984665E-6</v>
      </c>
      <c r="F3" s="39" cm="1">
        <f t="array" aca="1" ref="F3" ca="1">INDIRECT(CONCATENATE("'",HLOOKUP(F$1,$B$21:$E$23,3,FALSE),"'!",$B$25,ROW($A3)+5))*About!$A$27</f>
        <v>1.2089474568328129E-6</v>
      </c>
      <c r="G3" s="38">
        <f t="shared" ref="G3:G12" ca="1" si="4">$F3+($K3-$F3)*(G$1-$F$1)/($K$1-$F$1)</f>
        <v>1.2148447615002901E-6</v>
      </c>
      <c r="H3" s="38">
        <f t="shared" ca="1" si="1"/>
        <v>1.2207420661677673E-6</v>
      </c>
      <c r="I3" s="38">
        <f t="shared" ca="1" si="1"/>
        <v>1.2266393708352445E-6</v>
      </c>
      <c r="J3" s="38">
        <f t="shared" ca="1" si="1"/>
        <v>1.2325366755027217E-6</v>
      </c>
      <c r="K3" s="39" cm="1">
        <f t="array" aca="1" ref="K3" ca="1">INDIRECT(CONCATENATE("'",HLOOKUP(K$1,$B$21:$E$23,3,FALSE),"'!",$B$25,ROW($A3)+5))*About!$A$27</f>
        <v>1.2384339801701989E-6</v>
      </c>
      <c r="L3" s="38">
        <f t="shared" ref="L3:L12" ca="1" si="5">$K3+($P3-$K3)*(L$1-$K$1)/($P$1-$K$1)</f>
        <v>1.2443312848376761E-6</v>
      </c>
      <c r="M3" s="38">
        <f t="shared" ca="1" si="2"/>
        <v>1.250228589505153E-6</v>
      </c>
      <c r="N3" s="38">
        <f t="shared" ca="1" si="2"/>
        <v>1.2561258941726302E-6</v>
      </c>
      <c r="O3" s="38">
        <f t="shared" ca="1" si="2"/>
        <v>1.2620231988401072E-6</v>
      </c>
      <c r="P3" s="39" cm="1">
        <f t="array" aca="1" ref="P3" ca="1">INDIRECT(CONCATENATE("'",HLOOKUP(P$1,$B$21:$E$23,3,FALSE),"'!",$B$25,ROW($A3)+5))*About!$A$27</f>
        <v>1.2679205035075844E-6</v>
      </c>
      <c r="Q3" s="38" cm="1">
        <f t="array" aca="1" ref="Q3" ca="1">TREND($K3:$P3,$K$1:$P$1,Q$1)</f>
        <v>1.2738178081750612E-6</v>
      </c>
      <c r="R3" s="38" cm="1">
        <f t="array" aca="1" ref="R3" ca="1">TREND($K3:$P3,$K$1:$P$1,R$1)</f>
        <v>1.279715112842539E-6</v>
      </c>
      <c r="S3" s="38" cm="1">
        <f t="array" aca="1" ref="S3" ca="1">TREND($K3:$P3,$K$1:$P$1,S$1)</f>
        <v>1.2856124175100151E-6</v>
      </c>
      <c r="T3" s="38" cm="1">
        <f t="array" aca="1" ref="T3" ca="1">TREND($K3:$P3,$K$1:$P$1,T$1)</f>
        <v>1.2915097221774929E-6</v>
      </c>
      <c r="U3" s="38" cm="1">
        <f t="array" aca="1" ref="U3" ca="1">TREND($K3:$P3,$K$1:$P$1,U$1)</f>
        <v>1.2974070268449708E-6</v>
      </c>
      <c r="V3" s="38" cm="1">
        <f t="array" aca="1" ref="V3" ca="1">TREND($K3:$P3,$K$1:$P$1,V$1)</f>
        <v>1.3033043315124469E-6</v>
      </c>
      <c r="W3" s="38" cm="1">
        <f t="array" aca="1" ref="W3" ca="1">TREND($K3:$P3,$K$1:$P$1,W$1)</f>
        <v>1.3092016361799247E-6</v>
      </c>
      <c r="X3" s="38" cm="1">
        <f t="array" aca="1" ref="X3" ca="1">TREND($K3:$P3,$K$1:$P$1,X$1)</f>
        <v>1.3150989408474009E-6</v>
      </c>
      <c r="Y3" s="38" cm="1">
        <f t="array" aca="1" ref="Y3" ca="1">TREND($K3:$P3,$K$1:$P$1,Y$1)</f>
        <v>1.3209962455148787E-6</v>
      </c>
      <c r="Z3" s="38" cm="1">
        <f t="array" aca="1" ref="Z3" ca="1">TREND($K3:$P3,$K$1:$P$1,Z$1)</f>
        <v>1.3268935501823548E-6</v>
      </c>
      <c r="AA3" s="38" cm="1">
        <f t="array" aca="1" ref="AA3" ca="1">TREND($K3:$P3,$K$1:$P$1,AA$1)</f>
        <v>1.3327908548498326E-6</v>
      </c>
      <c r="AB3" s="38" cm="1">
        <f t="array" aca="1" ref="AB3" ca="1">TREND($K3:$P3,$K$1:$P$1,AB$1)</f>
        <v>1.3386881595173105E-6</v>
      </c>
      <c r="AC3" s="38" cm="1">
        <f t="array" aca="1" ref="AC3" ca="1">TREND($K3:$P3,$K$1:$P$1,AC$1)</f>
        <v>1.3445854641847866E-6</v>
      </c>
      <c r="AD3" s="38" cm="1">
        <f t="array" aca="1" ref="AD3" ca="1">TREND($K3:$P3,$K$1:$P$1,AD$1)</f>
        <v>1.3504827688522644E-6</v>
      </c>
      <c r="AE3" s="38" cm="1">
        <f t="array" aca="1" ref="AE3" ca="1">TREND($K3:$P3,$K$1:$P$1,AE$1)</f>
        <v>1.3563800735197406E-6</v>
      </c>
      <c r="AF3" s="38" cm="1">
        <f t="array" aca="1" ref="AF3" ca="1">TREND($K3:$P3,$K$1:$P$1,AF$1)</f>
        <v>1.3622773781872184E-6</v>
      </c>
      <c r="AG3" s="38" cm="1">
        <f t="array" aca="1" ref="AG3" ca="1">TREND($K3:$P3,$K$1:$P$1,AG$1)</f>
        <v>1.3681746828546945E-6</v>
      </c>
      <c r="AH3" s="38" cm="1">
        <f t="array" aca="1" ref="AH3" ca="1">TREND($K3:$P3,$K$1:$P$1,AH$1)</f>
        <v>1.3740719875221723E-6</v>
      </c>
      <c r="AI3" s="38" cm="1">
        <f t="array" aca="1" ref="AI3" ca="1">TREND($K3:$P3,$K$1:$P$1,AI$1)</f>
        <v>1.3799692921896502E-6</v>
      </c>
      <c r="AJ3" s="38" cm="1">
        <f t="array" aca="1" ref="AJ3" ca="1">TREND($K3:$P3,$K$1:$P$1,AJ$1)</f>
        <v>1.3858665968571263E-6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3.2435175671124257E-6</v>
      </c>
      <c r="C4" s="38">
        <f t="shared" ca="1" si="3"/>
        <v>3.2435175671124257E-6</v>
      </c>
      <c r="D4" s="38">
        <f t="shared" ca="1" si="0"/>
        <v>3.2435175671124257E-6</v>
      </c>
      <c r="E4" s="38">
        <f t="shared" ca="1" si="0"/>
        <v>3.2435175671124257E-6</v>
      </c>
      <c r="F4" s="39" cm="1">
        <f t="array" aca="1" ref="F4" ca="1">INDIRECT(CONCATENATE("'",HLOOKUP(F$1,$B$21:$E$23,3,FALSE),"'!",$B$25,ROW($A4)+5))*About!$A$27</f>
        <v>3.2435175671124257E-6</v>
      </c>
      <c r="G4" s="38">
        <f t="shared" ca="1" si="4"/>
        <v>3.2435175671124257E-6</v>
      </c>
      <c r="H4" s="38">
        <f t="shared" ca="1" si="1"/>
        <v>3.2435175671124257E-6</v>
      </c>
      <c r="I4" s="38">
        <f t="shared" ca="1" si="1"/>
        <v>3.2435175671124257E-6</v>
      </c>
      <c r="J4" s="38">
        <f t="shared" ca="1" si="1"/>
        <v>3.2435175671124257E-6</v>
      </c>
      <c r="K4" s="39" cm="1">
        <f t="array" aca="1" ref="K4" ca="1">INDIRECT(CONCATENATE("'",HLOOKUP(K$1,$B$21:$E$23,3,FALSE),"'!",$B$25,ROW($A4)+5))*About!$A$27</f>
        <v>3.2435175671124257E-6</v>
      </c>
      <c r="L4" s="38">
        <f t="shared" ca="1" si="5"/>
        <v>3.3024906137871967E-6</v>
      </c>
      <c r="M4" s="38">
        <f t="shared" ca="1" si="2"/>
        <v>3.3614636604619682E-6</v>
      </c>
      <c r="N4" s="38">
        <f t="shared" ca="1" si="2"/>
        <v>3.4204367071367392E-6</v>
      </c>
      <c r="O4" s="38">
        <f t="shared" ca="1" si="2"/>
        <v>3.4794097538115107E-6</v>
      </c>
      <c r="P4" s="39" cm="1">
        <f t="array" aca="1" ref="P4" ca="1">INDIRECT(CONCATENATE("'",HLOOKUP(P$1,$B$21:$E$23,3,FALSE),"'!",$B$25,ROW($A4)+5))*About!$A$27</f>
        <v>3.5383828004862818E-6</v>
      </c>
      <c r="Q4" s="38" cm="1">
        <f t="array" aca="1" ref="Q4" ca="1">TREND($K4:$P4,$K$1:$P$1,Q$1)</f>
        <v>3.5973558471610634E-6</v>
      </c>
      <c r="R4" s="38" cm="1">
        <f t="array" aca="1" ref="R4" ca="1">TREND($K4:$P4,$K$1:$P$1,R$1)</f>
        <v>3.6563288938358247E-6</v>
      </c>
      <c r="S4" s="38" cm="1">
        <f t="array" aca="1" ref="S4" ca="1">TREND($K4:$P4,$K$1:$P$1,S$1)</f>
        <v>3.7153019405105996E-6</v>
      </c>
      <c r="T4" s="38" cm="1">
        <f t="array" aca="1" ref="T4" ca="1">TREND($K4:$P4,$K$1:$P$1,T$1)</f>
        <v>3.7742749871853744E-6</v>
      </c>
      <c r="U4" s="38" cm="1">
        <f t="array" aca="1" ref="U4" ca="1">TREND($K4:$P4,$K$1:$P$1,U$1)</f>
        <v>3.8332480338601358E-6</v>
      </c>
      <c r="V4" s="38" cm="1">
        <f t="array" aca="1" ref="V4" ca="1">TREND($K4:$P4,$K$1:$P$1,V$1)</f>
        <v>3.8922210805349106E-6</v>
      </c>
      <c r="W4" s="38" cm="1">
        <f t="array" aca="1" ref="W4" ca="1">TREND($K4:$P4,$K$1:$P$1,W$1)</f>
        <v>3.9511941272096855E-6</v>
      </c>
      <c r="X4" s="38" cm="1">
        <f t="array" aca="1" ref="X4" ca="1">TREND($K4:$P4,$K$1:$P$1,X$1)</f>
        <v>4.0101671738844604E-6</v>
      </c>
      <c r="Y4" s="38" cm="1">
        <f t="array" aca="1" ref="Y4" ca="1">TREND($K4:$P4,$K$1:$P$1,Y$1)</f>
        <v>4.0691402205592217E-6</v>
      </c>
      <c r="Z4" s="38" cm="1">
        <f t="array" aca="1" ref="Z4" ca="1">TREND($K4:$P4,$K$1:$P$1,Z$1)</f>
        <v>4.1281132672339965E-6</v>
      </c>
      <c r="AA4" s="38" cm="1">
        <f t="array" aca="1" ref="AA4" ca="1">TREND($K4:$P4,$K$1:$P$1,AA$1)</f>
        <v>4.1870863139087714E-6</v>
      </c>
      <c r="AB4" s="38" cm="1">
        <f t="array" aca="1" ref="AB4" ca="1">TREND($K4:$P4,$K$1:$P$1,AB$1)</f>
        <v>4.2460593605835463E-6</v>
      </c>
      <c r="AC4" s="38" cm="1">
        <f t="array" aca="1" ref="AC4" ca="1">TREND($K4:$P4,$K$1:$P$1,AC$1)</f>
        <v>4.3050324072583076E-6</v>
      </c>
      <c r="AD4" s="38" cm="1">
        <f t="array" aca="1" ref="AD4" ca="1">TREND($K4:$P4,$K$1:$P$1,AD$1)</f>
        <v>4.3640054539330824E-6</v>
      </c>
      <c r="AE4" s="38" cm="1">
        <f t="array" aca="1" ref="AE4" ca="1">TREND($K4:$P4,$K$1:$P$1,AE$1)</f>
        <v>4.4229785006078573E-6</v>
      </c>
      <c r="AF4" s="38" cm="1">
        <f t="array" aca="1" ref="AF4" ca="1">TREND($K4:$P4,$K$1:$P$1,AF$1)</f>
        <v>4.4819515472826322E-6</v>
      </c>
      <c r="AG4" s="38" cm="1">
        <f t="array" aca="1" ref="AG4" ca="1">TREND($K4:$P4,$K$1:$P$1,AG$1)</f>
        <v>4.5409245939573935E-6</v>
      </c>
      <c r="AH4" s="38" cm="1">
        <f t="array" aca="1" ref="AH4" ca="1">TREND($K4:$P4,$K$1:$P$1,AH$1)</f>
        <v>4.5998976406321683E-6</v>
      </c>
      <c r="AI4" s="38" cm="1">
        <f t="array" aca="1" ref="AI4" ca="1">TREND($K4:$P4,$K$1:$P$1,AI$1)</f>
        <v>4.6588706873069432E-6</v>
      </c>
      <c r="AJ4" s="38" cm="1">
        <f t="array" aca="1" ref="AJ4" ca="1">TREND($K4:$P4,$K$1:$P$1,AJ$1)</f>
        <v>4.7178437339817045E-6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4.1281132672339959E-5</v>
      </c>
      <c r="C5" s="38">
        <f t="shared" ca="1" si="3"/>
        <v>4.1281132672339959E-5</v>
      </c>
      <c r="D5" s="38">
        <f t="shared" ca="1" si="0"/>
        <v>4.1281132672339959E-5</v>
      </c>
      <c r="E5" s="38">
        <f t="shared" ca="1" si="0"/>
        <v>4.1281132672339959E-5</v>
      </c>
      <c r="F5" s="39" cm="1">
        <f t="array" aca="1" ref="F5" ca="1">INDIRECT(CONCATENATE("'",HLOOKUP(F$1,$B$21:$E$23,3,FALSE),"'!",$B$25,ROW($A5)+5))*About!$A$27</f>
        <v>4.1281132672339959E-5</v>
      </c>
      <c r="G5" s="38">
        <f t="shared" ca="1" si="4"/>
        <v>4.1281132672339959E-5</v>
      </c>
      <c r="H5" s="38">
        <f t="shared" ca="1" si="1"/>
        <v>4.1281132672339959E-5</v>
      </c>
      <c r="I5" s="38">
        <f t="shared" ca="1" si="1"/>
        <v>4.1281132672339959E-5</v>
      </c>
      <c r="J5" s="38">
        <f t="shared" ca="1" si="1"/>
        <v>4.1281132672339959E-5</v>
      </c>
      <c r="K5" s="39" cm="1">
        <f t="array" aca="1" ref="K5" ca="1">INDIRECT(CONCATENATE("'",HLOOKUP(K$1,$B$21:$E$23,3,FALSE),"'!",$B$25,ROW($A5)+5))*About!$A$27</f>
        <v>4.1281132672339959E-5</v>
      </c>
      <c r="L5" s="38">
        <f t="shared" ca="1" si="5"/>
        <v>4.1870863139087673E-5</v>
      </c>
      <c r="M5" s="38">
        <f t="shared" ca="1" si="2"/>
        <v>4.2460593605835388E-5</v>
      </c>
      <c r="N5" s="38">
        <f t="shared" ca="1" si="2"/>
        <v>4.3050324072583096E-5</v>
      </c>
      <c r="O5" s="38">
        <f t="shared" ca="1" si="2"/>
        <v>4.3640054539330811E-5</v>
      </c>
      <c r="P5" s="39" cm="1">
        <f t="array" aca="1" ref="P5" ca="1">INDIRECT(CONCATENATE("'",HLOOKUP(P$1,$B$21:$E$23,3,FALSE),"'!",$B$25,ROW($A5)+5))*About!$A$27</f>
        <v>4.4229785006078526E-5</v>
      </c>
      <c r="Q5" s="38" cm="1">
        <f t="array" aca="1" ref="Q5" ca="1">TREND($K5:$P5,$K$1:$P$1,Q$1)</f>
        <v>4.4819515472826294E-5</v>
      </c>
      <c r="R5" s="38" cm="1">
        <f t="array" aca="1" ref="R5" ca="1">TREND($K5:$P5,$K$1:$P$1,R$1)</f>
        <v>4.5409245939573989E-5</v>
      </c>
      <c r="S5" s="38" cm="1">
        <f t="array" aca="1" ref="S5" ca="1">TREND($K5:$P5,$K$1:$P$1,S$1)</f>
        <v>4.5998976406321683E-5</v>
      </c>
      <c r="T5" s="38" cm="1">
        <f t="array" aca="1" ref="T5" ca="1">TREND($K5:$P5,$K$1:$P$1,T$1)</f>
        <v>4.6588706873069378E-5</v>
      </c>
      <c r="U5" s="38" cm="1">
        <f t="array" aca="1" ref="U5" ca="1">TREND($K5:$P5,$K$1:$P$1,U$1)</f>
        <v>4.7178437339817072E-5</v>
      </c>
      <c r="V5" s="38" cm="1">
        <f t="array" aca="1" ref="V5" ca="1">TREND($K5:$P5,$K$1:$P$1,V$1)</f>
        <v>4.7768167806564767E-5</v>
      </c>
      <c r="W5" s="38" cm="1">
        <f t="array" aca="1" ref="W5" ca="1">TREND($K5:$P5,$K$1:$P$1,W$1)</f>
        <v>4.8357898273312461E-5</v>
      </c>
      <c r="X5" s="38" cm="1">
        <f t="array" aca="1" ref="X5" ca="1">TREND($K5:$P5,$K$1:$P$1,X$1)</f>
        <v>4.8947628740060155E-5</v>
      </c>
      <c r="Y5" s="38" cm="1">
        <f t="array" aca="1" ref="Y5" ca="1">TREND($K5:$P5,$K$1:$P$1,Y$1)</f>
        <v>4.953735920680785E-5</v>
      </c>
      <c r="Z5" s="38" cm="1">
        <f t="array" aca="1" ref="Z5" ca="1">TREND($K5:$P5,$K$1:$P$1,Z$1)</f>
        <v>5.0127089673555544E-5</v>
      </c>
      <c r="AA5" s="38" cm="1">
        <f t="array" aca="1" ref="AA5" ca="1">TREND($K5:$P5,$K$1:$P$1,AA$1)</f>
        <v>5.0716820140303239E-5</v>
      </c>
      <c r="AB5" s="38" cm="1">
        <f t="array" aca="1" ref="AB5" ca="1">TREND($K5:$P5,$K$1:$P$1,AB$1)</f>
        <v>5.1306550607050933E-5</v>
      </c>
      <c r="AC5" s="38" cm="1">
        <f t="array" aca="1" ref="AC5" ca="1">TREND($K5:$P5,$K$1:$P$1,AC$1)</f>
        <v>5.1896281073798844E-5</v>
      </c>
      <c r="AD5" s="38" cm="1">
        <f t="array" aca="1" ref="AD5" ca="1">TREND($K5:$P5,$K$1:$P$1,AD$1)</f>
        <v>5.2486011540546539E-5</v>
      </c>
      <c r="AE5" s="38" cm="1">
        <f t="array" aca="1" ref="AE5" ca="1">TREND($K5:$P5,$K$1:$P$1,AE$1)</f>
        <v>5.3075742007294233E-5</v>
      </c>
      <c r="AF5" s="38" cm="1">
        <f t="array" aca="1" ref="AF5" ca="1">TREND($K5:$P5,$K$1:$P$1,AF$1)</f>
        <v>5.3665472474041928E-5</v>
      </c>
      <c r="AG5" s="38" cm="1">
        <f t="array" aca="1" ref="AG5" ca="1">TREND($K5:$P5,$K$1:$P$1,AG$1)</f>
        <v>5.4255202940789622E-5</v>
      </c>
      <c r="AH5" s="38" cm="1">
        <f t="array" aca="1" ref="AH5" ca="1">TREND($K5:$P5,$K$1:$P$1,AH$1)</f>
        <v>5.4844933407537317E-5</v>
      </c>
      <c r="AI5" s="38" cm="1">
        <f t="array" aca="1" ref="AI5" ca="1">TREND($K5:$P5,$K$1:$P$1,AI$1)</f>
        <v>5.5434663874285011E-5</v>
      </c>
      <c r="AJ5" s="38" cm="1">
        <f t="array" aca="1" ref="AJ5" ca="1">TREND($K5:$P5,$K$1:$P$1,AJ$1)</f>
        <v>5.6024394341032705E-5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5.8973046674771367E-5</v>
      </c>
      <c r="C6" s="38">
        <f t="shared" ca="1" si="3"/>
        <v>5.8973046674771367E-5</v>
      </c>
      <c r="D6" s="38">
        <f t="shared" ca="1" si="0"/>
        <v>5.8973046674771367E-5</v>
      </c>
      <c r="E6" s="38">
        <f t="shared" ca="1" si="0"/>
        <v>5.8973046674771367E-5</v>
      </c>
      <c r="F6" s="39" cm="1">
        <f t="array" aca="1" ref="F6" ca="1">INDIRECT(CONCATENATE("'",HLOOKUP(F$1,$B$21:$E$23,3,FALSE),"'!",$B$25,ROW($A6)+5))*About!$A$27</f>
        <v>5.8973046674771367E-5</v>
      </c>
      <c r="G6" s="38">
        <f t="shared" ca="1" si="4"/>
        <v>5.8973046674771367E-5</v>
      </c>
      <c r="H6" s="38">
        <f t="shared" ca="1" si="1"/>
        <v>5.8973046674771367E-5</v>
      </c>
      <c r="I6" s="38">
        <f t="shared" ca="1" si="1"/>
        <v>5.8973046674771367E-5</v>
      </c>
      <c r="J6" s="38">
        <f t="shared" ca="1" si="1"/>
        <v>5.8973046674771367E-5</v>
      </c>
      <c r="K6" s="39" cm="1">
        <f t="array" aca="1" ref="K6" ca="1">INDIRECT(CONCATENATE("'",HLOOKUP(K$1,$B$21:$E$23,3,FALSE),"'!",$B$25,ROW($A6)+5))*About!$A$27</f>
        <v>5.8973046674771367E-5</v>
      </c>
      <c r="L6" s="38">
        <f t="shared" ca="1" si="5"/>
        <v>6.0152507608266797E-5</v>
      </c>
      <c r="M6" s="38">
        <f t="shared" ca="1" si="2"/>
        <v>6.1331968541762226E-5</v>
      </c>
      <c r="N6" s="38">
        <f t="shared" ca="1" si="2"/>
        <v>6.2511429475257642E-5</v>
      </c>
      <c r="O6" s="38">
        <f t="shared" ca="1" si="2"/>
        <v>6.3690890408753072E-5</v>
      </c>
      <c r="P6" s="39" cm="1">
        <f t="array" aca="1" ref="P6" ca="1">INDIRECT(CONCATENATE("'",HLOOKUP(P$1,$B$21:$E$23,3,FALSE),"'!",$B$25,ROW($A6)+5))*About!$A$27</f>
        <v>6.4870351342248501E-5</v>
      </c>
      <c r="Q6" s="38" cm="1">
        <f t="array" aca="1" ref="Q6" ca="1">TREND($K6:$P6,$K$1:$P$1,Q$1)</f>
        <v>6.6049812275743944E-5</v>
      </c>
      <c r="R6" s="38" cm="1">
        <f t="array" aca="1" ref="R6" ca="1">TREND($K6:$P6,$K$1:$P$1,R$1)</f>
        <v>6.7229273209239333E-5</v>
      </c>
      <c r="S6" s="38" cm="1">
        <f t="array" aca="1" ref="S6" ca="1">TREND($K6:$P6,$K$1:$P$1,S$1)</f>
        <v>6.8408734142734722E-5</v>
      </c>
      <c r="T6" s="38" cm="1">
        <f t="array" aca="1" ref="T6" ca="1">TREND($K6:$P6,$K$1:$P$1,T$1)</f>
        <v>6.9588195076230111E-5</v>
      </c>
      <c r="U6" s="38" cm="1">
        <f t="array" aca="1" ref="U6" ca="1">TREND($K6:$P6,$K$1:$P$1,U$1)</f>
        <v>7.07676560097255E-5</v>
      </c>
      <c r="V6" s="38" cm="1">
        <f t="array" aca="1" ref="V6" ca="1">TREND($K6:$P6,$K$1:$P$1,V$1)</f>
        <v>7.1947116943220889E-5</v>
      </c>
      <c r="W6" s="38" cm="1">
        <f t="array" aca="1" ref="W6" ca="1">TREND($K6:$P6,$K$1:$P$1,W$1)</f>
        <v>7.3126577876716278E-5</v>
      </c>
      <c r="X6" s="38" cm="1">
        <f t="array" aca="1" ref="X6" ca="1">TREND($K6:$P6,$K$1:$P$1,X$1)</f>
        <v>7.4306038810211666E-5</v>
      </c>
      <c r="Y6" s="38" cm="1">
        <f t="array" aca="1" ref="Y6" ca="1">TREND($K6:$P6,$K$1:$P$1,Y$1)</f>
        <v>7.5485499743707055E-5</v>
      </c>
      <c r="Z6" s="38" cm="1">
        <f t="array" aca="1" ref="Z6" ca="1">TREND($K6:$P6,$K$1:$P$1,Z$1)</f>
        <v>7.6664960677202444E-5</v>
      </c>
      <c r="AA6" s="38" cm="1">
        <f t="array" aca="1" ref="AA6" ca="1">TREND($K6:$P6,$K$1:$P$1,AA$1)</f>
        <v>7.7844421610697833E-5</v>
      </c>
      <c r="AB6" s="38" cm="1">
        <f t="array" aca="1" ref="AB6" ca="1">TREND($K6:$P6,$K$1:$P$1,AB$1)</f>
        <v>7.9023882544193222E-5</v>
      </c>
      <c r="AC6" s="38" cm="1">
        <f t="array" aca="1" ref="AC6" ca="1">TREND($K6:$P6,$K$1:$P$1,AC$1)</f>
        <v>8.0203343477689044E-5</v>
      </c>
      <c r="AD6" s="38" cm="1">
        <f t="array" aca="1" ref="AD6" ca="1">TREND($K6:$P6,$K$1:$P$1,AD$1)</f>
        <v>8.1382804411184433E-5</v>
      </c>
      <c r="AE6" s="38" cm="1">
        <f t="array" aca="1" ref="AE6" ca="1">TREND($K6:$P6,$K$1:$P$1,AE$1)</f>
        <v>8.2562265344679822E-5</v>
      </c>
      <c r="AF6" s="38" cm="1">
        <f t="array" aca="1" ref="AF6" ca="1">TREND($K6:$P6,$K$1:$P$1,AF$1)</f>
        <v>8.3741726278175211E-5</v>
      </c>
      <c r="AG6" s="38" cm="1">
        <f t="array" aca="1" ref="AG6" ca="1">TREND($K6:$P6,$K$1:$P$1,AG$1)</f>
        <v>8.49211872116706E-5</v>
      </c>
      <c r="AH6" s="38" cm="1">
        <f t="array" aca="1" ref="AH6" ca="1">TREND($K6:$P6,$K$1:$P$1,AH$1)</f>
        <v>8.6100648145165989E-5</v>
      </c>
      <c r="AI6" s="38" cm="1">
        <f t="array" aca="1" ref="AI6" ca="1">TREND($K6:$P6,$K$1:$P$1,AI$1)</f>
        <v>8.7280109078661378E-5</v>
      </c>
      <c r="AJ6" s="38" cm="1">
        <f t="array" aca="1" ref="AJ6" ca="1">TREND($K6:$P6,$K$1:$P$1,AJ$1)</f>
        <v>8.8459570012156766E-5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1.6807318302309838E-3</v>
      </c>
      <c r="C7" s="38">
        <f t="shared" ca="1" si="3"/>
        <v>1.6807318302309838E-3</v>
      </c>
      <c r="D7" s="38">
        <f t="shared" ca="1" si="0"/>
        <v>1.6807318302309838E-3</v>
      </c>
      <c r="E7" s="38">
        <f t="shared" ca="1" si="0"/>
        <v>1.6807318302309838E-3</v>
      </c>
      <c r="F7" s="39" cm="1">
        <f t="array" aca="1" ref="F7" ca="1">INDIRECT(CONCATENATE("'",HLOOKUP(F$1,$B$21:$E$23,3,FALSE),"'!",$B$25,ROW($A7)+5))*About!$A$27</f>
        <v>1.6807318302309838E-3</v>
      </c>
      <c r="G7" s="38">
        <f t="shared" ca="1" si="4"/>
        <v>1.6866291348984609E-3</v>
      </c>
      <c r="H7" s="38">
        <f t="shared" ca="1" si="1"/>
        <v>1.6925264395659381E-3</v>
      </c>
      <c r="I7" s="38">
        <f t="shared" ca="1" si="1"/>
        <v>1.6984237442334152E-3</v>
      </c>
      <c r="J7" s="38">
        <f t="shared" ca="1" si="1"/>
        <v>1.7043210489008924E-3</v>
      </c>
      <c r="K7" s="39" cm="1">
        <f t="array" aca="1" ref="K7" ca="1">INDIRECT(CONCATENATE("'",HLOOKUP(K$1,$B$21:$E$23,3,FALSE),"'!",$B$25,ROW($A7)+5))*About!$A$27</f>
        <v>1.7102183535683696E-3</v>
      </c>
      <c r="L7" s="38">
        <f t="shared" ca="1" si="5"/>
        <v>1.7102183535683696E-3</v>
      </c>
      <c r="M7" s="38">
        <f t="shared" ca="1" si="2"/>
        <v>1.7102183535683696E-3</v>
      </c>
      <c r="N7" s="38">
        <f t="shared" ca="1" si="2"/>
        <v>1.7102183535683696E-3</v>
      </c>
      <c r="O7" s="38">
        <f t="shared" ca="1" si="2"/>
        <v>1.7102183535683696E-3</v>
      </c>
      <c r="P7" s="39" cm="1">
        <f t="array" aca="1" ref="P7" ca="1">INDIRECT(CONCATENATE("'",HLOOKUP(P$1,$B$21:$E$23,3,FALSE),"'!",$B$25,ROW($A7)+5))*About!$A$27</f>
        <v>1.7102183535683696E-3</v>
      </c>
      <c r="Q7" s="38" cm="1">
        <f t="array" aca="1" ref="Q7" ca="1">TREND($K7:$P7,$K$1:$P$1,Q$1)</f>
        <v>1.7102183535683696E-3</v>
      </c>
      <c r="R7" s="38" cm="1">
        <f t="array" aca="1" ref="R7" ca="1">TREND($K7:$P7,$K$1:$P$1,R$1)</f>
        <v>1.7102183535683696E-3</v>
      </c>
      <c r="S7" s="38" cm="1">
        <f t="array" aca="1" ref="S7" ca="1">TREND($K7:$P7,$K$1:$P$1,S$1)</f>
        <v>1.7102183535683696E-3</v>
      </c>
      <c r="T7" s="38" cm="1">
        <f t="array" aca="1" ref="T7" ca="1">TREND($K7:$P7,$K$1:$P$1,T$1)</f>
        <v>1.7102183535683696E-3</v>
      </c>
      <c r="U7" s="38" cm="1">
        <f t="array" aca="1" ref="U7" ca="1">TREND($K7:$P7,$K$1:$P$1,U$1)</f>
        <v>1.7102183535683696E-3</v>
      </c>
      <c r="V7" s="38" cm="1">
        <f t="array" aca="1" ref="V7" ca="1">TREND($K7:$P7,$K$1:$P$1,V$1)</f>
        <v>1.7102183535683696E-3</v>
      </c>
      <c r="W7" s="38" cm="1">
        <f t="array" aca="1" ref="W7" ca="1">TREND($K7:$P7,$K$1:$P$1,W$1)</f>
        <v>1.7102183535683696E-3</v>
      </c>
      <c r="X7" s="38" cm="1">
        <f t="array" aca="1" ref="X7" ca="1">TREND($K7:$P7,$K$1:$P$1,X$1)</f>
        <v>1.7102183535683696E-3</v>
      </c>
      <c r="Y7" s="38" cm="1">
        <f t="array" aca="1" ref="Y7" ca="1">TREND($K7:$P7,$K$1:$P$1,Y$1)</f>
        <v>1.7102183535683696E-3</v>
      </c>
      <c r="Z7" s="38" cm="1">
        <f t="array" aca="1" ref="Z7" ca="1">TREND($K7:$P7,$K$1:$P$1,Z$1)</f>
        <v>1.7102183535683696E-3</v>
      </c>
      <c r="AA7" s="38" cm="1">
        <f t="array" aca="1" ref="AA7" ca="1">TREND($K7:$P7,$K$1:$P$1,AA$1)</f>
        <v>1.7102183535683696E-3</v>
      </c>
      <c r="AB7" s="38" cm="1">
        <f t="array" aca="1" ref="AB7" ca="1">TREND($K7:$P7,$K$1:$P$1,AB$1)</f>
        <v>1.7102183535683696E-3</v>
      </c>
      <c r="AC7" s="38" cm="1">
        <f t="array" aca="1" ref="AC7" ca="1">TREND($K7:$P7,$K$1:$P$1,AC$1)</f>
        <v>1.7102183535683696E-3</v>
      </c>
      <c r="AD7" s="38" cm="1">
        <f t="array" aca="1" ref="AD7" ca="1">TREND($K7:$P7,$K$1:$P$1,AD$1)</f>
        <v>1.7102183535683696E-3</v>
      </c>
      <c r="AE7" s="38" cm="1">
        <f t="array" aca="1" ref="AE7" ca="1">TREND($K7:$P7,$K$1:$P$1,AE$1)</f>
        <v>1.7102183535683696E-3</v>
      </c>
      <c r="AF7" s="38" cm="1">
        <f t="array" aca="1" ref="AF7" ca="1">TREND($K7:$P7,$K$1:$P$1,AF$1)</f>
        <v>1.7102183535683696E-3</v>
      </c>
      <c r="AG7" s="38" cm="1">
        <f t="array" aca="1" ref="AG7" ca="1">TREND($K7:$P7,$K$1:$P$1,AG$1)</f>
        <v>1.7102183535683696E-3</v>
      </c>
      <c r="AH7" s="38" cm="1">
        <f t="array" aca="1" ref="AH7" ca="1">TREND($K7:$P7,$K$1:$P$1,AH$1)</f>
        <v>1.7102183535683696E-3</v>
      </c>
      <c r="AI7" s="38" cm="1">
        <f t="array" aca="1" ref="AI7" ca="1">TREND($K7:$P7,$K$1:$P$1,AI$1)</f>
        <v>1.7102183535683696E-3</v>
      </c>
      <c r="AJ7" s="38" cm="1">
        <f t="array" aca="1" ref="AJ7" ca="1">TREND($K7:$P7,$K$1:$P$1,AJ$1)</f>
        <v>1.7102183535683696E-3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2.830706240389026E-4</v>
      </c>
      <c r="C8" s="38">
        <f t="shared" ca="1" si="3"/>
        <v>2.8380778712233721E-4</v>
      </c>
      <c r="D8" s="38">
        <f t="shared" ca="1" si="0"/>
        <v>2.8454495020577189E-4</v>
      </c>
      <c r="E8" s="38">
        <f t="shared" ca="1" si="0"/>
        <v>2.852821132892065E-4</v>
      </c>
      <c r="F8" s="39" cm="1">
        <f t="array" aca="1" ref="F8" ca="1">INDIRECT(CONCATENATE("'",HLOOKUP(F$1,$B$21:$E$23,3,FALSE),"'!",$B$25,ROW($A8)+5))*About!$A$27</f>
        <v>2.8601927637264112E-4</v>
      </c>
      <c r="G8" s="38">
        <f t="shared" ca="1" si="4"/>
        <v>2.8660900683938882E-4</v>
      </c>
      <c r="H8" s="38">
        <f t="shared" ca="1" si="1"/>
        <v>2.8719873730613657E-4</v>
      </c>
      <c r="I8" s="38">
        <f t="shared" ca="1" si="1"/>
        <v>2.8778846777288426E-4</v>
      </c>
      <c r="J8" s="38">
        <f t="shared" ca="1" si="1"/>
        <v>2.8837819823963201E-4</v>
      </c>
      <c r="K8" s="39" cm="1">
        <f t="array" aca="1" ref="K8" ca="1">INDIRECT(CONCATENATE("'",HLOOKUP(K$1,$B$21:$E$23,3,FALSE),"'!",$B$25,ROW($A8)+5))*About!$A$27</f>
        <v>2.889679287063797E-4</v>
      </c>
      <c r="L8" s="38">
        <f t="shared" ca="1" si="5"/>
        <v>2.895576591731274E-4</v>
      </c>
      <c r="M8" s="38">
        <f t="shared" ca="1" si="2"/>
        <v>2.9014738963987515E-4</v>
      </c>
      <c r="N8" s="38">
        <f t="shared" ca="1" si="2"/>
        <v>2.9073712010662284E-4</v>
      </c>
      <c r="O8" s="38">
        <f t="shared" ca="1" si="2"/>
        <v>2.9132685057337059E-4</v>
      </c>
      <c r="P8" s="39" cm="1">
        <f t="array" aca="1" ref="P8" ca="1">INDIRECT(CONCATENATE("'",HLOOKUP(P$1,$B$21:$E$23,3,FALSE),"'!",$B$25,ROW($A8)+5))*About!$A$27</f>
        <v>2.9191658104011828E-4</v>
      </c>
      <c r="Q8" s="38" cm="1">
        <f t="array" aca="1" ref="Q8" ca="1">TREND($K8:$P8,$K$1:$P$1,Q$1)</f>
        <v>2.9250631150686598E-4</v>
      </c>
      <c r="R8" s="38" cm="1">
        <f t="array" aca="1" ref="R8" ca="1">TREND($K8:$P8,$K$1:$P$1,R$1)</f>
        <v>2.9309604197361367E-4</v>
      </c>
      <c r="S8" s="38" cm="1">
        <f t="array" aca="1" ref="S8" ca="1">TREND($K8:$P8,$K$1:$P$1,S$1)</f>
        <v>2.9368577244036137E-4</v>
      </c>
      <c r="T8" s="38" cm="1">
        <f t="array" aca="1" ref="T8" ca="1">TREND($K8:$P8,$K$1:$P$1,T$1)</f>
        <v>2.9427550290710906E-4</v>
      </c>
      <c r="U8" s="38" cm="1">
        <f t="array" aca="1" ref="U8" ca="1">TREND($K8:$P8,$K$1:$P$1,U$1)</f>
        <v>2.9486523337385697E-4</v>
      </c>
      <c r="V8" s="38" cm="1">
        <f t="array" aca="1" ref="V8" ca="1">TREND($K8:$P8,$K$1:$P$1,V$1)</f>
        <v>2.9545496384060467E-4</v>
      </c>
      <c r="W8" s="38" cm="1">
        <f t="array" aca="1" ref="W8" ca="1">TREND($K8:$P8,$K$1:$P$1,W$1)</f>
        <v>2.9604469430735236E-4</v>
      </c>
      <c r="X8" s="38" cm="1">
        <f t="array" aca="1" ref="X8" ca="1">TREND($K8:$P8,$K$1:$P$1,X$1)</f>
        <v>2.9663442477410006E-4</v>
      </c>
      <c r="Y8" s="38" cm="1">
        <f t="array" aca="1" ref="Y8" ca="1">TREND($K8:$P8,$K$1:$P$1,Y$1)</f>
        <v>2.9722415524084775E-4</v>
      </c>
      <c r="Z8" s="38" cm="1">
        <f t="array" aca="1" ref="Z8" ca="1">TREND($K8:$P8,$K$1:$P$1,Z$1)</f>
        <v>2.9781388570759544E-4</v>
      </c>
      <c r="AA8" s="38" cm="1">
        <f t="array" aca="1" ref="AA8" ca="1">TREND($K8:$P8,$K$1:$P$1,AA$1)</f>
        <v>2.9840361617434314E-4</v>
      </c>
      <c r="AB8" s="38" cm="1">
        <f t="array" aca="1" ref="AB8" ca="1">TREND($K8:$P8,$K$1:$P$1,AB$1)</f>
        <v>2.9899334664109083E-4</v>
      </c>
      <c r="AC8" s="38" cm="1">
        <f t="array" aca="1" ref="AC8" ca="1">TREND($K8:$P8,$K$1:$P$1,AC$1)</f>
        <v>2.9958307710783853E-4</v>
      </c>
      <c r="AD8" s="38" cm="1">
        <f t="array" aca="1" ref="AD8" ca="1">TREND($K8:$P8,$K$1:$P$1,AD$1)</f>
        <v>3.0017280757458644E-4</v>
      </c>
      <c r="AE8" s="38" cm="1">
        <f t="array" aca="1" ref="AE8" ca="1">TREND($K8:$P8,$K$1:$P$1,AE$1)</f>
        <v>3.0076253804133413E-4</v>
      </c>
      <c r="AF8" s="38" cm="1">
        <f t="array" aca="1" ref="AF8" ca="1">TREND($K8:$P8,$K$1:$P$1,AF$1)</f>
        <v>3.0135226850808183E-4</v>
      </c>
      <c r="AG8" s="38" cm="1">
        <f t="array" aca="1" ref="AG8" ca="1">TREND($K8:$P8,$K$1:$P$1,AG$1)</f>
        <v>3.0194199897482952E-4</v>
      </c>
      <c r="AH8" s="38" cm="1">
        <f t="array" aca="1" ref="AH8" ca="1">TREND($K8:$P8,$K$1:$P$1,AH$1)</f>
        <v>3.0253172944157722E-4</v>
      </c>
      <c r="AI8" s="38" cm="1">
        <f t="array" aca="1" ref="AI8" ca="1">TREND($K8:$P8,$K$1:$P$1,AI$1)</f>
        <v>3.0312145990832491E-4</v>
      </c>
      <c r="AJ8" s="38" cm="1">
        <f t="array" aca="1" ref="AJ8" ca="1">TREND($K8:$P8,$K$1:$P$1,AJ$1)</f>
        <v>3.0371119037507261E-4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6.7819003675987068E-5</v>
      </c>
      <c r="C9" s="38">
        <f t="shared" ca="1" si="3"/>
        <v>6.7819003675987068E-5</v>
      </c>
      <c r="D9" s="38">
        <f t="shared" ca="1" si="0"/>
        <v>6.7819003675987068E-5</v>
      </c>
      <c r="E9" s="38">
        <f t="shared" ca="1" si="0"/>
        <v>6.7819003675987068E-5</v>
      </c>
      <c r="F9" s="39" cm="1">
        <f t="array" aca="1" ref="F9" ca="1">INDIRECT(CONCATENATE("'",HLOOKUP(F$1,$B$21:$E$23,3,FALSE),"'!",$B$25,ROW($A9)+5))*About!$A$27</f>
        <v>6.7819003675987068E-5</v>
      </c>
      <c r="G9" s="38">
        <f t="shared" ca="1" si="4"/>
        <v>6.840873414273479E-5</v>
      </c>
      <c r="H9" s="38">
        <f t="shared" ca="1" si="1"/>
        <v>6.8998464609482498E-5</v>
      </c>
      <c r="I9" s="38">
        <f t="shared" ca="1" si="1"/>
        <v>6.9588195076230219E-5</v>
      </c>
      <c r="J9" s="38">
        <f t="shared" ca="1" si="1"/>
        <v>7.0177925542977927E-5</v>
      </c>
      <c r="K9" s="39" cm="1">
        <f t="array" aca="1" ref="K9" ca="1">INDIRECT(CONCATENATE("'",HLOOKUP(K$1,$B$21:$E$23,3,FALSE),"'!",$B$25,ROW($A9)+5))*About!$A$27</f>
        <v>7.0767656009725649E-5</v>
      </c>
      <c r="L9" s="38">
        <f t="shared" ca="1" si="5"/>
        <v>7.1357386476473357E-5</v>
      </c>
      <c r="M9" s="38">
        <f t="shared" ca="1" si="2"/>
        <v>7.1947116943221078E-5</v>
      </c>
      <c r="N9" s="38">
        <f t="shared" ca="1" si="2"/>
        <v>7.2536847409968786E-5</v>
      </c>
      <c r="O9" s="38">
        <f t="shared" ca="1" si="2"/>
        <v>7.3126577876716508E-5</v>
      </c>
      <c r="P9" s="39" cm="1">
        <f t="array" aca="1" ref="P9" ca="1">INDIRECT(CONCATENATE("'",HLOOKUP(P$1,$B$21:$E$23,3,FALSE),"'!",$B$25,ROW($A9)+5))*About!$A$27</f>
        <v>7.3716308343464216E-5</v>
      </c>
      <c r="Q9" s="38" cm="1">
        <f t="array" aca="1" ref="Q9" ca="1">TREND($K9:$P9,$K$1:$P$1,Q$1)</f>
        <v>7.4306038810211666E-5</v>
      </c>
      <c r="R9" s="38" cm="1">
        <f t="array" aca="1" ref="R9" ca="1">TREND($K9:$P9,$K$1:$P$1,R$1)</f>
        <v>7.4895769276959578E-5</v>
      </c>
      <c r="S9" s="38" cm="1">
        <f t="array" aca="1" ref="S9" ca="1">TREND($K9:$P9,$K$1:$P$1,S$1)</f>
        <v>7.5485499743707272E-5</v>
      </c>
      <c r="T9" s="38" cm="1">
        <f t="array" aca="1" ref="T9" ca="1">TREND($K9:$P9,$K$1:$P$1,T$1)</f>
        <v>7.6075230210454967E-5</v>
      </c>
      <c r="U9" s="38" cm="1">
        <f t="array" aca="1" ref="U9" ca="1">TREND($K9:$P9,$K$1:$P$1,U$1)</f>
        <v>7.6664960677202661E-5</v>
      </c>
      <c r="V9" s="38" cm="1">
        <f t="array" aca="1" ref="V9" ca="1">TREND($K9:$P9,$K$1:$P$1,V$1)</f>
        <v>7.7254691143950355E-5</v>
      </c>
      <c r="W9" s="38" cm="1">
        <f t="array" aca="1" ref="W9" ca="1">TREND($K9:$P9,$K$1:$P$1,W$1)</f>
        <v>7.784442161069805E-5</v>
      </c>
      <c r="X9" s="38" cm="1">
        <f t="array" aca="1" ref="X9" ca="1">TREND($K9:$P9,$K$1:$P$1,X$1)</f>
        <v>7.8434152077445744E-5</v>
      </c>
      <c r="Y9" s="38" cm="1">
        <f t="array" aca="1" ref="Y9" ca="1">TREND($K9:$P9,$K$1:$P$1,Y$1)</f>
        <v>7.9023882544193439E-5</v>
      </c>
      <c r="Z9" s="38" cm="1">
        <f t="array" aca="1" ref="Z9" ca="1">TREND($K9:$P9,$K$1:$P$1,Z$1)</f>
        <v>7.9613613010941133E-5</v>
      </c>
      <c r="AA9" s="38" cm="1">
        <f t="array" aca="1" ref="AA9" ca="1">TREND($K9:$P9,$K$1:$P$1,AA$1)</f>
        <v>8.0203343477688828E-5</v>
      </c>
      <c r="AB9" s="38" cm="1">
        <f t="array" aca="1" ref="AB9" ca="1">TREND($K9:$P9,$K$1:$P$1,AB$1)</f>
        <v>8.0793073944436522E-5</v>
      </c>
      <c r="AC9" s="38" cm="1">
        <f t="array" aca="1" ref="AC9" ca="1">TREND($K9:$P9,$K$1:$P$1,AC$1)</f>
        <v>8.1382804411184433E-5</v>
      </c>
      <c r="AD9" s="38" cm="1">
        <f t="array" aca="1" ref="AD9" ca="1">TREND($K9:$P9,$K$1:$P$1,AD$1)</f>
        <v>8.1972534877932128E-5</v>
      </c>
      <c r="AE9" s="38" cm="1">
        <f t="array" aca="1" ref="AE9" ca="1">TREND($K9:$P9,$K$1:$P$1,AE$1)</f>
        <v>8.2562265344679822E-5</v>
      </c>
      <c r="AF9" s="38" cm="1">
        <f t="array" aca="1" ref="AF9" ca="1">TREND($K9:$P9,$K$1:$P$1,AF$1)</f>
        <v>8.3151995811427517E-5</v>
      </c>
      <c r="AG9" s="38" cm="1">
        <f t="array" aca="1" ref="AG9" ca="1">TREND($K9:$P9,$K$1:$P$1,AG$1)</f>
        <v>8.3741726278175211E-5</v>
      </c>
      <c r="AH9" s="38" cm="1">
        <f t="array" aca="1" ref="AH9" ca="1">TREND($K9:$P9,$K$1:$P$1,AH$1)</f>
        <v>8.4331456744922905E-5</v>
      </c>
      <c r="AI9" s="38" cm="1">
        <f t="array" aca="1" ref="AI9" ca="1">TREND($K9:$P9,$K$1:$P$1,AI$1)</f>
        <v>8.49211872116706E-5</v>
      </c>
      <c r="AJ9" s="38" cm="1">
        <f t="array" aca="1" ref="AJ9" ca="1">TREND($K9:$P9,$K$1:$P$1,AJ$1)</f>
        <v>8.5510917678418294E-5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5.012708967355567E-7</v>
      </c>
      <c r="C10" s="38">
        <f t="shared" ca="1" si="3"/>
        <v>5.1601415840424957E-7</v>
      </c>
      <c r="D10" s="38">
        <f t="shared" ca="1" si="0"/>
        <v>5.3075742007294243E-7</v>
      </c>
      <c r="E10" s="38">
        <f t="shared" ca="1" si="0"/>
        <v>5.455006817416352E-7</v>
      </c>
      <c r="F10" s="39" cm="1">
        <f t="array" aca="1" ref="F10" ca="1">INDIRECT(CONCATENATE("'",HLOOKUP(F$1,$B$21:$E$23,3,FALSE),"'!",$B$25,ROW($A10)+5))*About!$A$27</f>
        <v>5.6024394341032807E-7</v>
      </c>
      <c r="G10" s="38">
        <f t="shared" ca="1" si="4"/>
        <v>5.6614124807780515E-7</v>
      </c>
      <c r="H10" s="38">
        <f t="shared" ca="1" si="1"/>
        <v>5.7203855274528234E-7</v>
      </c>
      <c r="I10" s="38">
        <f t="shared" ca="1" si="1"/>
        <v>5.7793585741275943E-7</v>
      </c>
      <c r="J10" s="38">
        <f t="shared" ca="1" si="1"/>
        <v>5.8383316208023661E-7</v>
      </c>
      <c r="K10" s="39" cm="1">
        <f t="array" aca="1" ref="K10" ca="1">INDIRECT(CONCATENATE("'",HLOOKUP(K$1,$B$21:$E$23,3,FALSE),"'!",$B$25,ROW($A10)+5))*About!$A$27</f>
        <v>5.897304667477137E-7</v>
      </c>
      <c r="L10" s="38">
        <f t="shared" ca="1" si="5"/>
        <v>6.0152507608266797E-7</v>
      </c>
      <c r="M10" s="38">
        <f t="shared" ca="1" si="2"/>
        <v>6.1331968541762225E-7</v>
      </c>
      <c r="N10" s="38">
        <f t="shared" ca="1" si="2"/>
        <v>6.2511429475257652E-7</v>
      </c>
      <c r="O10" s="38">
        <f t="shared" ca="1" si="2"/>
        <v>6.3690890408753079E-7</v>
      </c>
      <c r="P10" s="39" cm="1">
        <f t="array" aca="1" ref="P10" ca="1">INDIRECT(CONCATENATE("'",HLOOKUP(P$1,$B$21:$E$23,3,FALSE),"'!",$B$25,ROW($A10)+5))*About!$A$27</f>
        <v>6.4870351342248507E-7</v>
      </c>
      <c r="Q10" s="38" cm="1">
        <f t="array" aca="1" ref="Q10" ca="1">TREND($K10:$P10,$K$1:$P$1,Q$1)</f>
        <v>6.604981227574385E-7</v>
      </c>
      <c r="R10" s="38" cm="1">
        <f t="array" aca="1" ref="R10" ca="1">TREND($K10:$P10,$K$1:$P$1,R$1)</f>
        <v>6.7229273209239076E-7</v>
      </c>
      <c r="S10" s="38" cm="1">
        <f t="array" aca="1" ref="S10" ca="1">TREND($K10:$P10,$K$1:$P$1,S$1)</f>
        <v>6.8408734142734641E-7</v>
      </c>
      <c r="T10" s="38" cm="1">
        <f t="array" aca="1" ref="T10" ca="1">TREND($K10:$P10,$K$1:$P$1,T$1)</f>
        <v>6.9588195076230206E-7</v>
      </c>
      <c r="U10" s="38" cm="1">
        <f t="array" aca="1" ref="U10" ca="1">TREND($K10:$P10,$K$1:$P$1,U$1)</f>
        <v>7.0767656009725432E-7</v>
      </c>
      <c r="V10" s="38" cm="1">
        <f t="array" aca="1" ref="V10" ca="1">TREND($K10:$P10,$K$1:$P$1,V$1)</f>
        <v>7.1947116943220997E-7</v>
      </c>
      <c r="W10" s="38" cm="1">
        <f t="array" aca="1" ref="W10" ca="1">TREND($K10:$P10,$K$1:$P$1,W$1)</f>
        <v>7.3126577876716223E-7</v>
      </c>
      <c r="X10" s="38" cm="1">
        <f t="array" aca="1" ref="X10" ca="1">TREND($K10:$P10,$K$1:$P$1,X$1)</f>
        <v>7.4306038810211788E-7</v>
      </c>
      <c r="Y10" s="38" cm="1">
        <f t="array" aca="1" ref="Y10" ca="1">TREND($K10:$P10,$K$1:$P$1,Y$1)</f>
        <v>7.5485499743707353E-7</v>
      </c>
      <c r="Z10" s="38" cm="1">
        <f t="array" aca="1" ref="Z10" ca="1">TREND($K10:$P10,$K$1:$P$1,Z$1)</f>
        <v>7.666496067720258E-7</v>
      </c>
      <c r="AA10" s="38" cm="1">
        <f t="array" aca="1" ref="AA10" ca="1">TREND($K10:$P10,$K$1:$P$1,AA$1)</f>
        <v>7.7844421610698145E-7</v>
      </c>
      <c r="AB10" s="38" cm="1">
        <f t="array" aca="1" ref="AB10" ca="1">TREND($K10:$P10,$K$1:$P$1,AB$1)</f>
        <v>7.9023882544193371E-7</v>
      </c>
      <c r="AC10" s="38" cm="1">
        <f t="array" aca="1" ref="AC10" ca="1">TREND($K10:$P10,$K$1:$P$1,AC$1)</f>
        <v>8.0203343477688936E-7</v>
      </c>
      <c r="AD10" s="38" cm="1">
        <f t="array" aca="1" ref="AD10" ca="1">TREND($K10:$P10,$K$1:$P$1,AD$1)</f>
        <v>8.1382804411184501E-7</v>
      </c>
      <c r="AE10" s="38" cm="1">
        <f t="array" aca="1" ref="AE10" ca="1">TREND($K10:$P10,$K$1:$P$1,AE$1)</f>
        <v>8.2562265344679727E-7</v>
      </c>
      <c r="AF10" s="38" cm="1">
        <f t="array" aca="1" ref="AF10" ca="1">TREND($K10:$P10,$K$1:$P$1,AF$1)</f>
        <v>8.3741726278175292E-7</v>
      </c>
      <c r="AG10" s="38" cm="1">
        <f t="array" aca="1" ref="AG10" ca="1">TREND($K10:$P10,$K$1:$P$1,AG$1)</f>
        <v>8.4921187211670519E-7</v>
      </c>
      <c r="AH10" s="38" cm="1">
        <f t="array" aca="1" ref="AH10" ca="1">TREND($K10:$P10,$K$1:$P$1,AH$1)</f>
        <v>8.6100648145166084E-7</v>
      </c>
      <c r="AI10" s="38" cm="1">
        <f t="array" aca="1" ref="AI10" ca="1">TREND($K10:$P10,$K$1:$P$1,AI$1)</f>
        <v>8.7280109078661649E-7</v>
      </c>
      <c r="AJ10" s="38" cm="1">
        <f t="array" aca="1" ref="AJ10" ca="1">TREND($K10:$P10,$K$1:$P$1,AJ$1)</f>
        <v>8.8459570012156875E-7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5.012708967355567E-7</v>
      </c>
      <c r="C11" s="38">
        <f t="shared" ca="1" si="3"/>
        <v>5.0864252756990313E-7</v>
      </c>
      <c r="D11" s="38">
        <f t="shared" ca="1" si="0"/>
        <v>5.1601415840424957E-7</v>
      </c>
      <c r="E11" s="38">
        <f t="shared" ca="1" si="0"/>
        <v>5.2338578923859589E-7</v>
      </c>
      <c r="F11" s="39" cm="1">
        <f t="array" aca="1" ref="F11" ca="1">INDIRECT(CONCATENATE("'",HLOOKUP(F$1,$B$21:$E$23,3,FALSE),"'!",$B$25,ROW($A11)+5))*About!$A$27</f>
        <v>5.3075742007294233E-7</v>
      </c>
      <c r="G11" s="38">
        <f t="shared" ca="1" si="4"/>
        <v>5.425520294078966E-7</v>
      </c>
      <c r="H11" s="38">
        <f t="shared" ca="1" si="1"/>
        <v>5.5434663874285088E-7</v>
      </c>
      <c r="I11" s="38">
        <f t="shared" ca="1" si="1"/>
        <v>5.6614124807780515E-7</v>
      </c>
      <c r="J11" s="38">
        <f t="shared" ca="1" si="1"/>
        <v>5.7793585741275943E-7</v>
      </c>
      <c r="K11" s="39" cm="1">
        <f t="array" aca="1" ref="K11" ca="1">INDIRECT(CONCATENATE("'",HLOOKUP(K$1,$B$21:$E$23,3,FALSE),"'!",$B$25,ROW($A11)+5))*About!$A$27</f>
        <v>5.897304667477137E-7</v>
      </c>
      <c r="L11" s="38">
        <f t="shared" ca="1" si="5"/>
        <v>6.0152507608266797E-7</v>
      </c>
      <c r="M11" s="38">
        <f t="shared" ca="1" si="2"/>
        <v>6.1331968541762225E-7</v>
      </c>
      <c r="N11" s="38">
        <f t="shared" ca="1" si="2"/>
        <v>6.2511429475257652E-7</v>
      </c>
      <c r="O11" s="38">
        <f t="shared" ca="1" si="2"/>
        <v>6.3690890408753079E-7</v>
      </c>
      <c r="P11" s="39" cm="1">
        <f t="array" aca="1" ref="P11" ca="1">INDIRECT(CONCATENATE("'",HLOOKUP(P$1,$B$21:$E$23,3,FALSE),"'!",$B$25,ROW($A11)+5))*About!$A$27</f>
        <v>6.4870351342248507E-7</v>
      </c>
      <c r="Q11" s="38" cm="1">
        <f t="array" aca="1" ref="Q11" ca="1">TREND($K11:$P11,$K$1:$P$1,Q$1)</f>
        <v>6.604981227574385E-7</v>
      </c>
      <c r="R11" s="38" cm="1">
        <f t="array" aca="1" ref="R11" ca="1">TREND($K11:$P11,$K$1:$P$1,R$1)</f>
        <v>6.7229273209239076E-7</v>
      </c>
      <c r="S11" s="38" cm="1">
        <f t="array" aca="1" ref="S11" ca="1">TREND($K11:$P11,$K$1:$P$1,S$1)</f>
        <v>6.8408734142734641E-7</v>
      </c>
      <c r="T11" s="38" cm="1">
        <f t="array" aca="1" ref="T11" ca="1">TREND($K11:$P11,$K$1:$P$1,T$1)</f>
        <v>6.9588195076230206E-7</v>
      </c>
      <c r="U11" s="38" cm="1">
        <f t="array" aca="1" ref="U11" ca="1">TREND($K11:$P11,$K$1:$P$1,U$1)</f>
        <v>7.0767656009725432E-7</v>
      </c>
      <c r="V11" s="38" cm="1">
        <f t="array" aca="1" ref="V11" ca="1">TREND($K11:$P11,$K$1:$P$1,V$1)</f>
        <v>7.1947116943220997E-7</v>
      </c>
      <c r="W11" s="38" cm="1">
        <f t="array" aca="1" ref="W11" ca="1">TREND($K11:$P11,$K$1:$P$1,W$1)</f>
        <v>7.3126577876716223E-7</v>
      </c>
      <c r="X11" s="38" cm="1">
        <f t="array" aca="1" ref="X11" ca="1">TREND($K11:$P11,$K$1:$P$1,X$1)</f>
        <v>7.4306038810211788E-7</v>
      </c>
      <c r="Y11" s="38" cm="1">
        <f t="array" aca="1" ref="Y11" ca="1">TREND($K11:$P11,$K$1:$P$1,Y$1)</f>
        <v>7.5485499743707353E-7</v>
      </c>
      <c r="Z11" s="38" cm="1">
        <f t="array" aca="1" ref="Z11" ca="1">TREND($K11:$P11,$K$1:$P$1,Z$1)</f>
        <v>7.666496067720258E-7</v>
      </c>
      <c r="AA11" s="38" cm="1">
        <f t="array" aca="1" ref="AA11" ca="1">TREND($K11:$P11,$K$1:$P$1,AA$1)</f>
        <v>7.7844421610698145E-7</v>
      </c>
      <c r="AB11" s="38" cm="1">
        <f t="array" aca="1" ref="AB11" ca="1">TREND($K11:$P11,$K$1:$P$1,AB$1)</f>
        <v>7.9023882544193371E-7</v>
      </c>
      <c r="AC11" s="38" cm="1">
        <f t="array" aca="1" ref="AC11" ca="1">TREND($K11:$P11,$K$1:$P$1,AC$1)</f>
        <v>8.0203343477688936E-7</v>
      </c>
      <c r="AD11" s="38" cm="1">
        <f t="array" aca="1" ref="AD11" ca="1">TREND($K11:$P11,$K$1:$P$1,AD$1)</f>
        <v>8.1382804411184501E-7</v>
      </c>
      <c r="AE11" s="38" cm="1">
        <f t="array" aca="1" ref="AE11" ca="1">TREND($K11:$P11,$K$1:$P$1,AE$1)</f>
        <v>8.2562265344679727E-7</v>
      </c>
      <c r="AF11" s="38" cm="1">
        <f t="array" aca="1" ref="AF11" ca="1">TREND($K11:$P11,$K$1:$P$1,AF$1)</f>
        <v>8.3741726278175292E-7</v>
      </c>
      <c r="AG11" s="38" cm="1">
        <f t="array" aca="1" ref="AG11" ca="1">TREND($K11:$P11,$K$1:$P$1,AG$1)</f>
        <v>8.4921187211670519E-7</v>
      </c>
      <c r="AH11" s="38" cm="1">
        <f t="array" aca="1" ref="AH11" ca="1">TREND($K11:$P11,$K$1:$P$1,AH$1)</f>
        <v>8.6100648145166084E-7</v>
      </c>
      <c r="AI11" s="38" cm="1">
        <f t="array" aca="1" ref="AI11" ca="1">TREND($K11:$P11,$K$1:$P$1,AI$1)</f>
        <v>8.7280109078661649E-7</v>
      </c>
      <c r="AJ11" s="38" cm="1">
        <f t="array" aca="1" ref="AJ11" ca="1">TREND($K11:$P11,$K$1:$P$1,AJ$1)</f>
        <v>8.8459570012156875E-7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2.3176407343185147E-6</v>
      </c>
      <c r="C12" s="38">
        <f t="shared" ca="1" si="3"/>
        <v>2.3508130730730734E-6</v>
      </c>
      <c r="D12" s="38">
        <f t="shared" ca="1" si="0"/>
        <v>2.3839854118276326E-6</v>
      </c>
      <c r="E12" s="38">
        <f t="shared" ca="1" si="0"/>
        <v>2.4171577505821918E-6</v>
      </c>
      <c r="F12" s="40">
        <f ca="1">SUM(INDIRECT(CONCATENATE("'",HLOOKUP(F$1,$B$21:$E$23,3,FALSE),"'!",$B$25,ROW($A12)+5,":",$B$25,ROW($A12)+6)))*About!$A$27</f>
        <v>2.4503300893367505E-6</v>
      </c>
      <c r="G12" s="38">
        <f t="shared" ca="1" si="4"/>
        <v>2.4957393352763243E-6</v>
      </c>
      <c r="H12" s="38">
        <f t="shared" ca="1" si="1"/>
        <v>2.5411485812158982E-6</v>
      </c>
      <c r="I12" s="38">
        <f t="shared" ca="1" si="1"/>
        <v>2.5865578271554724E-6</v>
      </c>
      <c r="J12" s="38">
        <f t="shared" ca="1" si="1"/>
        <v>2.6319670730950463E-6</v>
      </c>
      <c r="K12" s="40">
        <f ca="1">SUM(INDIRECT(CONCATENATE("'",HLOOKUP(K$1,$B$21:$E$23,3,FALSE),"'!",$B$25,ROW($A12)+5,":",$B$25,ROW($A12)+6)))*About!$A$27</f>
        <v>2.6773763190346201E-6</v>
      </c>
      <c r="L12" s="38">
        <f t="shared" ca="1" si="5"/>
        <v>2.7233752954409415E-6</v>
      </c>
      <c r="M12" s="38">
        <f t="shared" ca="1" si="2"/>
        <v>2.7693742718472634E-6</v>
      </c>
      <c r="N12" s="38">
        <f t="shared" ca="1" si="2"/>
        <v>2.8153732482535848E-6</v>
      </c>
      <c r="O12" s="38">
        <f t="shared" ca="1" si="2"/>
        <v>2.8613722246599067E-6</v>
      </c>
      <c r="P12" s="40">
        <f ca="1">SUM(INDIRECT(CONCATENATE("'",HLOOKUP(P$1,$B$21:$E$23,3,FALSE),"'!",$B$25,ROW($A12)+5,":",$B$25,ROW($A12)+6)))*About!$A$27</f>
        <v>2.9073712010662282E-6</v>
      </c>
      <c r="Q12" s="38" cm="1">
        <f t="array" aca="1" ref="Q12" ca="1">TREND($K12:$P12,$K$1:$P$1,Q$1)</f>
        <v>2.9533701774725615E-6</v>
      </c>
      <c r="R12" s="38" cm="1">
        <f t="array" aca="1" ref="R12" ca="1">TREND($K12:$P12,$K$1:$P$1,R$1)</f>
        <v>2.9993691538788821E-6</v>
      </c>
      <c r="S12" s="38" cm="1">
        <f t="array" aca="1" ref="S12" ca="1">TREND($K12:$P12,$K$1:$P$1,S$1)</f>
        <v>3.0453681302852027E-6</v>
      </c>
      <c r="T12" s="38" cm="1">
        <f t="array" aca="1" ref="T12" ca="1">TREND($K12:$P12,$K$1:$P$1,T$1)</f>
        <v>3.0913671066915233E-6</v>
      </c>
      <c r="U12" s="38" cm="1">
        <f t="array" aca="1" ref="U12" ca="1">TREND($K12:$P12,$K$1:$P$1,U$1)</f>
        <v>3.1373660830978439E-6</v>
      </c>
      <c r="V12" s="38" cm="1">
        <f t="array" aca="1" ref="V12" ca="1">TREND($K12:$P12,$K$1:$P$1,V$1)</f>
        <v>3.1833650595041645E-6</v>
      </c>
      <c r="W12" s="38" cm="1">
        <f t="array" aca="1" ref="W12" ca="1">TREND($K12:$P12,$K$1:$P$1,W$1)</f>
        <v>3.2293640359104851E-6</v>
      </c>
      <c r="X12" s="38" cm="1">
        <f t="array" aca="1" ref="X12" ca="1">TREND($K12:$P12,$K$1:$P$1,X$1)</f>
        <v>3.2753630123168057E-6</v>
      </c>
      <c r="Y12" s="38" cm="1">
        <f t="array" aca="1" ref="Y12" ca="1">TREND($K12:$P12,$K$1:$P$1,Y$1)</f>
        <v>3.3213619887231263E-6</v>
      </c>
      <c r="Z12" s="38" cm="1">
        <f t="array" aca="1" ref="Z12" ca="1">TREND($K12:$P12,$K$1:$P$1,Z$1)</f>
        <v>3.3673609651294469E-6</v>
      </c>
      <c r="AA12" s="38" cm="1">
        <f t="array" aca="1" ref="AA12" ca="1">TREND($K12:$P12,$K$1:$P$1,AA$1)</f>
        <v>3.4133599415357675E-6</v>
      </c>
      <c r="AB12" s="38" cm="1">
        <f t="array" aca="1" ref="AB12" ca="1">TREND($K12:$P12,$K$1:$P$1,AB$1)</f>
        <v>3.4593589179421016E-6</v>
      </c>
      <c r="AC12" s="38" cm="1">
        <f t="array" aca="1" ref="AC12" ca="1">TREND($K12:$P12,$K$1:$P$1,AC$1)</f>
        <v>3.5053578943484222E-6</v>
      </c>
      <c r="AD12" s="38" cm="1">
        <f t="array" aca="1" ref="AD12" ca="1">TREND($K12:$P12,$K$1:$P$1,AD$1)</f>
        <v>3.5513568707547428E-6</v>
      </c>
      <c r="AE12" s="38" cm="1">
        <f t="array" aca="1" ref="AE12" ca="1">TREND($K12:$P12,$K$1:$P$1,AE$1)</f>
        <v>3.5973558471610634E-6</v>
      </c>
      <c r="AF12" s="38" cm="1">
        <f t="array" aca="1" ref="AF12" ca="1">TREND($K12:$P12,$K$1:$P$1,AF$1)</f>
        <v>3.643354823567384E-6</v>
      </c>
      <c r="AG12" s="38" cm="1">
        <f t="array" aca="1" ref="AG12" ca="1">TREND($K12:$P12,$K$1:$P$1,AG$1)</f>
        <v>3.6893537999737046E-6</v>
      </c>
      <c r="AH12" s="38" cm="1">
        <f t="array" aca="1" ref="AH12" ca="1">TREND($K12:$P12,$K$1:$P$1,AH$1)</f>
        <v>3.7353527763800252E-6</v>
      </c>
      <c r="AI12" s="38" cm="1">
        <f t="array" aca="1" ref="AI12" ca="1">TREND($K12:$P12,$K$1:$P$1,AI$1)</f>
        <v>3.7813517527863458E-6</v>
      </c>
      <c r="AJ12" s="38" cm="1">
        <f t="array" aca="1" ref="AJ12" ca="1">TREND($K12:$P12,$K$1:$P$1,AJ$1)</f>
        <v>3.8273507291926664E-6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HOIpTP-industry-NOx</v>
      </c>
    </row>
    <row r="18" spans="1:5">
      <c r="A18" t="s">
        <v>113</v>
      </c>
      <c r="B18" t="str">
        <f ca="1">RIGHT(B17,LEN(B17)-7)</f>
        <v>industry-NOx</v>
      </c>
    </row>
    <row r="19" spans="1:5">
      <c r="A19" t="s">
        <v>114</v>
      </c>
      <c r="B19" t="str">
        <f ca="1">LEFT(B18,FIND("-",B18)-1)</f>
        <v>industry</v>
      </c>
    </row>
    <row r="20" spans="1:5">
      <c r="A20" t="s">
        <v>121</v>
      </c>
      <c r="B20" t="str">
        <f ca="1">VLOOKUP($B$19,Mappings!$A$22:$B$26,COLUMN(Mappings!$B$21),FALSE)</f>
        <v>industrial point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>
      <c r="A23" s="34" t="s">
        <v>112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>
      <c r="A24" t="s">
        <v>115</v>
      </c>
      <c r="B24" t="str">
        <f ca="1">REPLACE(B18,1,FIND("-",B18),"")</f>
        <v>NOx</v>
      </c>
    </row>
    <row r="25" spans="1:5">
      <c r="A25" t="s">
        <v>123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2845-1FFB-4C94-BF0D-65AC3E006328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9.1408222345895618E-5</v>
      </c>
      <c r="C2" s="38">
        <f ca="1">$B2+($F2-$B2)*(C$1-$B$1)/($F$1-$B$1)</f>
        <v>9.2882548512764908E-5</v>
      </c>
      <c r="D2" s="38">
        <f t="shared" ref="D2:E12" ca="1" si="0">$B2+($F2-$B2)*(D$1-$B$1)/($F$1-$B$1)</f>
        <v>9.4356874679634199E-5</v>
      </c>
      <c r="E2" s="38">
        <f t="shared" ca="1" si="0"/>
        <v>9.5831200846503475E-5</v>
      </c>
      <c r="F2" s="37" cm="1">
        <f t="array" aca="1" ref="F2" ca="1">INDIRECT(CONCATENATE("'",HLOOKUP(F$1,$B$21:$E$23,3,FALSE),"'!",$B$25,ROW($A2)+3))*About!$A$27</f>
        <v>9.7305527013372766E-5</v>
      </c>
      <c r="G2" s="38">
        <f ca="1">$F2+($K2-$F2)*(G$1-$F$1)/($K$1-$F$1)</f>
        <v>9.8484987946868195E-5</v>
      </c>
      <c r="H2" s="38">
        <f t="shared" ref="H2:J12" ca="1" si="1">$F2+($K2-$F2)*(H$1-$F$1)/($K$1-$F$1)</f>
        <v>9.9664448880363625E-5</v>
      </c>
      <c r="I2" s="38">
        <f t="shared" ca="1" si="1"/>
        <v>1.0084390981385904E-4</v>
      </c>
      <c r="J2" s="38">
        <f t="shared" ca="1" si="1"/>
        <v>1.0202337074735447E-4</v>
      </c>
      <c r="K2" s="37" cm="1">
        <f t="array" aca="1" ref="K2" ca="1">INDIRECT(CONCATENATE("'",HLOOKUP(K$1,$B$21:$E$23,3,FALSE),"'!",$B$25,ROW($A2)+3))*About!$A$27</f>
        <v>1.032028316808499E-4</v>
      </c>
      <c r="L2" s="38">
        <f ca="1">$K2+($P2-$K2)*(L$1-$K$1)/($P$1-$K$1)</f>
        <v>1.0438229261434533E-4</v>
      </c>
      <c r="M2" s="38">
        <f t="shared" ref="M2:O12" ca="1" si="2">$K2+($P2-$K2)*(M$1-$K$1)/($P$1-$K$1)</f>
        <v>1.0556175354784075E-4</v>
      </c>
      <c r="N2" s="38">
        <f t="shared" ca="1" si="2"/>
        <v>1.0674121448133617E-4</v>
      </c>
      <c r="O2" s="38">
        <f t="shared" ca="1" si="2"/>
        <v>1.0792067541483159E-4</v>
      </c>
      <c r="P2" s="37" cm="1">
        <f t="array" aca="1" ref="P2" ca="1">INDIRECT(CONCATENATE("'",HLOOKUP(P$1,$B$21:$E$23,3,FALSE),"'!",$B$25,ROW($A2)+3))*About!$A$27</f>
        <v>1.0910013634832702E-4</v>
      </c>
      <c r="Q2" s="38" cm="1">
        <f t="array" aca="1" ref="Q2" ca="1">TREND($K2:$P2,$K$1:$P$1,Q$1)</f>
        <v>1.1027959728182254E-4</v>
      </c>
      <c r="R2" s="38" cm="1">
        <f t="array" aca="1" ref="R2" ca="1">TREND($K2:$P2,$K$1:$P$1,R$1)</f>
        <v>1.1145905821531793E-4</v>
      </c>
      <c r="S2" s="38" cm="1">
        <f t="array" aca="1" ref="S2" ca="1">TREND($K2:$P2,$K$1:$P$1,S$1)</f>
        <v>1.1263851914881332E-4</v>
      </c>
      <c r="T2" s="38" cm="1">
        <f t="array" aca="1" ref="T2" ca="1">TREND($K2:$P2,$K$1:$P$1,T$1)</f>
        <v>1.1381798008230871E-4</v>
      </c>
      <c r="U2" s="38" cm="1">
        <f t="array" aca="1" ref="U2" ca="1">TREND($K2:$P2,$K$1:$P$1,U$1)</f>
        <v>1.149974410158041E-4</v>
      </c>
      <c r="V2" s="38" cm="1">
        <f t="array" aca="1" ref="V2" ca="1">TREND($K2:$P2,$K$1:$P$1,V$1)</f>
        <v>1.1617690194929949E-4</v>
      </c>
      <c r="W2" s="38" cm="1">
        <f t="array" aca="1" ref="W2" ca="1">TREND($K2:$P2,$K$1:$P$1,W$1)</f>
        <v>1.1735636288279488E-4</v>
      </c>
      <c r="X2" s="38" cm="1">
        <f t="array" aca="1" ref="X2" ca="1">TREND($K2:$P2,$K$1:$P$1,X$1)</f>
        <v>1.1853582381629027E-4</v>
      </c>
      <c r="Y2" s="38" cm="1">
        <f t="array" aca="1" ref="Y2" ca="1">TREND($K2:$P2,$K$1:$P$1,Y$1)</f>
        <v>1.1971528474978566E-4</v>
      </c>
      <c r="Z2" s="38" cm="1">
        <f t="array" aca="1" ref="Z2" ca="1">TREND($K2:$P2,$K$1:$P$1,Z$1)</f>
        <v>1.2089474568328104E-4</v>
      </c>
      <c r="AA2" s="38" cm="1">
        <f t="array" aca="1" ref="AA2" ca="1">TREND($K2:$P2,$K$1:$P$1,AA$1)</f>
        <v>1.2207420661677643E-4</v>
      </c>
      <c r="AB2" s="38" cm="1">
        <f t="array" aca="1" ref="AB2" ca="1">TREND($K2:$P2,$K$1:$P$1,AB$1)</f>
        <v>1.2325366755027226E-4</v>
      </c>
      <c r="AC2" s="38" cm="1">
        <f t="array" aca="1" ref="AC2" ca="1">TREND($K2:$P2,$K$1:$P$1,AC$1)</f>
        <v>1.2443312848376764E-4</v>
      </c>
      <c r="AD2" s="38" cm="1">
        <f t="array" aca="1" ref="AD2" ca="1">TREND($K2:$P2,$K$1:$P$1,AD$1)</f>
        <v>1.2561258941726303E-4</v>
      </c>
      <c r="AE2" s="38" cm="1">
        <f t="array" aca="1" ref="AE2" ca="1">TREND($K2:$P2,$K$1:$P$1,AE$1)</f>
        <v>1.2679205035075842E-4</v>
      </c>
      <c r="AF2" s="38" cm="1">
        <f t="array" aca="1" ref="AF2" ca="1">TREND($K2:$P2,$K$1:$P$1,AF$1)</f>
        <v>1.2797151128425381E-4</v>
      </c>
      <c r="AG2" s="38" cm="1">
        <f t="array" aca="1" ref="AG2" ca="1">TREND($K2:$P2,$K$1:$P$1,AG$1)</f>
        <v>1.291509722177492E-4</v>
      </c>
      <c r="AH2" s="38" cm="1">
        <f t="array" aca="1" ref="AH2" ca="1">TREND($K2:$P2,$K$1:$P$1,AH$1)</f>
        <v>1.3033043315124459E-4</v>
      </c>
      <c r="AI2" s="38" cm="1">
        <f t="array" aca="1" ref="AI2" ca="1">TREND($K2:$P2,$K$1:$P$1,AI$1)</f>
        <v>1.3150989408473998E-4</v>
      </c>
      <c r="AJ2" s="38" cm="1">
        <f t="array" aca="1" ref="AJ2" ca="1">TREND($K2:$P2,$K$1:$P$1,AJ$1)</f>
        <v>1.3268935501823537E-4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5.0127089673555666E-5</v>
      </c>
      <c r="C3" s="38">
        <f t="shared" ref="C3:C12" ca="1" si="3">$B3+($F3-$B3)*(C$1-$B$1)/($F$1-$B$1)</f>
        <v>5.0127089673555666E-5</v>
      </c>
      <c r="D3" s="38">
        <f t="shared" ca="1" si="0"/>
        <v>5.0127089673555666E-5</v>
      </c>
      <c r="E3" s="38">
        <f t="shared" ca="1" si="0"/>
        <v>5.0127089673555666E-5</v>
      </c>
      <c r="F3" s="39" cm="1">
        <f t="array" aca="1" ref="F3" ca="1">INDIRECT(CONCATENATE("'",HLOOKUP(F$1,$B$21:$E$23,3,FALSE),"'!",$B$25,ROW($A3)+5))*About!$A$27</f>
        <v>5.0127089673555666E-5</v>
      </c>
      <c r="G3" s="38">
        <f t="shared" ref="G3:G12" ca="1" si="4">$F3+($K3-$F3)*(G$1-$F$1)/($K$1-$F$1)</f>
        <v>5.0716820140303381E-5</v>
      </c>
      <c r="H3" s="38">
        <f t="shared" ca="1" si="1"/>
        <v>5.1306550607051089E-5</v>
      </c>
      <c r="I3" s="38">
        <f t="shared" ca="1" si="1"/>
        <v>5.1896281073798804E-5</v>
      </c>
      <c r="J3" s="38">
        <f t="shared" ca="1" si="1"/>
        <v>5.2486011540546512E-5</v>
      </c>
      <c r="K3" s="39" cm="1">
        <f t="array" aca="1" ref="K3" ca="1">INDIRECT(CONCATENATE("'",HLOOKUP(K$1,$B$21:$E$23,3,FALSE),"'!",$B$25,ROW($A3)+5))*About!$A$27</f>
        <v>5.3075742007294227E-5</v>
      </c>
      <c r="L3" s="38">
        <f t="shared" ref="L3:L12" ca="1" si="5">$K3+($P3-$K3)*(L$1-$K$1)/($P$1-$K$1)</f>
        <v>5.3665472474041941E-5</v>
      </c>
      <c r="M3" s="38">
        <f t="shared" ca="1" si="2"/>
        <v>5.4255202940789656E-5</v>
      </c>
      <c r="N3" s="38">
        <f t="shared" ca="1" si="2"/>
        <v>5.4844933407537371E-5</v>
      </c>
      <c r="O3" s="38">
        <f t="shared" ca="1" si="2"/>
        <v>5.5434663874285086E-5</v>
      </c>
      <c r="P3" s="39" cm="1">
        <f t="array" aca="1" ref="P3" ca="1">INDIRECT(CONCATENATE("'",HLOOKUP(P$1,$B$21:$E$23,3,FALSE),"'!",$B$25,ROW($A3)+5))*About!$A$27</f>
        <v>5.60243943410328E-5</v>
      </c>
      <c r="Q3" s="38" cm="1">
        <f t="array" aca="1" ref="Q3" ca="1">TREND($K3:$P3,$K$1:$P$1,Q$1)</f>
        <v>5.66141248077804E-5</v>
      </c>
      <c r="R3" s="38" cm="1">
        <f t="array" aca="1" ref="R3" ca="1">TREND($K3:$P3,$K$1:$P$1,R$1)</f>
        <v>5.7203855274528094E-5</v>
      </c>
      <c r="S3" s="38" cm="1">
        <f t="array" aca="1" ref="S3" ca="1">TREND($K3:$P3,$K$1:$P$1,S$1)</f>
        <v>5.7793585741276006E-5</v>
      </c>
      <c r="T3" s="38" cm="1">
        <f t="array" aca="1" ref="T3" ca="1">TREND($K3:$P3,$K$1:$P$1,T$1)</f>
        <v>5.83833162080237E-5</v>
      </c>
      <c r="U3" s="38" cm="1">
        <f t="array" aca="1" ref="U3" ca="1">TREND($K3:$P3,$K$1:$P$1,U$1)</f>
        <v>5.8973046674771394E-5</v>
      </c>
      <c r="V3" s="38" cm="1">
        <f t="array" aca="1" ref="V3" ca="1">TREND($K3:$P3,$K$1:$P$1,V$1)</f>
        <v>5.9562777141519089E-5</v>
      </c>
      <c r="W3" s="38" cm="1">
        <f t="array" aca="1" ref="W3" ca="1">TREND($K3:$P3,$K$1:$P$1,W$1)</f>
        <v>6.0152507608266783E-5</v>
      </c>
      <c r="X3" s="38" cm="1">
        <f t="array" aca="1" ref="X3" ca="1">TREND($K3:$P3,$K$1:$P$1,X$1)</f>
        <v>6.0742238075014478E-5</v>
      </c>
      <c r="Y3" s="38" cm="1">
        <f t="array" aca="1" ref="Y3" ca="1">TREND($K3:$P3,$K$1:$P$1,Y$1)</f>
        <v>6.1331968541762172E-5</v>
      </c>
      <c r="Z3" s="38" cm="1">
        <f t="array" aca="1" ref="Z3" ca="1">TREND($K3:$P3,$K$1:$P$1,Z$1)</f>
        <v>6.1921699008509867E-5</v>
      </c>
      <c r="AA3" s="38" cm="1">
        <f t="array" aca="1" ref="AA3" ca="1">TREND($K3:$P3,$K$1:$P$1,AA$1)</f>
        <v>6.2511429475257561E-5</v>
      </c>
      <c r="AB3" s="38" cm="1">
        <f t="array" aca="1" ref="AB3" ca="1">TREND($K3:$P3,$K$1:$P$1,AB$1)</f>
        <v>6.3101159942005255E-5</v>
      </c>
      <c r="AC3" s="38" cm="1">
        <f t="array" aca="1" ref="AC3" ca="1">TREND($K3:$P3,$K$1:$P$1,AC$1)</f>
        <v>6.3690890408753167E-5</v>
      </c>
      <c r="AD3" s="38" cm="1">
        <f t="array" aca="1" ref="AD3" ca="1">TREND($K3:$P3,$K$1:$P$1,AD$1)</f>
        <v>6.4280620875500861E-5</v>
      </c>
      <c r="AE3" s="38" cm="1">
        <f t="array" aca="1" ref="AE3" ca="1">TREND($K3:$P3,$K$1:$P$1,AE$1)</f>
        <v>6.4870351342248556E-5</v>
      </c>
      <c r="AF3" s="38" cm="1">
        <f t="array" aca="1" ref="AF3" ca="1">TREND($K3:$P3,$K$1:$P$1,AF$1)</f>
        <v>6.546008180899625E-5</v>
      </c>
      <c r="AG3" s="38" cm="1">
        <f t="array" aca="1" ref="AG3" ca="1">TREND($K3:$P3,$K$1:$P$1,AG$1)</f>
        <v>6.6049812275743944E-5</v>
      </c>
      <c r="AH3" s="38" cm="1">
        <f t="array" aca="1" ref="AH3" ca="1">TREND($K3:$P3,$K$1:$P$1,AH$1)</f>
        <v>6.6639542742491639E-5</v>
      </c>
      <c r="AI3" s="38" cm="1">
        <f t="array" aca="1" ref="AI3" ca="1">TREND($K3:$P3,$K$1:$P$1,AI$1)</f>
        <v>6.7229273209239333E-5</v>
      </c>
      <c r="AJ3" s="38" cm="1">
        <f t="array" aca="1" ref="AJ3" ca="1">TREND($K3:$P3,$K$1:$P$1,AJ$1)</f>
        <v>6.7819003675987028E-5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1.29740702684497E-4</v>
      </c>
      <c r="C4" s="38">
        <f t="shared" ca="1" si="3"/>
        <v>1.29740702684497E-4</v>
      </c>
      <c r="D4" s="38">
        <f t="shared" ca="1" si="0"/>
        <v>1.29740702684497E-4</v>
      </c>
      <c r="E4" s="38">
        <f t="shared" ca="1" si="0"/>
        <v>1.29740702684497E-4</v>
      </c>
      <c r="F4" s="39" cm="1">
        <f t="array" aca="1" ref="F4" ca="1">INDIRECT(CONCATENATE("'",HLOOKUP(F$1,$B$21:$E$23,3,FALSE),"'!",$B$25,ROW($A4)+5))*About!$A$27</f>
        <v>1.29740702684497E-4</v>
      </c>
      <c r="G4" s="38">
        <f t="shared" ca="1" si="4"/>
        <v>1.3150989408474014E-4</v>
      </c>
      <c r="H4" s="38">
        <f t="shared" ca="1" si="1"/>
        <v>1.3327908548498328E-4</v>
      </c>
      <c r="I4" s="38">
        <f t="shared" ca="1" si="1"/>
        <v>1.3504827688522644E-4</v>
      </c>
      <c r="J4" s="38">
        <f t="shared" ca="1" si="1"/>
        <v>1.3681746828546958E-4</v>
      </c>
      <c r="K4" s="39" cm="1">
        <f t="array" aca="1" ref="K4" ca="1">INDIRECT(CONCATENATE("'",HLOOKUP(K$1,$B$21:$E$23,3,FALSE),"'!",$B$25,ROW($A4)+5))*About!$A$27</f>
        <v>1.3858665968571272E-4</v>
      </c>
      <c r="L4" s="38">
        <f t="shared" ca="1" si="5"/>
        <v>1.4035585108595585E-4</v>
      </c>
      <c r="M4" s="38">
        <f t="shared" ca="1" si="2"/>
        <v>1.4212504248619899E-4</v>
      </c>
      <c r="N4" s="38">
        <f t="shared" ca="1" si="2"/>
        <v>1.4389423388644216E-4</v>
      </c>
      <c r="O4" s="38">
        <f t="shared" ca="1" si="2"/>
        <v>1.4566342528668529E-4</v>
      </c>
      <c r="P4" s="39" cm="1">
        <f t="array" aca="1" ref="P4" ca="1">INDIRECT(CONCATENATE("'",HLOOKUP(P$1,$B$21:$E$23,3,FALSE),"'!",$B$25,ROW($A4)+5))*About!$A$27</f>
        <v>1.4743261668692843E-4</v>
      </c>
      <c r="Q4" s="38" cm="1">
        <f t="array" aca="1" ref="Q4" ca="1">TREND($K4:$P4,$K$1:$P$1,Q$1)</f>
        <v>1.4920180808717168E-4</v>
      </c>
      <c r="R4" s="38" cm="1">
        <f t="array" aca="1" ref="R4" ca="1">TREND($K4:$P4,$K$1:$P$1,R$1)</f>
        <v>1.5097099948741498E-4</v>
      </c>
      <c r="S4" s="38" cm="1">
        <f t="array" aca="1" ref="S4" ca="1">TREND($K4:$P4,$K$1:$P$1,S$1)</f>
        <v>1.5274019088765784E-4</v>
      </c>
      <c r="T4" s="38" cm="1">
        <f t="array" aca="1" ref="T4" ca="1">TREND($K4:$P4,$K$1:$P$1,T$1)</f>
        <v>1.5450938228790114E-4</v>
      </c>
      <c r="U4" s="38" cm="1">
        <f t="array" aca="1" ref="U4" ca="1">TREND($K4:$P4,$K$1:$P$1,U$1)</f>
        <v>1.5627857368814444E-4</v>
      </c>
      <c r="V4" s="38" cm="1">
        <f t="array" aca="1" ref="V4" ca="1">TREND($K4:$P4,$K$1:$P$1,V$1)</f>
        <v>1.5804776508838731E-4</v>
      </c>
      <c r="W4" s="38" cm="1">
        <f t="array" aca="1" ref="W4" ca="1">TREND($K4:$P4,$K$1:$P$1,W$1)</f>
        <v>1.5981695648863061E-4</v>
      </c>
      <c r="X4" s="38" cm="1">
        <f t="array" aca="1" ref="X4" ca="1">TREND($K4:$P4,$K$1:$P$1,X$1)</f>
        <v>1.6158614788887391E-4</v>
      </c>
      <c r="Y4" s="38" cm="1">
        <f t="array" aca="1" ref="Y4" ca="1">TREND($K4:$P4,$K$1:$P$1,Y$1)</f>
        <v>1.6335533928911678E-4</v>
      </c>
      <c r="Z4" s="38" cm="1">
        <f t="array" aca="1" ref="Z4" ca="1">TREND($K4:$P4,$K$1:$P$1,Z$1)</f>
        <v>1.6512453068936008E-4</v>
      </c>
      <c r="AA4" s="38" cm="1">
        <f t="array" aca="1" ref="AA4" ca="1">TREND($K4:$P4,$K$1:$P$1,AA$1)</f>
        <v>1.6689372208960338E-4</v>
      </c>
      <c r="AB4" s="38" cm="1">
        <f t="array" aca="1" ref="AB4" ca="1">TREND($K4:$P4,$K$1:$P$1,AB$1)</f>
        <v>1.6866291348984624E-4</v>
      </c>
      <c r="AC4" s="38" cm="1">
        <f t="array" aca="1" ref="AC4" ca="1">TREND($K4:$P4,$K$1:$P$1,AC$1)</f>
        <v>1.7043210489008954E-4</v>
      </c>
      <c r="AD4" s="38" cm="1">
        <f t="array" aca="1" ref="AD4" ca="1">TREND($K4:$P4,$K$1:$P$1,AD$1)</f>
        <v>1.7220129629033241E-4</v>
      </c>
      <c r="AE4" s="38" cm="1">
        <f t="array" aca="1" ref="AE4" ca="1">TREND($K4:$P4,$K$1:$P$1,AE$1)</f>
        <v>1.7397048769057571E-4</v>
      </c>
      <c r="AF4" s="38" cm="1">
        <f t="array" aca="1" ref="AF4" ca="1">TREND($K4:$P4,$K$1:$P$1,AF$1)</f>
        <v>1.7573967909081901E-4</v>
      </c>
      <c r="AG4" s="38" cm="1">
        <f t="array" aca="1" ref="AG4" ca="1">TREND($K4:$P4,$K$1:$P$1,AG$1)</f>
        <v>1.7750887049106188E-4</v>
      </c>
      <c r="AH4" s="38" cm="1">
        <f t="array" aca="1" ref="AH4" ca="1">TREND($K4:$P4,$K$1:$P$1,AH$1)</f>
        <v>1.7927806189130518E-4</v>
      </c>
      <c r="AI4" s="38" cm="1">
        <f t="array" aca="1" ref="AI4" ca="1">TREND($K4:$P4,$K$1:$P$1,AI$1)</f>
        <v>1.8104725329154848E-4</v>
      </c>
      <c r="AJ4" s="38" cm="1">
        <f t="array" aca="1" ref="AJ4" ca="1">TREND($K4:$P4,$K$1:$P$1,AJ$1)</f>
        <v>1.8281644469179134E-4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1.6512453068935984E-3</v>
      </c>
      <c r="C5" s="38">
        <f t="shared" ca="1" si="3"/>
        <v>1.6512453068935984E-3</v>
      </c>
      <c r="D5" s="38">
        <f t="shared" ca="1" si="0"/>
        <v>1.6512453068935984E-3</v>
      </c>
      <c r="E5" s="38">
        <f t="shared" ca="1" si="0"/>
        <v>1.6512453068935984E-3</v>
      </c>
      <c r="F5" s="39" cm="1">
        <f t="array" aca="1" ref="F5" ca="1">INDIRECT(CONCATENATE("'",HLOOKUP(F$1,$B$21:$E$23,3,FALSE),"'!",$B$25,ROW($A5)+5))*About!$A$27</f>
        <v>1.6512453068935984E-3</v>
      </c>
      <c r="G5" s="38">
        <f t="shared" ca="1" si="4"/>
        <v>1.6689372208960299E-3</v>
      </c>
      <c r="H5" s="38">
        <f t="shared" ca="1" si="1"/>
        <v>1.6866291348984611E-3</v>
      </c>
      <c r="I5" s="38">
        <f t="shared" ca="1" si="1"/>
        <v>1.7043210489008926E-3</v>
      </c>
      <c r="J5" s="38">
        <f t="shared" ca="1" si="1"/>
        <v>1.7220129629033239E-3</v>
      </c>
      <c r="K5" s="39" cm="1">
        <f t="array" aca="1" ref="K5" ca="1">INDIRECT(CONCATENATE("'",HLOOKUP(K$1,$B$21:$E$23,3,FALSE),"'!",$B$25,ROW($A5)+5))*About!$A$27</f>
        <v>1.7397048769057554E-3</v>
      </c>
      <c r="L5" s="38">
        <f t="shared" ca="1" si="5"/>
        <v>1.769191400243141E-3</v>
      </c>
      <c r="M5" s="38">
        <f t="shared" ca="1" si="2"/>
        <v>1.7986779235805268E-3</v>
      </c>
      <c r="N5" s="38">
        <f t="shared" ca="1" si="2"/>
        <v>1.8281644469179124E-3</v>
      </c>
      <c r="O5" s="38">
        <f t="shared" ca="1" si="2"/>
        <v>1.8576509702552982E-3</v>
      </c>
      <c r="P5" s="39" cm="1">
        <f t="array" aca="1" ref="P5" ca="1">INDIRECT(CONCATENATE("'",HLOOKUP(P$1,$B$21:$E$23,3,FALSE),"'!",$B$25,ROW($A5)+5))*About!$A$27</f>
        <v>1.8871374935926838E-3</v>
      </c>
      <c r="Q5" s="38" cm="1">
        <f t="array" aca="1" ref="Q5" ca="1">TREND($K5:$P5,$K$1:$P$1,Q$1)</f>
        <v>1.9166240169300672E-3</v>
      </c>
      <c r="R5" s="38" cm="1">
        <f t="array" aca="1" ref="R5" ca="1">TREND($K5:$P5,$K$1:$P$1,R$1)</f>
        <v>1.9461105402674567E-3</v>
      </c>
      <c r="S5" s="38" cm="1">
        <f t="array" aca="1" ref="S5" ca="1">TREND($K5:$P5,$K$1:$P$1,S$1)</f>
        <v>1.9755970636048392E-3</v>
      </c>
      <c r="T5" s="38" cm="1">
        <f t="array" aca="1" ref="T5" ca="1">TREND($K5:$P5,$K$1:$P$1,T$1)</f>
        <v>2.0050835869422287E-3</v>
      </c>
      <c r="U5" s="38" cm="1">
        <f t="array" aca="1" ref="U5" ca="1">TREND($K5:$P5,$K$1:$P$1,U$1)</f>
        <v>2.0345701102796113E-3</v>
      </c>
      <c r="V5" s="38" cm="1">
        <f t="array" aca="1" ref="V5" ca="1">TREND($K5:$P5,$K$1:$P$1,V$1)</f>
        <v>2.0640566336170008E-3</v>
      </c>
      <c r="W5" s="38" cm="1">
        <f t="array" aca="1" ref="W5" ca="1">TREND($K5:$P5,$K$1:$P$1,W$1)</f>
        <v>2.0935431569543833E-3</v>
      </c>
      <c r="X5" s="38" cm="1">
        <f t="array" aca="1" ref="X5" ca="1">TREND($K5:$P5,$K$1:$P$1,X$1)</f>
        <v>2.1230296802917659E-3</v>
      </c>
      <c r="Y5" s="38" cm="1">
        <f t="array" aca="1" ref="Y5" ca="1">TREND($K5:$P5,$K$1:$P$1,Y$1)</f>
        <v>2.1525162036291554E-3</v>
      </c>
      <c r="Z5" s="38" cm="1">
        <f t="array" aca="1" ref="Z5" ca="1">TREND($K5:$P5,$K$1:$P$1,Z$1)</f>
        <v>2.1820027269665379E-3</v>
      </c>
      <c r="AA5" s="38" cm="1">
        <f t="array" aca="1" ref="AA5" ca="1">TREND($K5:$P5,$K$1:$P$1,AA$1)</f>
        <v>2.2114892503039274E-3</v>
      </c>
      <c r="AB5" s="38" cm="1">
        <f t="array" aca="1" ref="AB5" ca="1">TREND($K5:$P5,$K$1:$P$1,AB$1)</f>
        <v>2.24097577364131E-3</v>
      </c>
      <c r="AC5" s="38" cm="1">
        <f t="array" aca="1" ref="AC5" ca="1">TREND($K5:$P5,$K$1:$P$1,AC$1)</f>
        <v>2.2704622969786994E-3</v>
      </c>
      <c r="AD5" s="38" cm="1">
        <f t="array" aca="1" ref="AD5" ca="1">TREND($K5:$P5,$K$1:$P$1,AD$1)</f>
        <v>2.299948820316082E-3</v>
      </c>
      <c r="AE5" s="38" cm="1">
        <f t="array" aca="1" ref="AE5" ca="1">TREND($K5:$P5,$K$1:$P$1,AE$1)</f>
        <v>2.3294353436534715E-3</v>
      </c>
      <c r="AF5" s="38" cm="1">
        <f t="array" aca="1" ref="AF5" ca="1">TREND($K5:$P5,$K$1:$P$1,AF$1)</f>
        <v>2.358921866990854E-3</v>
      </c>
      <c r="AG5" s="38" cm="1">
        <f t="array" aca="1" ref="AG5" ca="1">TREND($K5:$P5,$K$1:$P$1,AG$1)</f>
        <v>2.3884083903282435E-3</v>
      </c>
      <c r="AH5" s="38" cm="1">
        <f t="array" aca="1" ref="AH5" ca="1">TREND($K5:$P5,$K$1:$P$1,AH$1)</f>
        <v>2.4178949136656261E-3</v>
      </c>
      <c r="AI5" s="38" cm="1">
        <f t="array" aca="1" ref="AI5" ca="1">TREND($K5:$P5,$K$1:$P$1,AI$1)</f>
        <v>2.4473814370030086E-3</v>
      </c>
      <c r="AJ5" s="38" cm="1">
        <f t="array" aca="1" ref="AJ5" ca="1">TREND($K5:$P5,$K$1:$P$1,AJ$1)</f>
        <v>2.4768679603403981E-3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2.3589218669908549E-3</v>
      </c>
      <c r="C6" s="38">
        <f t="shared" ca="1" si="3"/>
        <v>2.3662934978252014E-3</v>
      </c>
      <c r="D6" s="38">
        <f t="shared" ca="1" si="0"/>
        <v>2.3736651286595479E-3</v>
      </c>
      <c r="E6" s="38">
        <f t="shared" ca="1" si="0"/>
        <v>2.381036759493894E-3</v>
      </c>
      <c r="F6" s="39" cm="1">
        <f t="array" aca="1" ref="F6" ca="1">INDIRECT(CONCATENATE("'",HLOOKUP(F$1,$B$21:$E$23,3,FALSE),"'!",$B$25,ROW($A6)+5))*About!$A$27</f>
        <v>2.3884083903282405E-3</v>
      </c>
      <c r="G6" s="38">
        <f t="shared" ca="1" si="4"/>
        <v>2.4061003043306718E-3</v>
      </c>
      <c r="H6" s="38">
        <f t="shared" ca="1" si="1"/>
        <v>2.423792218333103E-3</v>
      </c>
      <c r="I6" s="38">
        <f t="shared" ca="1" si="1"/>
        <v>2.4414841323355347E-3</v>
      </c>
      <c r="J6" s="38">
        <f t="shared" ca="1" si="1"/>
        <v>2.459176046337966E-3</v>
      </c>
      <c r="K6" s="39" cm="1">
        <f t="array" aca="1" ref="K6" ca="1">INDIRECT(CONCATENATE("'",HLOOKUP(K$1,$B$21:$E$23,3,FALSE),"'!",$B$25,ROW($A6)+5))*About!$A$27</f>
        <v>2.4768679603403973E-3</v>
      </c>
      <c r="L6" s="38">
        <f t="shared" ca="1" si="5"/>
        <v>2.5240463976802146E-3</v>
      </c>
      <c r="M6" s="38">
        <f t="shared" ca="1" si="2"/>
        <v>2.5712248350200318E-3</v>
      </c>
      <c r="N6" s="38">
        <f t="shared" ca="1" si="2"/>
        <v>2.6184032723598487E-3</v>
      </c>
      <c r="O6" s="38">
        <f t="shared" ca="1" si="2"/>
        <v>2.665581709699666E-3</v>
      </c>
      <c r="P6" s="39" cm="1">
        <f t="array" aca="1" ref="P6" ca="1">INDIRECT(CONCATENATE("'",HLOOKUP(P$1,$B$21:$E$23,3,FALSE),"'!",$B$25,ROW($A6)+5))*About!$A$27</f>
        <v>2.7127601470394833E-3</v>
      </c>
      <c r="Q6" s="38" cm="1">
        <f t="array" aca="1" ref="Q6" ca="1">TREND($K6:$P6,$K$1:$P$1,Q$1)</f>
        <v>2.7599385843793123E-3</v>
      </c>
      <c r="R6" s="38" cm="1">
        <f t="array" aca="1" ref="R6" ca="1">TREND($K6:$P6,$K$1:$P$1,R$1)</f>
        <v>2.8071170217191244E-3</v>
      </c>
      <c r="S6" s="38" cm="1">
        <f t="array" aca="1" ref="S6" ca="1">TREND($K6:$P6,$K$1:$P$1,S$1)</f>
        <v>2.8542954590589364E-3</v>
      </c>
      <c r="T6" s="38" cm="1">
        <f t="array" aca="1" ref="T6" ca="1">TREND($K6:$P6,$K$1:$P$1,T$1)</f>
        <v>2.9014738963987624E-3</v>
      </c>
      <c r="U6" s="38" cm="1">
        <f t="array" aca="1" ref="U6" ca="1">TREND($K6:$P6,$K$1:$P$1,U$1)</f>
        <v>2.9486523337385745E-3</v>
      </c>
      <c r="V6" s="38" cm="1">
        <f t="array" aca="1" ref="V6" ca="1">TREND($K6:$P6,$K$1:$P$1,V$1)</f>
        <v>2.9958307710784005E-3</v>
      </c>
      <c r="W6" s="38" cm="1">
        <f t="array" aca="1" ref="W6" ca="1">TREND($K6:$P6,$K$1:$P$1,W$1)</f>
        <v>3.0430092084182125E-3</v>
      </c>
      <c r="X6" s="38" cm="1">
        <f t="array" aca="1" ref="X6" ca="1">TREND($K6:$P6,$K$1:$P$1,X$1)</f>
        <v>3.0901876457580246E-3</v>
      </c>
      <c r="Y6" s="38" cm="1">
        <f t="array" aca="1" ref="Y6" ca="1">TREND($K6:$P6,$K$1:$P$1,Y$1)</f>
        <v>3.1373660830978506E-3</v>
      </c>
      <c r="Z6" s="38" cm="1">
        <f t="array" aca="1" ref="Z6" ca="1">TREND($K6:$P6,$K$1:$P$1,Z$1)</f>
        <v>3.1845445204376627E-3</v>
      </c>
      <c r="AA6" s="38" cm="1">
        <f t="array" aca="1" ref="AA6" ca="1">TREND($K6:$P6,$K$1:$P$1,AA$1)</f>
        <v>3.2317229577774748E-3</v>
      </c>
      <c r="AB6" s="38" cm="1">
        <f t="array" aca="1" ref="AB6" ca="1">TREND($K6:$P6,$K$1:$P$1,AB$1)</f>
        <v>3.2789013951173007E-3</v>
      </c>
      <c r="AC6" s="38" cm="1">
        <f t="array" aca="1" ref="AC6" ca="1">TREND($K6:$P6,$K$1:$P$1,AC$1)</f>
        <v>3.3260798324571128E-3</v>
      </c>
      <c r="AD6" s="38" cm="1">
        <f t="array" aca="1" ref="AD6" ca="1">TREND($K6:$P6,$K$1:$P$1,AD$1)</f>
        <v>3.3732582697969388E-3</v>
      </c>
      <c r="AE6" s="38" cm="1">
        <f t="array" aca="1" ref="AE6" ca="1">TREND($K6:$P6,$K$1:$P$1,AE$1)</f>
        <v>3.4204367071367509E-3</v>
      </c>
      <c r="AF6" s="38" cm="1">
        <f t="array" aca="1" ref="AF6" ca="1">TREND($K6:$P6,$K$1:$P$1,AF$1)</f>
        <v>3.4676151444765629E-3</v>
      </c>
      <c r="AG6" s="38" cm="1">
        <f t="array" aca="1" ref="AG6" ca="1">TREND($K6:$P6,$K$1:$P$1,AG$1)</f>
        <v>3.5147935818163889E-3</v>
      </c>
      <c r="AH6" s="38" cm="1">
        <f t="array" aca="1" ref="AH6" ca="1">TREND($K6:$P6,$K$1:$P$1,AH$1)</f>
        <v>3.561972019156201E-3</v>
      </c>
      <c r="AI6" s="38" cm="1">
        <f t="array" aca="1" ref="AI6" ca="1">TREND($K6:$P6,$K$1:$P$1,AI$1)</f>
        <v>3.6091504564960131E-3</v>
      </c>
      <c r="AJ6" s="38" cm="1">
        <f t="array" aca="1" ref="AJ6" ca="1">TREND($K6:$P6,$K$1:$P$1,AJ$1)</f>
        <v>3.656328893835839E-3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7.0767656009725649E-2</v>
      </c>
      <c r="C7" s="38">
        <f t="shared" ca="1" si="3"/>
        <v>7.0767656009725649E-2</v>
      </c>
      <c r="D7" s="38">
        <f t="shared" ca="1" si="0"/>
        <v>7.0767656009725649E-2</v>
      </c>
      <c r="E7" s="38">
        <f t="shared" ca="1" si="0"/>
        <v>7.0767656009725649E-2</v>
      </c>
      <c r="F7" s="39" cm="1">
        <f t="array" aca="1" ref="F7" ca="1">INDIRECT(CONCATENATE("'",HLOOKUP(F$1,$B$21:$E$23,3,FALSE),"'!",$B$25,ROW($A7)+5))*About!$A$27</f>
        <v>7.0767656009725649E-2</v>
      </c>
      <c r="G7" s="38">
        <f t="shared" ca="1" si="4"/>
        <v>7.1357386476473356E-2</v>
      </c>
      <c r="H7" s="38">
        <f t="shared" ca="1" si="1"/>
        <v>7.1947116943221076E-2</v>
      </c>
      <c r="I7" s="38">
        <f t="shared" ca="1" si="1"/>
        <v>7.2536847409968783E-2</v>
      </c>
      <c r="J7" s="38">
        <f t="shared" ca="1" si="1"/>
        <v>7.3126577876716503E-2</v>
      </c>
      <c r="K7" s="39" cm="1">
        <f t="array" aca="1" ref="K7" ca="1">INDIRECT(CONCATENATE("'",HLOOKUP(K$1,$B$21:$E$23,3,FALSE),"'!",$B$25,ROW($A7)+5))*About!$A$27</f>
        <v>7.371630834346421E-2</v>
      </c>
      <c r="L7" s="38">
        <f t="shared" ca="1" si="5"/>
        <v>7.371630834346421E-2</v>
      </c>
      <c r="M7" s="38">
        <f t="shared" ca="1" si="2"/>
        <v>7.371630834346421E-2</v>
      </c>
      <c r="N7" s="38">
        <f t="shared" ca="1" si="2"/>
        <v>7.371630834346421E-2</v>
      </c>
      <c r="O7" s="38">
        <f t="shared" ca="1" si="2"/>
        <v>7.371630834346421E-2</v>
      </c>
      <c r="P7" s="39" cm="1">
        <f t="array" aca="1" ref="P7" ca="1">INDIRECT(CONCATENATE("'",HLOOKUP(P$1,$B$21:$E$23,3,FALSE),"'!",$B$25,ROW($A7)+5))*About!$A$27</f>
        <v>7.371630834346421E-2</v>
      </c>
      <c r="Q7" s="38" cm="1">
        <f t="array" aca="1" ref="Q7" ca="1">TREND($K7:$P7,$K$1:$P$1,Q$1)</f>
        <v>7.371630834346421E-2</v>
      </c>
      <c r="R7" s="38" cm="1">
        <f t="array" aca="1" ref="R7" ca="1">TREND($K7:$P7,$K$1:$P$1,R$1)</f>
        <v>7.371630834346421E-2</v>
      </c>
      <c r="S7" s="38" cm="1">
        <f t="array" aca="1" ref="S7" ca="1">TREND($K7:$P7,$K$1:$P$1,S$1)</f>
        <v>7.371630834346421E-2</v>
      </c>
      <c r="T7" s="38" cm="1">
        <f t="array" aca="1" ref="T7" ca="1">TREND($K7:$P7,$K$1:$P$1,T$1)</f>
        <v>7.371630834346421E-2</v>
      </c>
      <c r="U7" s="38" cm="1">
        <f t="array" aca="1" ref="U7" ca="1">TREND($K7:$P7,$K$1:$P$1,U$1)</f>
        <v>7.371630834346421E-2</v>
      </c>
      <c r="V7" s="38" cm="1">
        <f t="array" aca="1" ref="V7" ca="1">TREND($K7:$P7,$K$1:$P$1,V$1)</f>
        <v>7.371630834346421E-2</v>
      </c>
      <c r="W7" s="38" cm="1">
        <f t="array" aca="1" ref="W7" ca="1">TREND($K7:$P7,$K$1:$P$1,W$1)</f>
        <v>7.371630834346421E-2</v>
      </c>
      <c r="X7" s="38" cm="1">
        <f t="array" aca="1" ref="X7" ca="1">TREND($K7:$P7,$K$1:$P$1,X$1)</f>
        <v>7.371630834346421E-2</v>
      </c>
      <c r="Y7" s="38" cm="1">
        <f t="array" aca="1" ref="Y7" ca="1">TREND($K7:$P7,$K$1:$P$1,Y$1)</f>
        <v>7.371630834346421E-2</v>
      </c>
      <c r="Z7" s="38" cm="1">
        <f t="array" aca="1" ref="Z7" ca="1">TREND($K7:$P7,$K$1:$P$1,Z$1)</f>
        <v>7.371630834346421E-2</v>
      </c>
      <c r="AA7" s="38" cm="1">
        <f t="array" aca="1" ref="AA7" ca="1">TREND($K7:$P7,$K$1:$P$1,AA$1)</f>
        <v>7.371630834346421E-2</v>
      </c>
      <c r="AB7" s="38" cm="1">
        <f t="array" aca="1" ref="AB7" ca="1">TREND($K7:$P7,$K$1:$P$1,AB$1)</f>
        <v>7.371630834346421E-2</v>
      </c>
      <c r="AC7" s="38" cm="1">
        <f t="array" aca="1" ref="AC7" ca="1">TREND($K7:$P7,$K$1:$P$1,AC$1)</f>
        <v>7.371630834346421E-2</v>
      </c>
      <c r="AD7" s="38" cm="1">
        <f t="array" aca="1" ref="AD7" ca="1">TREND($K7:$P7,$K$1:$P$1,AD$1)</f>
        <v>7.371630834346421E-2</v>
      </c>
      <c r="AE7" s="38" cm="1">
        <f t="array" aca="1" ref="AE7" ca="1">TREND($K7:$P7,$K$1:$P$1,AE$1)</f>
        <v>7.371630834346421E-2</v>
      </c>
      <c r="AF7" s="38" cm="1">
        <f t="array" aca="1" ref="AF7" ca="1">TREND($K7:$P7,$K$1:$P$1,AF$1)</f>
        <v>7.371630834346421E-2</v>
      </c>
      <c r="AG7" s="38" cm="1">
        <f t="array" aca="1" ref="AG7" ca="1">TREND($K7:$P7,$K$1:$P$1,AG$1)</f>
        <v>7.371630834346421E-2</v>
      </c>
      <c r="AH7" s="38" cm="1">
        <f t="array" aca="1" ref="AH7" ca="1">TREND($K7:$P7,$K$1:$P$1,AH$1)</f>
        <v>7.371630834346421E-2</v>
      </c>
      <c r="AI7" s="38" cm="1">
        <f t="array" aca="1" ref="AI7" ca="1">TREND($K7:$P7,$K$1:$P$1,AI$1)</f>
        <v>7.371630834346421E-2</v>
      </c>
      <c r="AJ7" s="38" cm="1">
        <f t="array" aca="1" ref="AJ7" ca="1">TREND($K7:$P7,$K$1:$P$1,AJ$1)</f>
        <v>7.371630834346421E-2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1.1794609334954274E-2</v>
      </c>
      <c r="C8" s="38">
        <f t="shared" ca="1" si="3"/>
        <v>1.1868325643297737E-2</v>
      </c>
      <c r="D8" s="38">
        <f t="shared" ca="1" si="0"/>
        <v>1.19420419516412E-2</v>
      </c>
      <c r="E8" s="38">
        <f t="shared" ca="1" si="0"/>
        <v>1.2015758259984665E-2</v>
      </c>
      <c r="F8" s="39" cm="1">
        <f t="array" aca="1" ref="F8" ca="1">INDIRECT(CONCATENATE("'",HLOOKUP(F$1,$B$21:$E$23,3,FALSE),"'!",$B$25,ROW($A8)+5))*About!$A$27</f>
        <v>1.2089474568328129E-2</v>
      </c>
      <c r="G8" s="38">
        <f t="shared" ca="1" si="4"/>
        <v>1.2148447615002901E-2</v>
      </c>
      <c r="H8" s="38">
        <f t="shared" ca="1" si="1"/>
        <v>1.2207420661677673E-2</v>
      </c>
      <c r="I8" s="38">
        <f t="shared" ca="1" si="1"/>
        <v>1.2266393708352443E-2</v>
      </c>
      <c r="J8" s="38">
        <f t="shared" ca="1" si="1"/>
        <v>1.2325366755027215E-2</v>
      </c>
      <c r="K8" s="39" cm="1">
        <f t="array" aca="1" ref="K8" ca="1">INDIRECT(CONCATENATE("'",HLOOKUP(K$1,$B$21:$E$23,3,FALSE),"'!",$B$25,ROW($A8)+5))*About!$A$27</f>
        <v>1.2384339801701987E-2</v>
      </c>
      <c r="L8" s="38">
        <f t="shared" ca="1" si="5"/>
        <v>1.2443312848376759E-2</v>
      </c>
      <c r="M8" s="38">
        <f t="shared" ca="1" si="2"/>
        <v>1.250228589505153E-2</v>
      </c>
      <c r="N8" s="38">
        <f t="shared" ca="1" si="2"/>
        <v>1.2561258941726302E-2</v>
      </c>
      <c r="O8" s="38">
        <f t="shared" ca="1" si="2"/>
        <v>1.2620231988401072E-2</v>
      </c>
      <c r="P8" s="39" cm="1">
        <f t="array" aca="1" ref="P8" ca="1">INDIRECT(CONCATENATE("'",HLOOKUP(P$1,$B$21:$E$23,3,FALSE),"'!",$B$25,ROW($A8)+5))*About!$A$27</f>
        <v>1.2679205035075844E-2</v>
      </c>
      <c r="Q8" s="38" cm="1">
        <f t="array" aca="1" ref="Q8" ca="1">TREND($K8:$P8,$K$1:$P$1,Q$1)</f>
        <v>1.2738178081750609E-2</v>
      </c>
      <c r="R8" s="38" cm="1">
        <f t="array" aca="1" ref="R8" ca="1">TREND($K8:$P8,$K$1:$P$1,R$1)</f>
        <v>1.2797151128425388E-2</v>
      </c>
      <c r="S8" s="38" cm="1">
        <f t="array" aca="1" ref="S8" ca="1">TREND($K8:$P8,$K$1:$P$1,S$1)</f>
        <v>1.2856124175100153E-2</v>
      </c>
      <c r="T8" s="38" cm="1">
        <f t="array" aca="1" ref="T8" ca="1">TREND($K8:$P8,$K$1:$P$1,T$1)</f>
        <v>1.2915097221774932E-2</v>
      </c>
      <c r="U8" s="38" cm="1">
        <f t="array" aca="1" ref="U8" ca="1">TREND($K8:$P8,$K$1:$P$1,U$1)</f>
        <v>1.2974070268449697E-2</v>
      </c>
      <c r="V8" s="38" cm="1">
        <f t="array" aca="1" ref="V8" ca="1">TREND($K8:$P8,$K$1:$P$1,V$1)</f>
        <v>1.3033043315124476E-2</v>
      </c>
      <c r="W8" s="38" cm="1">
        <f t="array" aca="1" ref="W8" ca="1">TREND($K8:$P8,$K$1:$P$1,W$1)</f>
        <v>1.3092016361799241E-2</v>
      </c>
      <c r="X8" s="38" cm="1">
        <f t="array" aca="1" ref="X8" ca="1">TREND($K8:$P8,$K$1:$P$1,X$1)</f>
        <v>1.315098940847402E-2</v>
      </c>
      <c r="Y8" s="38" cm="1">
        <f t="array" aca="1" ref="Y8" ca="1">TREND($K8:$P8,$K$1:$P$1,Y$1)</f>
        <v>1.3209962455148785E-2</v>
      </c>
      <c r="Z8" s="38" cm="1">
        <f t="array" aca="1" ref="Z8" ca="1">TREND($K8:$P8,$K$1:$P$1,Z$1)</f>
        <v>1.3268935501823551E-2</v>
      </c>
      <c r="AA8" s="38" cm="1">
        <f t="array" aca="1" ref="AA8" ca="1">TREND($K8:$P8,$K$1:$P$1,AA$1)</f>
        <v>1.332790854849833E-2</v>
      </c>
      <c r="AB8" s="38" cm="1">
        <f t="array" aca="1" ref="AB8" ca="1">TREND($K8:$P8,$K$1:$P$1,AB$1)</f>
        <v>1.3386881595173095E-2</v>
      </c>
      <c r="AC8" s="38" cm="1">
        <f t="array" aca="1" ref="AC8" ca="1">TREND($K8:$P8,$K$1:$P$1,AC$1)</f>
        <v>1.3445854641847874E-2</v>
      </c>
      <c r="AD8" s="38" cm="1">
        <f t="array" aca="1" ref="AD8" ca="1">TREND($K8:$P8,$K$1:$P$1,AD$1)</f>
        <v>1.3504827688522639E-2</v>
      </c>
      <c r="AE8" s="38" cm="1">
        <f t="array" aca="1" ref="AE8" ca="1">TREND($K8:$P8,$K$1:$P$1,AE$1)</f>
        <v>1.3563800735197418E-2</v>
      </c>
      <c r="AF8" s="38" cm="1">
        <f t="array" aca="1" ref="AF8" ca="1">TREND($K8:$P8,$K$1:$P$1,AF$1)</f>
        <v>1.3622773781872183E-2</v>
      </c>
      <c r="AG8" s="38" cm="1">
        <f t="array" aca="1" ref="AG8" ca="1">TREND($K8:$P8,$K$1:$P$1,AG$1)</f>
        <v>1.3681746828546962E-2</v>
      </c>
      <c r="AH8" s="38" cm="1">
        <f t="array" aca="1" ref="AH8" ca="1">TREND($K8:$P8,$K$1:$P$1,AH$1)</f>
        <v>1.3740719875221727E-2</v>
      </c>
      <c r="AI8" s="38" cm="1">
        <f t="array" aca="1" ref="AI8" ca="1">TREND($K8:$P8,$K$1:$P$1,AI$1)</f>
        <v>1.3799692921896492E-2</v>
      </c>
      <c r="AJ8" s="38" cm="1">
        <f t="array" aca="1" ref="AJ8" ca="1">TREND($K8:$P8,$K$1:$P$1,AJ$1)</f>
        <v>1.3858665968571271E-2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2.771733193714254E-3</v>
      </c>
      <c r="C9" s="38">
        <f t="shared" ca="1" si="3"/>
        <v>2.771733193714254E-3</v>
      </c>
      <c r="D9" s="38">
        <f t="shared" ca="1" si="0"/>
        <v>2.771733193714254E-3</v>
      </c>
      <c r="E9" s="38">
        <f t="shared" ca="1" si="0"/>
        <v>2.771733193714254E-3</v>
      </c>
      <c r="F9" s="39" cm="1">
        <f t="array" aca="1" ref="F9" ca="1">INDIRECT(CONCATENATE("'",HLOOKUP(F$1,$B$21:$E$23,3,FALSE),"'!",$B$25,ROW($A9)+5))*About!$A$27</f>
        <v>2.771733193714254E-3</v>
      </c>
      <c r="G9" s="38">
        <f t="shared" ca="1" si="4"/>
        <v>2.8012197170516396E-3</v>
      </c>
      <c r="H9" s="38">
        <f t="shared" ca="1" si="1"/>
        <v>2.8307062403890256E-3</v>
      </c>
      <c r="I9" s="38">
        <f t="shared" ca="1" si="1"/>
        <v>2.8601927637264112E-3</v>
      </c>
      <c r="J9" s="38">
        <f t="shared" ca="1" si="1"/>
        <v>2.8896792870637972E-3</v>
      </c>
      <c r="K9" s="39" cm="1">
        <f t="array" aca="1" ref="K9" ca="1">INDIRECT(CONCATENATE("'",HLOOKUP(K$1,$B$21:$E$23,3,FALSE),"'!",$B$25,ROW($A9)+5))*About!$A$27</f>
        <v>2.9191658104011828E-3</v>
      </c>
      <c r="L9" s="38">
        <f t="shared" ca="1" si="5"/>
        <v>2.9840361617434314E-3</v>
      </c>
      <c r="M9" s="38">
        <f t="shared" ca="1" si="2"/>
        <v>3.0489065130856799E-3</v>
      </c>
      <c r="N9" s="38">
        <f t="shared" ca="1" si="2"/>
        <v>3.1137768644279285E-3</v>
      </c>
      <c r="O9" s="38">
        <f t="shared" ca="1" si="2"/>
        <v>3.1786472157701771E-3</v>
      </c>
      <c r="P9" s="39" cm="1">
        <f t="array" aca="1" ref="P9" ca="1">INDIRECT(CONCATENATE("'",HLOOKUP(P$1,$B$21:$E$23,3,FALSE),"'!",$B$25,ROW($A9)+5))*About!$A$27</f>
        <v>3.2435175671124256E-3</v>
      </c>
      <c r="Q9" s="38" cm="1">
        <f t="array" aca="1" ref="Q9" ca="1">TREND($K9:$P9,$K$1:$P$1,Q$1)</f>
        <v>3.3083879184546694E-3</v>
      </c>
      <c r="R9" s="38" cm="1">
        <f t="array" aca="1" ref="R9" ca="1">TREND($K9:$P9,$K$1:$P$1,R$1)</f>
        <v>3.3732582697969249E-3</v>
      </c>
      <c r="S9" s="38" cm="1">
        <f t="array" aca="1" ref="S9" ca="1">TREND($K9:$P9,$K$1:$P$1,S$1)</f>
        <v>3.4381286211391804E-3</v>
      </c>
      <c r="T9" s="38" cm="1">
        <f t="array" aca="1" ref="T9" ca="1">TREND($K9:$P9,$K$1:$P$1,T$1)</f>
        <v>3.5029989724814081E-3</v>
      </c>
      <c r="U9" s="38" cm="1">
        <f t="array" aca="1" ref="U9" ca="1">TREND($K9:$P9,$K$1:$P$1,U$1)</f>
        <v>3.5678693238236636E-3</v>
      </c>
      <c r="V9" s="38" cm="1">
        <f t="array" aca="1" ref="V9" ca="1">TREND($K9:$P9,$K$1:$P$1,V$1)</f>
        <v>3.6327396751659191E-3</v>
      </c>
      <c r="W9" s="38" cm="1">
        <f t="array" aca="1" ref="W9" ca="1">TREND($K9:$P9,$K$1:$P$1,W$1)</f>
        <v>3.6976100265081746E-3</v>
      </c>
      <c r="X9" s="38" cm="1">
        <f t="array" aca="1" ref="X9" ca="1">TREND($K9:$P9,$K$1:$P$1,X$1)</f>
        <v>3.7624803778504023E-3</v>
      </c>
      <c r="Y9" s="38" cm="1">
        <f t="array" aca="1" ref="Y9" ca="1">TREND($K9:$P9,$K$1:$P$1,Y$1)</f>
        <v>3.8273507291926578E-3</v>
      </c>
      <c r="Z9" s="38" cm="1">
        <f t="array" aca="1" ref="Z9" ca="1">TREND($K9:$P9,$K$1:$P$1,Z$1)</f>
        <v>3.8922210805349133E-3</v>
      </c>
      <c r="AA9" s="38" cm="1">
        <f t="array" aca="1" ref="AA9" ca="1">TREND($K9:$P9,$K$1:$P$1,AA$1)</f>
        <v>3.9570914318771688E-3</v>
      </c>
      <c r="AB9" s="38" cm="1">
        <f t="array" aca="1" ref="AB9" ca="1">TREND($K9:$P9,$K$1:$P$1,AB$1)</f>
        <v>4.0219617832193966E-3</v>
      </c>
      <c r="AC9" s="38" cm="1">
        <f t="array" aca="1" ref="AC9" ca="1">TREND($K9:$P9,$K$1:$P$1,AC$1)</f>
        <v>4.0868321345616521E-3</v>
      </c>
      <c r="AD9" s="38" cm="1">
        <f t="array" aca="1" ref="AD9" ca="1">TREND($K9:$P9,$K$1:$P$1,AD$1)</f>
        <v>4.1517024859039076E-3</v>
      </c>
      <c r="AE9" s="38" cm="1">
        <f t="array" aca="1" ref="AE9" ca="1">TREND($K9:$P9,$K$1:$P$1,AE$1)</f>
        <v>4.2165728372461631E-3</v>
      </c>
      <c r="AF9" s="38" cm="1">
        <f t="array" aca="1" ref="AF9" ca="1">TREND($K9:$P9,$K$1:$P$1,AF$1)</f>
        <v>4.2814431885883908E-3</v>
      </c>
      <c r="AG9" s="38" cm="1">
        <f t="array" aca="1" ref="AG9" ca="1">TREND($K9:$P9,$K$1:$P$1,AG$1)</f>
        <v>4.3463135399306463E-3</v>
      </c>
      <c r="AH9" s="38" cm="1">
        <f t="array" aca="1" ref="AH9" ca="1">TREND($K9:$P9,$K$1:$P$1,AH$1)</f>
        <v>4.4111838912729018E-3</v>
      </c>
      <c r="AI9" s="38" cm="1">
        <f t="array" aca="1" ref="AI9" ca="1">TREND($K9:$P9,$K$1:$P$1,AI$1)</f>
        <v>4.4760542426151573E-3</v>
      </c>
      <c r="AJ9" s="38" cm="1">
        <f t="array" aca="1" ref="AJ9" ca="1">TREND($K9:$P9,$K$1:$P$1,AJ$1)</f>
        <v>4.5409245939574128E-3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2.240975773641312E-5</v>
      </c>
      <c r="C10" s="38">
        <f t="shared" ca="1" si="3"/>
        <v>2.2852055586473905E-5</v>
      </c>
      <c r="D10" s="38">
        <f t="shared" ca="1" si="0"/>
        <v>2.3294353436534692E-5</v>
      </c>
      <c r="E10" s="38">
        <f t="shared" ca="1" si="0"/>
        <v>2.373665128659548E-5</v>
      </c>
      <c r="F10" s="39" cm="1">
        <f t="array" aca="1" ref="F10" ca="1">INDIRECT(CONCATENATE("'",HLOOKUP(F$1,$B$21:$E$23,3,FALSE),"'!",$B$25,ROW($A10)+5))*About!$A$27</f>
        <v>2.4178949136656264E-5</v>
      </c>
      <c r="G10" s="38">
        <f t="shared" ca="1" si="4"/>
        <v>2.4709706556729208E-5</v>
      </c>
      <c r="H10" s="38">
        <f t="shared" ca="1" si="1"/>
        <v>2.5240463976802148E-5</v>
      </c>
      <c r="I10" s="38">
        <f t="shared" ca="1" si="1"/>
        <v>2.5771221396875091E-5</v>
      </c>
      <c r="J10" s="38">
        <f t="shared" ca="1" si="1"/>
        <v>2.6301978816948031E-5</v>
      </c>
      <c r="K10" s="39" cm="1">
        <f t="array" aca="1" ref="K10" ca="1">INDIRECT(CONCATENATE("'",HLOOKUP(K$1,$B$21:$E$23,3,FALSE),"'!",$B$25,ROW($A10)+5))*About!$A$27</f>
        <v>2.6832736237020974E-5</v>
      </c>
      <c r="L10" s="38">
        <f t="shared" ca="1" si="5"/>
        <v>2.7363493657093917E-5</v>
      </c>
      <c r="M10" s="38">
        <f t="shared" ca="1" si="2"/>
        <v>2.7894251077166857E-5</v>
      </c>
      <c r="N10" s="38">
        <f t="shared" ca="1" si="2"/>
        <v>2.8425008497239801E-5</v>
      </c>
      <c r="O10" s="38">
        <f t="shared" ca="1" si="2"/>
        <v>2.895576591731274E-5</v>
      </c>
      <c r="P10" s="39" cm="1">
        <f t="array" aca="1" ref="P10" ca="1">INDIRECT(CONCATENATE("'",HLOOKUP(P$1,$B$21:$E$23,3,FALSE),"'!",$B$25,ROW($A10)+5))*About!$A$27</f>
        <v>2.9486523337385684E-5</v>
      </c>
      <c r="Q10" s="38" cm="1">
        <f t="array" aca="1" ref="Q10" ca="1">TREND($K10:$P10,$K$1:$P$1,Q$1)</f>
        <v>3.0017280757458535E-5</v>
      </c>
      <c r="R10" s="38" cm="1">
        <f t="array" aca="1" ref="R10" ca="1">TREND($K10:$P10,$K$1:$P$1,R$1)</f>
        <v>3.0548038177531482E-5</v>
      </c>
      <c r="S10" s="38" cm="1">
        <f t="array" aca="1" ref="S10" ca="1">TREND($K10:$P10,$K$1:$P$1,S$1)</f>
        <v>3.1078795597604429E-5</v>
      </c>
      <c r="T10" s="38" cm="1">
        <f t="array" aca="1" ref="T10" ca="1">TREND($K10:$P10,$K$1:$P$1,T$1)</f>
        <v>3.1609553017677375E-5</v>
      </c>
      <c r="U10" s="38" cm="1">
        <f t="array" aca="1" ref="U10" ca="1">TREND($K10:$P10,$K$1:$P$1,U$1)</f>
        <v>3.2140310437750322E-5</v>
      </c>
      <c r="V10" s="38" cm="1">
        <f t="array" aca="1" ref="V10" ca="1">TREND($K10:$P10,$K$1:$P$1,V$1)</f>
        <v>3.2671067857823269E-5</v>
      </c>
      <c r="W10" s="38" cm="1">
        <f t="array" aca="1" ref="W10" ca="1">TREND($K10:$P10,$K$1:$P$1,W$1)</f>
        <v>3.3201825277896216E-5</v>
      </c>
      <c r="X10" s="38" cm="1">
        <f t="array" aca="1" ref="X10" ca="1">TREND($K10:$P10,$K$1:$P$1,X$1)</f>
        <v>3.3732582697969162E-5</v>
      </c>
      <c r="Y10" s="38" cm="1">
        <f t="array" aca="1" ref="Y10" ca="1">TREND($K10:$P10,$K$1:$P$1,Y$1)</f>
        <v>3.4263340118042109E-5</v>
      </c>
      <c r="Z10" s="38" cm="1">
        <f t="array" aca="1" ref="Z10" ca="1">TREND($K10:$P10,$K$1:$P$1,Z$1)</f>
        <v>3.4794097538115056E-5</v>
      </c>
      <c r="AA10" s="38" cm="1">
        <f t="array" aca="1" ref="AA10" ca="1">TREND($K10:$P10,$K$1:$P$1,AA$1)</f>
        <v>3.5324854958188002E-5</v>
      </c>
      <c r="AB10" s="38" cm="1">
        <f t="array" aca="1" ref="AB10" ca="1">TREND($K10:$P10,$K$1:$P$1,AB$1)</f>
        <v>3.5855612378260949E-5</v>
      </c>
      <c r="AC10" s="38" cm="1">
        <f t="array" aca="1" ref="AC10" ca="1">TREND($K10:$P10,$K$1:$P$1,AC$1)</f>
        <v>3.6386369798333896E-5</v>
      </c>
      <c r="AD10" s="38" cm="1">
        <f t="array" aca="1" ref="AD10" ca="1">TREND($K10:$P10,$K$1:$P$1,AD$1)</f>
        <v>3.6917127218406842E-5</v>
      </c>
      <c r="AE10" s="38" cm="1">
        <f t="array" aca="1" ref="AE10" ca="1">TREND($K10:$P10,$K$1:$P$1,AE$1)</f>
        <v>3.7447884638479789E-5</v>
      </c>
      <c r="AF10" s="38" cm="1">
        <f t="array" aca="1" ref="AF10" ca="1">TREND($K10:$P10,$K$1:$P$1,AF$1)</f>
        <v>3.7978642058552736E-5</v>
      </c>
      <c r="AG10" s="38" cm="1">
        <f t="array" aca="1" ref="AG10" ca="1">TREND($K10:$P10,$K$1:$P$1,AG$1)</f>
        <v>3.8509399478625682E-5</v>
      </c>
      <c r="AH10" s="38" cm="1">
        <f t="array" aca="1" ref="AH10" ca="1">TREND($K10:$P10,$K$1:$P$1,AH$1)</f>
        <v>3.9040156898698629E-5</v>
      </c>
      <c r="AI10" s="38" cm="1">
        <f t="array" aca="1" ref="AI10" ca="1">TREND($K10:$P10,$K$1:$P$1,AI$1)</f>
        <v>3.9570914318771576E-5</v>
      </c>
      <c r="AJ10" s="38" cm="1">
        <f t="array" aca="1" ref="AJ10" ca="1">TREND($K10:$P10,$K$1:$P$1,AJ$1)</f>
        <v>4.0101671738844522E-5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2.1230296802917691E-5</v>
      </c>
      <c r="C11" s="38">
        <f t="shared" ca="1" si="3"/>
        <v>2.174631096132194E-5</v>
      </c>
      <c r="D11" s="38">
        <f t="shared" ca="1" si="0"/>
        <v>2.226232511972619E-5</v>
      </c>
      <c r="E11" s="38">
        <f t="shared" ca="1" si="0"/>
        <v>2.2778339278130443E-5</v>
      </c>
      <c r="F11" s="39" cm="1">
        <f t="array" aca="1" ref="F11" ca="1">INDIRECT(CONCATENATE("'",HLOOKUP(F$1,$B$21:$E$23,3,FALSE),"'!",$B$25,ROW($A11)+5))*About!$A$27</f>
        <v>2.3294353436534692E-5</v>
      </c>
      <c r="G11" s="38">
        <f t="shared" ca="1" si="4"/>
        <v>2.3825110856607636E-5</v>
      </c>
      <c r="H11" s="38">
        <f t="shared" ca="1" si="1"/>
        <v>2.4355868276680579E-5</v>
      </c>
      <c r="I11" s="38">
        <f t="shared" ca="1" si="1"/>
        <v>2.4886625696753519E-5</v>
      </c>
      <c r="J11" s="38">
        <f t="shared" ca="1" si="1"/>
        <v>2.5417383116826462E-5</v>
      </c>
      <c r="K11" s="39" cm="1">
        <f t="array" aca="1" ref="K11" ca="1">INDIRECT(CONCATENATE("'",HLOOKUP(K$1,$B$21:$E$23,3,FALSE),"'!",$B$25,ROW($A11)+5))*About!$A$27</f>
        <v>2.5948140536899405E-5</v>
      </c>
      <c r="L11" s="38">
        <f t="shared" ca="1" si="5"/>
        <v>2.6537871003647117E-5</v>
      </c>
      <c r="M11" s="38">
        <f t="shared" ca="1" si="2"/>
        <v>2.7127601470394831E-5</v>
      </c>
      <c r="N11" s="38">
        <f t="shared" ca="1" si="2"/>
        <v>2.7717331937142543E-5</v>
      </c>
      <c r="O11" s="38">
        <f t="shared" ca="1" si="2"/>
        <v>2.8307062403890258E-5</v>
      </c>
      <c r="P11" s="39" cm="1">
        <f t="array" aca="1" ref="P11" ca="1">INDIRECT(CONCATENATE("'",HLOOKUP(P$1,$B$21:$E$23,3,FALSE),"'!",$B$25,ROW($A11)+5))*About!$A$27</f>
        <v>2.8896792870637969E-5</v>
      </c>
      <c r="Q11" s="38" cm="1">
        <f t="array" aca="1" ref="Q11" ca="1">TREND($K11:$P11,$K$1:$P$1,Q$1)</f>
        <v>2.9486523337385806E-5</v>
      </c>
      <c r="R11" s="38" cm="1">
        <f t="array" aca="1" ref="R11" ca="1">TREND($K11:$P11,$K$1:$P$1,R$1)</f>
        <v>3.00762538041335E-5</v>
      </c>
      <c r="S11" s="38" cm="1">
        <f t="array" aca="1" ref="S11" ca="1">TREND($K11:$P11,$K$1:$P$1,S$1)</f>
        <v>3.0665984270881195E-5</v>
      </c>
      <c r="T11" s="38" cm="1">
        <f t="array" aca="1" ref="T11" ca="1">TREND($K11:$P11,$K$1:$P$1,T$1)</f>
        <v>3.1255714737628889E-5</v>
      </c>
      <c r="U11" s="38" cm="1">
        <f t="array" aca="1" ref="U11" ca="1">TREND($K11:$P11,$K$1:$P$1,U$1)</f>
        <v>3.1845445204376583E-5</v>
      </c>
      <c r="V11" s="38" cm="1">
        <f t="array" aca="1" ref="V11" ca="1">TREND($K11:$P11,$K$1:$P$1,V$1)</f>
        <v>3.2435175671124278E-5</v>
      </c>
      <c r="W11" s="38" cm="1">
        <f t="array" aca="1" ref="W11" ca="1">TREND($K11:$P11,$K$1:$P$1,W$1)</f>
        <v>3.3024906137871972E-5</v>
      </c>
      <c r="X11" s="38" cm="1">
        <f t="array" aca="1" ref="X11" ca="1">TREND($K11:$P11,$K$1:$P$1,X$1)</f>
        <v>3.3614636604619667E-5</v>
      </c>
      <c r="Y11" s="38" cm="1">
        <f t="array" aca="1" ref="Y11" ca="1">TREND($K11:$P11,$K$1:$P$1,Y$1)</f>
        <v>3.4204367071367361E-5</v>
      </c>
      <c r="Z11" s="38" cm="1">
        <f t="array" aca="1" ref="Z11" ca="1">TREND($K11:$P11,$K$1:$P$1,Z$1)</f>
        <v>3.4794097538115056E-5</v>
      </c>
      <c r="AA11" s="38" cm="1">
        <f t="array" aca="1" ref="AA11" ca="1">TREND($K11:$P11,$K$1:$P$1,AA$1)</f>
        <v>3.538382800486275E-5</v>
      </c>
      <c r="AB11" s="38" cm="1">
        <f t="array" aca="1" ref="AB11" ca="1">TREND($K11:$P11,$K$1:$P$1,AB$1)</f>
        <v>3.5973558471610444E-5</v>
      </c>
      <c r="AC11" s="38" cm="1">
        <f t="array" aca="1" ref="AC11" ca="1">TREND($K11:$P11,$K$1:$P$1,AC$1)</f>
        <v>3.6563288938358356E-5</v>
      </c>
      <c r="AD11" s="38" cm="1">
        <f t="array" aca="1" ref="AD11" ca="1">TREND($K11:$P11,$K$1:$P$1,AD$1)</f>
        <v>3.715301940510605E-5</v>
      </c>
      <c r="AE11" s="38" cm="1">
        <f t="array" aca="1" ref="AE11" ca="1">TREND($K11:$P11,$K$1:$P$1,AE$1)</f>
        <v>3.7742749871853744E-5</v>
      </c>
      <c r="AF11" s="38" cm="1">
        <f t="array" aca="1" ref="AF11" ca="1">TREND($K11:$P11,$K$1:$P$1,AF$1)</f>
        <v>3.8332480338601439E-5</v>
      </c>
      <c r="AG11" s="38" cm="1">
        <f t="array" aca="1" ref="AG11" ca="1">TREND($K11:$P11,$K$1:$P$1,AG$1)</f>
        <v>3.8922210805349133E-5</v>
      </c>
      <c r="AH11" s="38" cm="1">
        <f t="array" aca="1" ref="AH11" ca="1">TREND($K11:$P11,$K$1:$P$1,AH$1)</f>
        <v>3.9511941272096828E-5</v>
      </c>
      <c r="AI11" s="38" cm="1">
        <f t="array" aca="1" ref="AI11" ca="1">TREND($K11:$P11,$K$1:$P$1,AI$1)</f>
        <v>4.0101671738844522E-5</v>
      </c>
      <c r="AJ11" s="38" cm="1">
        <f t="array" aca="1" ref="AJ11" ca="1">TREND($K11:$P11,$K$1:$P$1,AJ$1)</f>
        <v>4.0691402205592217E-5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1.0113877504723289E-4</v>
      </c>
      <c r="C12" s="38">
        <f t="shared" ca="1" si="3"/>
        <v>1.0283425013913256E-4</v>
      </c>
      <c r="D12" s="38">
        <f t="shared" ca="1" si="0"/>
        <v>1.0452972523103225E-4</v>
      </c>
      <c r="E12" s="38">
        <f t="shared" ca="1" si="0"/>
        <v>1.0622520032293193E-4</v>
      </c>
      <c r="F12" s="40">
        <f ca="1">SUM(INDIRECT(CONCATENATE("'",HLOOKUP(F$1,$B$21:$E$23,3,FALSE),"'!",$B$25,ROW($A12)+5,":",$B$25,ROW($A12)+6)))*About!$A$27</f>
        <v>1.079206754148316E-4</v>
      </c>
      <c r="G12" s="38">
        <f t="shared" ca="1" si="4"/>
        <v>1.0986678595509905E-4</v>
      </c>
      <c r="H12" s="38">
        <f t="shared" ca="1" si="1"/>
        <v>1.1181289649536651E-4</v>
      </c>
      <c r="I12" s="38">
        <f t="shared" ca="1" si="1"/>
        <v>1.1375900703563396E-4</v>
      </c>
      <c r="J12" s="38">
        <f t="shared" ca="1" si="1"/>
        <v>1.1570511757590143E-4</v>
      </c>
      <c r="K12" s="40">
        <f ca="1">SUM(INDIRECT(CONCATENATE("'",HLOOKUP(K$1,$B$21:$E$23,3,FALSE),"'!",$B$25,ROW($A12)+5,":",$B$25,ROW($A12)+6)))*About!$A$27</f>
        <v>1.1765122811616887E-4</v>
      </c>
      <c r="L12" s="38">
        <f t="shared" ca="1" si="5"/>
        <v>1.2024604216985882E-4</v>
      </c>
      <c r="M12" s="38">
        <f t="shared" ca="1" si="2"/>
        <v>1.2284085622354875E-4</v>
      </c>
      <c r="N12" s="38">
        <f t="shared" ca="1" si="2"/>
        <v>1.2543567027723868E-4</v>
      </c>
      <c r="O12" s="38">
        <f t="shared" ca="1" si="2"/>
        <v>1.2803048433092864E-4</v>
      </c>
      <c r="P12" s="40">
        <f ca="1">SUM(INDIRECT(CONCATENATE("'",HLOOKUP(P$1,$B$21:$E$23,3,FALSE),"'!",$B$25,ROW($A12)+5,":",$B$25,ROW($A12)+6)))*About!$A$27</f>
        <v>1.3062529838461857E-4</v>
      </c>
      <c r="Q12" s="38" cm="1">
        <f t="array" aca="1" ref="Q12" ca="1">TREND($K12:$P12,$K$1:$P$1,Q$1)</f>
        <v>1.332201124383094E-4</v>
      </c>
      <c r="R12" s="38" cm="1">
        <f t="array" aca="1" ref="R12" ca="1">TREND($K12:$P12,$K$1:$P$1,R$1)</f>
        <v>1.3581492649199917E-4</v>
      </c>
      <c r="S12" s="38" cm="1">
        <f t="array" aca="1" ref="S12" ca="1">TREND($K12:$P12,$K$1:$P$1,S$1)</f>
        <v>1.3840974054568893E-4</v>
      </c>
      <c r="T12" s="38" cm="1">
        <f t="array" aca="1" ref="T12" ca="1">TREND($K12:$P12,$K$1:$P$1,T$1)</f>
        <v>1.410045545993787E-4</v>
      </c>
      <c r="U12" s="38" cm="1">
        <f t="array" aca="1" ref="U12" ca="1">TREND($K12:$P12,$K$1:$P$1,U$1)</f>
        <v>1.4359936865306847E-4</v>
      </c>
      <c r="V12" s="38" cm="1">
        <f t="array" aca="1" ref="V12" ca="1">TREND($K12:$P12,$K$1:$P$1,V$1)</f>
        <v>1.4619418270675911E-4</v>
      </c>
      <c r="W12" s="38" cm="1">
        <f t="array" aca="1" ref="W12" ca="1">TREND($K12:$P12,$K$1:$P$1,W$1)</f>
        <v>1.4878899676044888E-4</v>
      </c>
      <c r="X12" s="38" cm="1">
        <f t="array" aca="1" ref="X12" ca="1">TREND($K12:$P12,$K$1:$P$1,X$1)</f>
        <v>1.5138381081413865E-4</v>
      </c>
      <c r="Y12" s="38" cm="1">
        <f t="array" aca="1" ref="Y12" ca="1">TREND($K12:$P12,$K$1:$P$1,Y$1)</f>
        <v>1.5397862486782841E-4</v>
      </c>
      <c r="Z12" s="38" cm="1">
        <f t="array" aca="1" ref="Z12" ca="1">TREND($K12:$P12,$K$1:$P$1,Z$1)</f>
        <v>1.5657343892151818E-4</v>
      </c>
      <c r="AA12" s="38" cm="1">
        <f t="array" aca="1" ref="AA12" ca="1">TREND($K12:$P12,$K$1:$P$1,AA$1)</f>
        <v>1.5916825297520882E-4</v>
      </c>
      <c r="AB12" s="38" cm="1">
        <f t="array" aca="1" ref="AB12" ca="1">TREND($K12:$P12,$K$1:$P$1,AB$1)</f>
        <v>1.6176306702889859E-4</v>
      </c>
      <c r="AC12" s="38" cm="1">
        <f t="array" aca="1" ref="AC12" ca="1">TREND($K12:$P12,$K$1:$P$1,AC$1)</f>
        <v>1.6435788108258836E-4</v>
      </c>
      <c r="AD12" s="38" cm="1">
        <f t="array" aca="1" ref="AD12" ca="1">TREND($K12:$P12,$K$1:$P$1,AD$1)</f>
        <v>1.6695269513627813E-4</v>
      </c>
      <c r="AE12" s="38" cm="1">
        <f t="array" aca="1" ref="AE12" ca="1">TREND($K12:$P12,$K$1:$P$1,AE$1)</f>
        <v>1.6954750918996789E-4</v>
      </c>
      <c r="AF12" s="38" cm="1">
        <f t="array" aca="1" ref="AF12" ca="1">TREND($K12:$P12,$K$1:$P$1,AF$1)</f>
        <v>1.7214232324365853E-4</v>
      </c>
      <c r="AG12" s="38" cm="1">
        <f t="array" aca="1" ref="AG12" ca="1">TREND($K12:$P12,$K$1:$P$1,AG$1)</f>
        <v>1.747371372973483E-4</v>
      </c>
      <c r="AH12" s="38" cm="1">
        <f t="array" aca="1" ref="AH12" ca="1">TREND($K12:$P12,$K$1:$P$1,AH$1)</f>
        <v>1.7733195135103807E-4</v>
      </c>
      <c r="AI12" s="38" cm="1">
        <f t="array" aca="1" ref="AI12" ca="1">TREND($K12:$P12,$K$1:$P$1,AI$1)</f>
        <v>1.7992676540472784E-4</v>
      </c>
      <c r="AJ12" s="38" cm="1">
        <f t="array" aca="1" ref="AJ12" ca="1">TREND($K12:$P12,$K$1:$P$1,AJ$1)</f>
        <v>1.8252157945841761E-4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HOIpTP-industry-PM25</v>
      </c>
    </row>
    <row r="18" spans="1:5">
      <c r="A18" t="s">
        <v>113</v>
      </c>
      <c r="B18" t="str">
        <f ca="1">RIGHT(B17,LEN(B17)-7)</f>
        <v>industry-PM25</v>
      </c>
    </row>
    <row r="19" spans="1:5">
      <c r="A19" t="s">
        <v>114</v>
      </c>
      <c r="B19" t="str">
        <f ca="1">LEFT(B18,FIND("-",B18)-1)</f>
        <v>industry</v>
      </c>
    </row>
    <row r="20" spans="1:5">
      <c r="A20" t="s">
        <v>121</v>
      </c>
      <c r="B20" t="str">
        <f ca="1">VLOOKUP($B$19,Mappings!$A$22:$B$26,COLUMN(Mappings!$B$21),FALSE)</f>
        <v>industrial point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>
      <c r="A23" s="34" t="s">
        <v>112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>
      <c r="A24" t="s">
        <v>115</v>
      </c>
      <c r="B24" t="str">
        <f ca="1">REPLACE(B18,1,FIND("-",B18),"")</f>
        <v>PM25</v>
      </c>
    </row>
    <row r="25" spans="1:5">
      <c r="A25" t="s">
        <v>123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5420-C192-410E-A762-AC413F5C5FE7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1.4448396435318984E-5</v>
      </c>
      <c r="C2" s="38">
        <f ca="1">$B2+($F2-$B2)*(C$1-$B$1)/($F$1-$B$1)</f>
        <v>1.452211274366245E-5</v>
      </c>
      <c r="D2" s="38">
        <f t="shared" ref="D2:E12" ca="1" si="0">$B2+($F2-$B2)*(D$1-$B$1)/($F$1-$B$1)</f>
        <v>1.4595829052005913E-5</v>
      </c>
      <c r="E2" s="38">
        <f t="shared" ca="1" si="0"/>
        <v>1.4669545360349377E-5</v>
      </c>
      <c r="F2" s="37" cm="1">
        <f t="array" aca="1" ref="F2" ca="1">INDIRECT(CONCATENATE("'",HLOOKUP(F$1,$B$21:$E$23,3,FALSE),"'!",$B$25,ROW($A2)+3))*About!$A$27</f>
        <v>1.4743261668692842E-5</v>
      </c>
      <c r="G2" s="38">
        <f ca="1">$F2+($K2-$F2)*(G$1-$F$1)/($K$1-$F$1)</f>
        <v>1.4979153855391928E-5</v>
      </c>
      <c r="H2" s="38">
        <f t="shared" ref="H2:J12" ca="1" si="1">$F2+($K2-$F2)*(H$1-$F$1)/($K$1-$F$1)</f>
        <v>1.5215046042091014E-5</v>
      </c>
      <c r="I2" s="38">
        <f t="shared" ca="1" si="1"/>
        <v>1.54509382287901E-5</v>
      </c>
      <c r="J2" s="38">
        <f t="shared" ca="1" si="1"/>
        <v>1.5686830415489185E-5</v>
      </c>
      <c r="K2" s="37" cm="1">
        <f t="array" aca="1" ref="K2" ca="1">INDIRECT(CONCATENATE("'",HLOOKUP(K$1,$B$21:$E$23,3,FALSE),"'!",$B$25,ROW($A2)+3))*About!$A$27</f>
        <v>1.5922722602188271E-5</v>
      </c>
      <c r="L2" s="38">
        <f ca="1">$K2+($P2-$K2)*(L$1-$K$1)/($P$1-$K$1)</f>
        <v>1.6099641742212586E-5</v>
      </c>
      <c r="M2" s="38">
        <f t="shared" ref="M2:O12" ca="1" si="2">$K2+($P2-$K2)*(M$1-$K$1)/($P$1-$K$1)</f>
        <v>1.62765608822369E-5</v>
      </c>
      <c r="N2" s="38">
        <f t="shared" ca="1" si="2"/>
        <v>1.6453480022261211E-5</v>
      </c>
      <c r="O2" s="38">
        <f t="shared" ca="1" si="2"/>
        <v>1.6630399162285526E-5</v>
      </c>
      <c r="P2" s="37" cm="1">
        <f t="array" aca="1" ref="P2" ca="1">INDIRECT(CONCATENATE("'",HLOOKUP(P$1,$B$21:$E$23,3,FALSE),"'!",$B$25,ROW($A2)+3))*About!$A$27</f>
        <v>1.680731830230984E-5</v>
      </c>
      <c r="Q2" s="38" cm="1">
        <f t="array" aca="1" ref="Q2" ca="1">TREND($K2:$P2,$K$1:$P$1,Q$1)</f>
        <v>1.6984237442334185E-5</v>
      </c>
      <c r="R2" s="38" cm="1">
        <f t="array" aca="1" ref="R2" ca="1">TREND($K2:$P2,$K$1:$P$1,R$1)</f>
        <v>1.7161156582358483E-5</v>
      </c>
      <c r="S2" s="38" cm="1">
        <f t="array" aca="1" ref="S2" ca="1">TREND($K2:$P2,$K$1:$P$1,S$1)</f>
        <v>1.7338075722382834E-5</v>
      </c>
      <c r="T2" s="38" cm="1">
        <f t="array" aca="1" ref="T2" ca="1">TREND($K2:$P2,$K$1:$P$1,T$1)</f>
        <v>1.7514994862407132E-5</v>
      </c>
      <c r="U2" s="38" cm="1">
        <f t="array" aca="1" ref="U2" ca="1">TREND($K2:$P2,$K$1:$P$1,U$1)</f>
        <v>1.7691914002431429E-5</v>
      </c>
      <c r="V2" s="38" cm="1">
        <f t="array" aca="1" ref="V2" ca="1">TREND($K2:$P2,$K$1:$P$1,V$1)</f>
        <v>1.7868833142455727E-5</v>
      </c>
      <c r="W2" s="38" cm="1">
        <f t="array" aca="1" ref="W2" ca="1">TREND($K2:$P2,$K$1:$P$1,W$1)</f>
        <v>1.8045752282480078E-5</v>
      </c>
      <c r="X2" s="38" cm="1">
        <f t="array" aca="1" ref="X2" ca="1">TREND($K2:$P2,$K$1:$P$1,X$1)</f>
        <v>1.8222671422504376E-5</v>
      </c>
      <c r="Y2" s="38" cm="1">
        <f t="array" aca="1" ref="Y2" ca="1">TREND($K2:$P2,$K$1:$P$1,Y$1)</f>
        <v>1.8399590562528673E-5</v>
      </c>
      <c r="Z2" s="38" cm="1">
        <f t="array" aca="1" ref="Z2" ca="1">TREND($K2:$P2,$K$1:$P$1,Z$1)</f>
        <v>1.8576509702553025E-5</v>
      </c>
      <c r="AA2" s="38" cm="1">
        <f t="array" aca="1" ref="AA2" ca="1">TREND($K2:$P2,$K$1:$P$1,AA$1)</f>
        <v>1.8753428842577323E-5</v>
      </c>
      <c r="AB2" s="38" cm="1">
        <f t="array" aca="1" ref="AB2" ca="1">TREND($K2:$P2,$K$1:$P$1,AB$1)</f>
        <v>1.893034798260162E-5</v>
      </c>
      <c r="AC2" s="38" cm="1">
        <f t="array" aca="1" ref="AC2" ca="1">TREND($K2:$P2,$K$1:$P$1,AC$1)</f>
        <v>1.9107267122625972E-5</v>
      </c>
      <c r="AD2" s="38" cm="1">
        <f t="array" aca="1" ref="AD2" ca="1">TREND($K2:$P2,$K$1:$P$1,AD$1)</f>
        <v>1.9284186262650269E-5</v>
      </c>
      <c r="AE2" s="38" cm="1">
        <f t="array" aca="1" ref="AE2" ca="1">TREND($K2:$P2,$K$1:$P$1,AE$1)</f>
        <v>1.9461105402674567E-5</v>
      </c>
      <c r="AF2" s="38" cm="1">
        <f t="array" aca="1" ref="AF2" ca="1">TREND($K2:$P2,$K$1:$P$1,AF$1)</f>
        <v>1.9638024542698864E-5</v>
      </c>
      <c r="AG2" s="38" cm="1">
        <f t="array" aca="1" ref="AG2" ca="1">TREND($K2:$P2,$K$1:$P$1,AG$1)</f>
        <v>1.9814943682723216E-5</v>
      </c>
      <c r="AH2" s="38" cm="1">
        <f t="array" aca="1" ref="AH2" ca="1">TREND($K2:$P2,$K$1:$P$1,AH$1)</f>
        <v>1.9991862822747513E-5</v>
      </c>
      <c r="AI2" s="38" cm="1">
        <f t="array" aca="1" ref="AI2" ca="1">TREND($K2:$P2,$K$1:$P$1,AI$1)</f>
        <v>2.0168781962771811E-5</v>
      </c>
      <c r="AJ2" s="38" cm="1">
        <f t="array" aca="1" ref="AJ2" ca="1">TREND($K2:$P2,$K$1:$P$1,AJ$1)</f>
        <v>2.0345701102796163E-5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7.6664960677202783E-6</v>
      </c>
      <c r="C3" s="38">
        <f t="shared" ref="C3:C12" ca="1" si="3">$B3+($F3-$B3)*(C$1-$B$1)/($F$1-$B$1)</f>
        <v>7.7402123760637435E-6</v>
      </c>
      <c r="D3" s="38">
        <f t="shared" ca="1" si="0"/>
        <v>7.813928684407207E-6</v>
      </c>
      <c r="E3" s="38">
        <f t="shared" ca="1" si="0"/>
        <v>7.8876449927506705E-6</v>
      </c>
      <c r="F3" s="39" cm="1">
        <f t="array" aca="1" ref="F3" ca="1">INDIRECT(CONCATENATE("'",HLOOKUP(F$1,$B$21:$E$23,3,FALSE),"'!",$B$25,ROW($A3)+5))*About!$A$27</f>
        <v>7.9613613010941357E-6</v>
      </c>
      <c r="G3" s="38">
        <f t="shared" ref="G3:G12" ca="1" si="4">$F3+($K3-$F3)*(G$1-$F$1)/($K$1-$F$1)</f>
        <v>8.0203343477689072E-6</v>
      </c>
      <c r="H3" s="38">
        <f t="shared" ca="1" si="1"/>
        <v>8.0793073944436786E-6</v>
      </c>
      <c r="I3" s="38">
        <f t="shared" ca="1" si="1"/>
        <v>8.1382804411184484E-6</v>
      </c>
      <c r="J3" s="38">
        <f t="shared" ca="1" si="1"/>
        <v>8.1972534877932199E-6</v>
      </c>
      <c r="K3" s="39" cm="1">
        <f t="array" aca="1" ref="K3" ca="1">INDIRECT(CONCATENATE("'",HLOOKUP(K$1,$B$21:$E$23,3,FALSE),"'!",$B$25,ROW($A3)+5))*About!$A$27</f>
        <v>8.2562265344679914E-6</v>
      </c>
      <c r="L3" s="38">
        <f t="shared" ref="L3:L12" ca="1" si="5">$K3+($P3-$K3)*(L$1-$K$1)/($P$1-$K$1)</f>
        <v>8.3151995811427628E-6</v>
      </c>
      <c r="M3" s="38">
        <f t="shared" ca="1" si="2"/>
        <v>8.3741726278175343E-6</v>
      </c>
      <c r="N3" s="38">
        <f t="shared" ca="1" si="2"/>
        <v>8.4331456744923041E-6</v>
      </c>
      <c r="O3" s="38">
        <f t="shared" ca="1" si="2"/>
        <v>8.4921187211670756E-6</v>
      </c>
      <c r="P3" s="39" cm="1">
        <f t="array" aca="1" ref="P3" ca="1">INDIRECT(CONCATENATE("'",HLOOKUP(P$1,$B$21:$E$23,3,FALSE),"'!",$B$25,ROW($A3)+5))*About!$A$27</f>
        <v>8.551091767841847E-6</v>
      </c>
      <c r="Q3" s="38" cm="1">
        <f t="array" aca="1" ref="Q3" ca="1">TREND($K3:$P3,$K$1:$P$1,Q$1)</f>
        <v>8.6100648145166151E-6</v>
      </c>
      <c r="R3" s="38" cm="1">
        <f t="array" aca="1" ref="R3" ca="1">TREND($K3:$P3,$K$1:$P$1,R$1)</f>
        <v>8.66903786119139E-6</v>
      </c>
      <c r="S3" s="38" cm="1">
        <f t="array" aca="1" ref="S3" ca="1">TREND($K3:$P3,$K$1:$P$1,S$1)</f>
        <v>8.7280109078661513E-6</v>
      </c>
      <c r="T3" s="38" cm="1">
        <f t="array" aca="1" ref="T3" ca="1">TREND($K3:$P3,$K$1:$P$1,T$1)</f>
        <v>8.7869839545409262E-6</v>
      </c>
      <c r="U3" s="38" cm="1">
        <f t="array" aca="1" ref="U3" ca="1">TREND($K3:$P3,$K$1:$P$1,U$1)</f>
        <v>8.845957001215701E-6</v>
      </c>
      <c r="V3" s="38" cm="1">
        <f t="array" aca="1" ref="V3" ca="1">TREND($K3:$P3,$K$1:$P$1,V$1)</f>
        <v>8.9049300478904623E-6</v>
      </c>
      <c r="W3" s="38" cm="1">
        <f t="array" aca="1" ref="W3" ca="1">TREND($K3:$P3,$K$1:$P$1,W$1)</f>
        <v>8.9639030945652372E-6</v>
      </c>
      <c r="X3" s="38" cm="1">
        <f t="array" aca="1" ref="X3" ca="1">TREND($K3:$P3,$K$1:$P$1,X$1)</f>
        <v>9.0228761412400121E-6</v>
      </c>
      <c r="Y3" s="38" cm="1">
        <f t="array" aca="1" ref="Y3" ca="1">TREND($K3:$P3,$K$1:$P$1,Y$1)</f>
        <v>9.0818491879147869E-6</v>
      </c>
      <c r="Z3" s="38" cm="1">
        <f t="array" aca="1" ref="Z3" ca="1">TREND($K3:$P3,$K$1:$P$1,Z$1)</f>
        <v>9.1408222345895483E-6</v>
      </c>
      <c r="AA3" s="38" cm="1">
        <f t="array" aca="1" ref="AA3" ca="1">TREND($K3:$P3,$K$1:$P$1,AA$1)</f>
        <v>9.1997952812643231E-6</v>
      </c>
      <c r="AB3" s="38" cm="1">
        <f t="array" aca="1" ref="AB3" ca="1">TREND($K3:$P3,$K$1:$P$1,AB$1)</f>
        <v>9.258768327939098E-6</v>
      </c>
      <c r="AC3" s="38" cm="1">
        <f t="array" aca="1" ref="AC3" ca="1">TREND($K3:$P3,$K$1:$P$1,AC$1)</f>
        <v>9.3177413746138593E-6</v>
      </c>
      <c r="AD3" s="38" cm="1">
        <f t="array" aca="1" ref="AD3" ca="1">TREND($K3:$P3,$K$1:$P$1,AD$1)</f>
        <v>9.3767144212886342E-6</v>
      </c>
      <c r="AE3" s="38" cm="1">
        <f t="array" aca="1" ref="AE3" ca="1">TREND($K3:$P3,$K$1:$P$1,AE$1)</f>
        <v>9.435687467963409E-6</v>
      </c>
      <c r="AF3" s="38" cm="1">
        <f t="array" aca="1" ref="AF3" ca="1">TREND($K3:$P3,$K$1:$P$1,AF$1)</f>
        <v>9.4946605146381839E-6</v>
      </c>
      <c r="AG3" s="38" cm="1">
        <f t="array" aca="1" ref="AG3" ca="1">TREND($K3:$P3,$K$1:$P$1,AG$1)</f>
        <v>9.5536335613129452E-6</v>
      </c>
      <c r="AH3" s="38" cm="1">
        <f t="array" aca="1" ref="AH3" ca="1">TREND($K3:$P3,$K$1:$P$1,AH$1)</f>
        <v>9.6126066079877201E-6</v>
      </c>
      <c r="AI3" s="38" cm="1">
        <f t="array" aca="1" ref="AI3" ca="1">TREND($K3:$P3,$K$1:$P$1,AI$1)</f>
        <v>9.6715796546624949E-6</v>
      </c>
      <c r="AJ3" s="38" cm="1">
        <f t="array" aca="1" ref="AJ3" ca="1">TREND($K3:$P3,$K$1:$P$1,AJ$1)</f>
        <v>9.7305527013372562E-6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1.8871374935926838E-5</v>
      </c>
      <c r="C4" s="38">
        <f t="shared" ca="1" si="3"/>
        <v>1.8871374935926838E-5</v>
      </c>
      <c r="D4" s="38">
        <f t="shared" ca="1" si="0"/>
        <v>1.8871374935926838E-5</v>
      </c>
      <c r="E4" s="38">
        <f t="shared" ca="1" si="0"/>
        <v>1.8871374935926838E-5</v>
      </c>
      <c r="F4" s="39" cm="1">
        <f t="array" aca="1" ref="F4" ca="1">INDIRECT(CONCATENATE("'",HLOOKUP(F$1,$B$21:$E$23,3,FALSE),"'!",$B$25,ROW($A4)+5))*About!$A$27</f>
        <v>1.8871374935926838E-5</v>
      </c>
      <c r="G4" s="38">
        <f t="shared" ca="1" si="4"/>
        <v>1.9107267122625924E-5</v>
      </c>
      <c r="H4" s="38">
        <f t="shared" ca="1" si="1"/>
        <v>1.934315930932501E-5</v>
      </c>
      <c r="I4" s="38">
        <f t="shared" ca="1" si="1"/>
        <v>1.9579051496024093E-5</v>
      </c>
      <c r="J4" s="38">
        <f t="shared" ca="1" si="1"/>
        <v>1.9814943682723179E-5</v>
      </c>
      <c r="K4" s="39" cm="1">
        <f t="array" aca="1" ref="K4" ca="1">INDIRECT(CONCATENATE("'",HLOOKUP(K$1,$B$21:$E$23,3,FALSE),"'!",$B$25,ROW($A4)+5))*About!$A$27</f>
        <v>2.0050835869422264E-5</v>
      </c>
      <c r="L4" s="38">
        <f t="shared" ca="1" si="5"/>
        <v>2.0345701102796122E-5</v>
      </c>
      <c r="M4" s="38">
        <f t="shared" ca="1" si="2"/>
        <v>2.0640566336169979E-5</v>
      </c>
      <c r="N4" s="38">
        <f t="shared" ca="1" si="2"/>
        <v>2.0935431569543833E-5</v>
      </c>
      <c r="O4" s="38">
        <f t="shared" ca="1" si="2"/>
        <v>2.1230296802917691E-5</v>
      </c>
      <c r="P4" s="39" cm="1">
        <f t="array" aca="1" ref="P4" ca="1">INDIRECT(CONCATENATE("'",HLOOKUP(P$1,$B$21:$E$23,3,FALSE),"'!",$B$25,ROW($A4)+5))*About!$A$27</f>
        <v>2.1525162036291548E-5</v>
      </c>
      <c r="Q4" s="38" cm="1">
        <f t="array" aca="1" ref="Q4" ca="1">TREND($K4:$P4,$K$1:$P$1,Q$1)</f>
        <v>2.1820027269665453E-5</v>
      </c>
      <c r="R4" s="38" cm="1">
        <f t="array" aca="1" ref="R4" ca="1">TREND($K4:$P4,$K$1:$P$1,R$1)</f>
        <v>2.21148925030393E-5</v>
      </c>
      <c r="S4" s="38" cm="1">
        <f t="array" aca="1" ref="S4" ca="1">TREND($K4:$P4,$K$1:$P$1,S$1)</f>
        <v>2.2409757736413147E-5</v>
      </c>
      <c r="T4" s="38" cm="1">
        <f t="array" aca="1" ref="T4" ca="1">TREND($K4:$P4,$K$1:$P$1,T$1)</f>
        <v>2.2704622969786994E-5</v>
      </c>
      <c r="U4" s="38" cm="1">
        <f t="array" aca="1" ref="U4" ca="1">TREND($K4:$P4,$K$1:$P$1,U$1)</f>
        <v>2.2999488203160842E-5</v>
      </c>
      <c r="V4" s="38" cm="1">
        <f t="array" aca="1" ref="V4" ca="1">TREND($K4:$P4,$K$1:$P$1,V$1)</f>
        <v>2.3294353436534689E-5</v>
      </c>
      <c r="W4" s="38" cm="1">
        <f t="array" aca="1" ref="W4" ca="1">TREND($K4:$P4,$K$1:$P$1,W$1)</f>
        <v>2.3589218669908536E-5</v>
      </c>
      <c r="X4" s="38" cm="1">
        <f t="array" aca="1" ref="X4" ca="1">TREND($K4:$P4,$K$1:$P$1,X$1)</f>
        <v>2.3884083903282383E-5</v>
      </c>
      <c r="Y4" s="38" cm="1">
        <f t="array" aca="1" ref="Y4" ca="1">TREND($K4:$P4,$K$1:$P$1,Y$1)</f>
        <v>2.4178949136656231E-5</v>
      </c>
      <c r="Z4" s="38" cm="1">
        <f t="array" aca="1" ref="Z4" ca="1">TREND($K4:$P4,$K$1:$P$1,Z$1)</f>
        <v>2.4473814370030078E-5</v>
      </c>
      <c r="AA4" s="38" cm="1">
        <f t="array" aca="1" ref="AA4" ca="1">TREND($K4:$P4,$K$1:$P$1,AA$1)</f>
        <v>2.4768679603403925E-5</v>
      </c>
      <c r="AB4" s="38" cm="1">
        <f t="array" aca="1" ref="AB4" ca="1">TREND($K4:$P4,$K$1:$P$1,AB$1)</f>
        <v>2.5063544836777772E-5</v>
      </c>
      <c r="AC4" s="38" cm="1">
        <f t="array" aca="1" ref="AC4" ca="1">TREND($K4:$P4,$K$1:$P$1,AC$1)</f>
        <v>2.5358410070151728E-5</v>
      </c>
      <c r="AD4" s="38" cm="1">
        <f t="array" aca="1" ref="AD4" ca="1">TREND($K4:$P4,$K$1:$P$1,AD$1)</f>
        <v>2.5653275303525575E-5</v>
      </c>
      <c r="AE4" s="38" cm="1">
        <f t="array" aca="1" ref="AE4" ca="1">TREND($K4:$P4,$K$1:$P$1,AE$1)</f>
        <v>2.5948140536899422E-5</v>
      </c>
      <c r="AF4" s="38" cm="1">
        <f t="array" aca="1" ref="AF4" ca="1">TREND($K4:$P4,$K$1:$P$1,AF$1)</f>
        <v>2.6243005770273269E-5</v>
      </c>
      <c r="AG4" s="38" cm="1">
        <f t="array" aca="1" ref="AG4" ca="1">TREND($K4:$P4,$K$1:$P$1,AG$1)</f>
        <v>2.6537871003647117E-5</v>
      </c>
      <c r="AH4" s="38" cm="1">
        <f t="array" aca="1" ref="AH4" ca="1">TREND($K4:$P4,$K$1:$P$1,AH$1)</f>
        <v>2.6832736237020964E-5</v>
      </c>
      <c r="AI4" s="38" cm="1">
        <f t="array" aca="1" ref="AI4" ca="1">TREND($K4:$P4,$K$1:$P$1,AI$1)</f>
        <v>2.7127601470394811E-5</v>
      </c>
      <c r="AJ4" s="38" cm="1">
        <f t="array" aca="1" ref="AJ4" ca="1">TREND($K4:$P4,$K$1:$P$1,AJ$1)</f>
        <v>2.7422466703768658E-5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2.4178949136656263E-4</v>
      </c>
      <c r="C5" s="38">
        <f t="shared" ca="1" si="3"/>
        <v>2.4178949136656263E-4</v>
      </c>
      <c r="D5" s="38">
        <f t="shared" ca="1" si="0"/>
        <v>2.4178949136656263E-4</v>
      </c>
      <c r="E5" s="38">
        <f t="shared" ca="1" si="0"/>
        <v>2.4178949136656263E-4</v>
      </c>
      <c r="F5" s="39" cm="1">
        <f t="array" aca="1" ref="F5" ca="1">INDIRECT(CONCATENATE("'",HLOOKUP(F$1,$B$21:$E$23,3,FALSE),"'!",$B$25,ROW($A5)+5))*About!$A$27</f>
        <v>2.4178949136656263E-4</v>
      </c>
      <c r="G5" s="38">
        <f t="shared" ca="1" si="4"/>
        <v>2.4414841323355346E-4</v>
      </c>
      <c r="H5" s="38">
        <f t="shared" ca="1" si="1"/>
        <v>2.4650733510054429E-4</v>
      </c>
      <c r="I5" s="38">
        <f t="shared" ca="1" si="1"/>
        <v>2.4886625696753518E-4</v>
      </c>
      <c r="J5" s="38">
        <f t="shared" ca="1" si="1"/>
        <v>2.5122517883452601E-4</v>
      </c>
      <c r="K5" s="39" cm="1">
        <f t="array" aca="1" ref="K5" ca="1">INDIRECT(CONCATENATE("'",HLOOKUP(K$1,$B$21:$E$23,3,FALSE),"'!",$B$25,ROW($A5)+5))*About!$A$27</f>
        <v>2.5358410070151684E-4</v>
      </c>
      <c r="L5" s="38">
        <f t="shared" ca="1" si="5"/>
        <v>2.5771221396875087E-4</v>
      </c>
      <c r="M5" s="38">
        <f t="shared" ca="1" si="2"/>
        <v>2.6184032723598484E-4</v>
      </c>
      <c r="N5" s="38">
        <f t="shared" ca="1" si="2"/>
        <v>2.6596844050321886E-4</v>
      </c>
      <c r="O5" s="38">
        <f t="shared" ca="1" si="2"/>
        <v>2.7009655377045283E-4</v>
      </c>
      <c r="P5" s="39" cm="1">
        <f t="array" aca="1" ref="P5" ca="1">INDIRECT(CONCATENATE("'",HLOOKUP(P$1,$B$21:$E$23,3,FALSE),"'!",$B$25,ROW($A5)+5))*About!$A$27</f>
        <v>2.7422466703768685E-4</v>
      </c>
      <c r="Q5" s="38" cm="1">
        <f t="array" aca="1" ref="Q5" ca="1">TREND($K5:$P5,$K$1:$P$1,Q$1)</f>
        <v>2.7835278030492044E-4</v>
      </c>
      <c r="R5" s="38" cm="1">
        <f t="array" aca="1" ref="R5" ca="1">TREND($K5:$P5,$K$1:$P$1,R$1)</f>
        <v>2.8248089357215539E-4</v>
      </c>
      <c r="S5" s="38" cm="1">
        <f t="array" aca="1" ref="S5" ca="1">TREND($K5:$P5,$K$1:$P$1,S$1)</f>
        <v>2.866090068393886E-4</v>
      </c>
      <c r="T5" s="38" cm="1">
        <f t="array" aca="1" ref="T5" ca="1">TREND($K5:$P5,$K$1:$P$1,T$1)</f>
        <v>2.9073712010662354E-4</v>
      </c>
      <c r="U5" s="38" cm="1">
        <f t="array" aca="1" ref="U5" ca="1">TREND($K5:$P5,$K$1:$P$1,U$1)</f>
        <v>2.9486523337385676E-4</v>
      </c>
      <c r="V5" s="38" cm="1">
        <f t="array" aca="1" ref="V5" ca="1">TREND($K5:$P5,$K$1:$P$1,V$1)</f>
        <v>2.989933466410917E-4</v>
      </c>
      <c r="W5" s="38" cm="1">
        <f t="array" aca="1" ref="W5" ca="1">TREND($K5:$P5,$K$1:$P$1,W$1)</f>
        <v>3.0312145990832491E-4</v>
      </c>
      <c r="X5" s="38" cm="1">
        <f t="array" aca="1" ref="X5" ca="1">TREND($K5:$P5,$K$1:$P$1,X$1)</f>
        <v>3.0724957317555812E-4</v>
      </c>
      <c r="Y5" s="38" cm="1">
        <f t="array" aca="1" ref="Y5" ca="1">TREND($K5:$P5,$K$1:$P$1,Y$1)</f>
        <v>3.1137768644279307E-4</v>
      </c>
      <c r="Z5" s="38" cm="1">
        <f t="array" aca="1" ref="Z5" ca="1">TREND($K5:$P5,$K$1:$P$1,Z$1)</f>
        <v>3.1550579971002628E-4</v>
      </c>
      <c r="AA5" s="38" cm="1">
        <f t="array" aca="1" ref="AA5" ca="1">TREND($K5:$P5,$K$1:$P$1,AA$1)</f>
        <v>3.1963391297726122E-4</v>
      </c>
      <c r="AB5" s="38" cm="1">
        <f t="array" aca="1" ref="AB5" ca="1">TREND($K5:$P5,$K$1:$P$1,AB$1)</f>
        <v>3.2376202624449443E-4</v>
      </c>
      <c r="AC5" s="38" cm="1">
        <f t="array" aca="1" ref="AC5" ca="1">TREND($K5:$P5,$K$1:$P$1,AC$1)</f>
        <v>3.2789013951172938E-4</v>
      </c>
      <c r="AD5" s="38" cm="1">
        <f t="array" aca="1" ref="AD5" ca="1">TREND($K5:$P5,$K$1:$P$1,AD$1)</f>
        <v>3.3201825277896259E-4</v>
      </c>
      <c r="AE5" s="38" cm="1">
        <f t="array" aca="1" ref="AE5" ca="1">TREND($K5:$P5,$K$1:$P$1,AE$1)</f>
        <v>3.3614636604619753E-4</v>
      </c>
      <c r="AF5" s="38" cm="1">
        <f t="array" aca="1" ref="AF5" ca="1">TREND($K5:$P5,$K$1:$P$1,AF$1)</f>
        <v>3.4027447931343074E-4</v>
      </c>
      <c r="AG5" s="38" cm="1">
        <f t="array" aca="1" ref="AG5" ca="1">TREND($K5:$P5,$K$1:$P$1,AG$1)</f>
        <v>3.4440259258066569E-4</v>
      </c>
      <c r="AH5" s="38" cm="1">
        <f t="array" aca="1" ref="AH5" ca="1">TREND($K5:$P5,$K$1:$P$1,AH$1)</f>
        <v>3.485307058478989E-4</v>
      </c>
      <c r="AI5" s="38" cm="1">
        <f t="array" aca="1" ref="AI5" ca="1">TREND($K5:$P5,$K$1:$P$1,AI$1)</f>
        <v>3.5265881911513211E-4</v>
      </c>
      <c r="AJ5" s="38" cm="1">
        <f t="array" aca="1" ref="AJ5" ca="1">TREND($K5:$P5,$K$1:$P$1,AJ$1)</f>
        <v>3.5678693238236706E-4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3.538382800486282E-4</v>
      </c>
      <c r="C6" s="38">
        <f t="shared" ca="1" si="3"/>
        <v>3.538382800486282E-4</v>
      </c>
      <c r="D6" s="38">
        <f t="shared" ca="1" si="0"/>
        <v>3.538382800486282E-4</v>
      </c>
      <c r="E6" s="38">
        <f t="shared" ca="1" si="0"/>
        <v>3.538382800486282E-4</v>
      </c>
      <c r="F6" s="39" cm="1">
        <f t="array" aca="1" ref="F6" ca="1">INDIRECT(CONCATENATE("'",HLOOKUP(F$1,$B$21:$E$23,3,FALSE),"'!",$B$25,ROW($A6)+5))*About!$A$27</f>
        <v>3.538382800486282E-4</v>
      </c>
      <c r="G6" s="38">
        <f t="shared" ca="1" si="4"/>
        <v>3.538382800486282E-4</v>
      </c>
      <c r="H6" s="38">
        <f t="shared" ca="1" si="1"/>
        <v>3.538382800486282E-4</v>
      </c>
      <c r="I6" s="38">
        <f t="shared" ca="1" si="1"/>
        <v>3.538382800486282E-4</v>
      </c>
      <c r="J6" s="38">
        <f t="shared" ca="1" si="1"/>
        <v>3.538382800486282E-4</v>
      </c>
      <c r="K6" s="39" cm="1">
        <f t="array" aca="1" ref="K6" ca="1">INDIRECT(CONCATENATE("'",HLOOKUP(K$1,$B$21:$E$23,3,FALSE),"'!",$B$25,ROW($A6)+5))*About!$A$27</f>
        <v>3.538382800486282E-4</v>
      </c>
      <c r="L6" s="38">
        <f t="shared" ca="1" si="5"/>
        <v>3.5973558471610537E-4</v>
      </c>
      <c r="M6" s="38">
        <f t="shared" ca="1" si="2"/>
        <v>3.6563288938358247E-4</v>
      </c>
      <c r="N6" s="38">
        <f t="shared" ca="1" si="2"/>
        <v>3.7153019405105963E-4</v>
      </c>
      <c r="O6" s="38">
        <f t="shared" ca="1" si="2"/>
        <v>3.7742749871853674E-4</v>
      </c>
      <c r="P6" s="39" cm="1">
        <f t="array" aca="1" ref="P6" ca="1">INDIRECT(CONCATENATE("'",HLOOKUP(P$1,$B$21:$E$23,3,FALSE),"'!",$B$25,ROW($A6)+5))*About!$A$27</f>
        <v>3.833248033860139E-4</v>
      </c>
      <c r="Q6" s="38" cm="1">
        <f t="array" aca="1" ref="Q6" ca="1">TREND($K6:$P6,$K$1:$P$1,Q$1)</f>
        <v>3.8922210805349133E-4</v>
      </c>
      <c r="R6" s="38" cm="1">
        <f t="array" aca="1" ref="R6" ca="1">TREND($K6:$P6,$K$1:$P$1,R$1)</f>
        <v>3.9511941272096784E-4</v>
      </c>
      <c r="S6" s="38" cm="1">
        <f t="array" aca="1" ref="S6" ca="1">TREND($K6:$P6,$K$1:$P$1,S$1)</f>
        <v>4.0101671738844609E-4</v>
      </c>
      <c r="T6" s="38" cm="1">
        <f t="array" aca="1" ref="T6" ca="1">TREND($K6:$P6,$K$1:$P$1,T$1)</f>
        <v>4.069140220559226E-4</v>
      </c>
      <c r="U6" s="38" cm="1">
        <f t="array" aca="1" ref="U6" ca="1">TREND($K6:$P6,$K$1:$P$1,U$1)</f>
        <v>4.1281132672339911E-4</v>
      </c>
      <c r="V6" s="38" cm="1">
        <f t="array" aca="1" ref="V6" ca="1">TREND($K6:$P6,$K$1:$P$1,V$1)</f>
        <v>4.1870863139087736E-4</v>
      </c>
      <c r="W6" s="38" cm="1">
        <f t="array" aca="1" ref="W6" ca="1">TREND($K6:$P6,$K$1:$P$1,W$1)</f>
        <v>4.2460593605835387E-4</v>
      </c>
      <c r="X6" s="38" cm="1">
        <f t="array" aca="1" ref="X6" ca="1">TREND($K6:$P6,$K$1:$P$1,X$1)</f>
        <v>4.3050324072583038E-4</v>
      </c>
      <c r="Y6" s="38" cm="1">
        <f t="array" aca="1" ref="Y6" ca="1">TREND($K6:$P6,$K$1:$P$1,Y$1)</f>
        <v>4.3640054539330862E-4</v>
      </c>
      <c r="Z6" s="38" cm="1">
        <f t="array" aca="1" ref="Z6" ca="1">TREND($K6:$P6,$K$1:$P$1,Z$1)</f>
        <v>4.4229785006078513E-4</v>
      </c>
      <c r="AA6" s="38" cm="1">
        <f t="array" aca="1" ref="AA6" ca="1">TREND($K6:$P6,$K$1:$P$1,AA$1)</f>
        <v>4.4819515472826164E-4</v>
      </c>
      <c r="AB6" s="38" cm="1">
        <f t="array" aca="1" ref="AB6" ca="1">TREND($K6:$P6,$K$1:$P$1,AB$1)</f>
        <v>4.5409245939573989E-4</v>
      </c>
      <c r="AC6" s="38" cm="1">
        <f t="array" aca="1" ref="AC6" ca="1">TREND($K6:$P6,$K$1:$P$1,AC$1)</f>
        <v>4.599897640632164E-4</v>
      </c>
      <c r="AD6" s="38" cm="1">
        <f t="array" aca="1" ref="AD6" ca="1">TREND($K6:$P6,$K$1:$P$1,AD$1)</f>
        <v>4.6588706873069465E-4</v>
      </c>
      <c r="AE6" s="38" cm="1">
        <f t="array" aca="1" ref="AE6" ca="1">TREND($K6:$P6,$K$1:$P$1,AE$1)</f>
        <v>4.7178437339817116E-4</v>
      </c>
      <c r="AF6" s="38" cm="1">
        <f t="array" aca="1" ref="AF6" ca="1">TREND($K6:$P6,$K$1:$P$1,AF$1)</f>
        <v>4.7768167806564767E-4</v>
      </c>
      <c r="AG6" s="38" cm="1">
        <f t="array" aca="1" ref="AG6" ca="1">TREND($K6:$P6,$K$1:$P$1,AG$1)</f>
        <v>4.8357898273312591E-4</v>
      </c>
      <c r="AH6" s="38" cm="1">
        <f t="array" aca="1" ref="AH6" ca="1">TREND($K6:$P6,$K$1:$P$1,AH$1)</f>
        <v>4.8947628740060242E-4</v>
      </c>
      <c r="AI6" s="38" cm="1">
        <f t="array" aca="1" ref="AI6" ca="1">TREND($K6:$P6,$K$1:$P$1,AI$1)</f>
        <v>4.9537359206807893E-4</v>
      </c>
      <c r="AJ6" s="38" cm="1">
        <f t="array" aca="1" ref="AJ6" ca="1">TREND($K6:$P6,$K$1:$P$1,AJ$1)</f>
        <v>5.0127089673555718E-4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1.032028316808499E-2</v>
      </c>
      <c r="C7" s="38">
        <f t="shared" ca="1" si="3"/>
        <v>1.032028316808499E-2</v>
      </c>
      <c r="D7" s="38">
        <f t="shared" ca="1" si="0"/>
        <v>1.032028316808499E-2</v>
      </c>
      <c r="E7" s="38">
        <f t="shared" ca="1" si="0"/>
        <v>1.032028316808499E-2</v>
      </c>
      <c r="F7" s="39" cm="1">
        <f t="array" aca="1" ref="F7" ca="1">INDIRECT(CONCATENATE("'",HLOOKUP(F$1,$B$21:$E$23,3,FALSE),"'!",$B$25,ROW($A7)+5))*About!$A$27</f>
        <v>1.032028316808499E-2</v>
      </c>
      <c r="G7" s="38">
        <f t="shared" ca="1" si="4"/>
        <v>1.0379256214759762E-2</v>
      </c>
      <c r="H7" s="38">
        <f t="shared" ca="1" si="1"/>
        <v>1.0438229261434532E-2</v>
      </c>
      <c r="I7" s="38">
        <f t="shared" ca="1" si="1"/>
        <v>1.0497202308109304E-2</v>
      </c>
      <c r="J7" s="38">
        <f t="shared" ca="1" si="1"/>
        <v>1.0556175354784075E-2</v>
      </c>
      <c r="K7" s="39" cm="1">
        <f t="array" aca="1" ref="K7" ca="1">INDIRECT(CONCATENATE("'",HLOOKUP(K$1,$B$21:$E$23,3,FALSE),"'!",$B$25,ROW($A7)+5))*About!$A$27</f>
        <v>1.0615148401458847E-2</v>
      </c>
      <c r="L7" s="38">
        <f t="shared" ca="1" si="5"/>
        <v>1.0615148401458847E-2</v>
      </c>
      <c r="M7" s="38">
        <f t="shared" ca="1" si="2"/>
        <v>1.0615148401458847E-2</v>
      </c>
      <c r="N7" s="38">
        <f t="shared" ca="1" si="2"/>
        <v>1.0615148401458847E-2</v>
      </c>
      <c r="O7" s="38">
        <f t="shared" ca="1" si="2"/>
        <v>1.0615148401458847E-2</v>
      </c>
      <c r="P7" s="39" cm="1">
        <f t="array" aca="1" ref="P7" ca="1">INDIRECT(CONCATENATE("'",HLOOKUP(P$1,$B$21:$E$23,3,FALSE),"'!",$B$25,ROW($A7)+5))*About!$A$27</f>
        <v>1.0615148401458847E-2</v>
      </c>
      <c r="Q7" s="38" cm="1">
        <f t="array" aca="1" ref="Q7" ca="1">TREND($K7:$P7,$K$1:$P$1,Q$1)</f>
        <v>1.0615148401458845E-2</v>
      </c>
      <c r="R7" s="38" cm="1">
        <f t="array" aca="1" ref="R7" ca="1">TREND($K7:$P7,$K$1:$P$1,R$1)</f>
        <v>1.0615148401458845E-2</v>
      </c>
      <c r="S7" s="38" cm="1">
        <f t="array" aca="1" ref="S7" ca="1">TREND($K7:$P7,$K$1:$P$1,S$1)</f>
        <v>1.0615148401458845E-2</v>
      </c>
      <c r="T7" s="38" cm="1">
        <f t="array" aca="1" ref="T7" ca="1">TREND($K7:$P7,$K$1:$P$1,T$1)</f>
        <v>1.0615148401458845E-2</v>
      </c>
      <c r="U7" s="38" cm="1">
        <f t="array" aca="1" ref="U7" ca="1">TREND($K7:$P7,$K$1:$P$1,U$1)</f>
        <v>1.0615148401458845E-2</v>
      </c>
      <c r="V7" s="38" cm="1">
        <f t="array" aca="1" ref="V7" ca="1">TREND($K7:$P7,$K$1:$P$1,V$1)</f>
        <v>1.0615148401458845E-2</v>
      </c>
      <c r="W7" s="38" cm="1">
        <f t="array" aca="1" ref="W7" ca="1">TREND($K7:$P7,$K$1:$P$1,W$1)</f>
        <v>1.0615148401458845E-2</v>
      </c>
      <c r="X7" s="38" cm="1">
        <f t="array" aca="1" ref="X7" ca="1">TREND($K7:$P7,$K$1:$P$1,X$1)</f>
        <v>1.0615148401458845E-2</v>
      </c>
      <c r="Y7" s="38" cm="1">
        <f t="array" aca="1" ref="Y7" ca="1">TREND($K7:$P7,$K$1:$P$1,Y$1)</f>
        <v>1.0615148401458845E-2</v>
      </c>
      <c r="Z7" s="38" cm="1">
        <f t="array" aca="1" ref="Z7" ca="1">TREND($K7:$P7,$K$1:$P$1,Z$1)</f>
        <v>1.0615148401458845E-2</v>
      </c>
      <c r="AA7" s="38" cm="1">
        <f t="array" aca="1" ref="AA7" ca="1">TREND($K7:$P7,$K$1:$P$1,AA$1)</f>
        <v>1.0615148401458845E-2</v>
      </c>
      <c r="AB7" s="38" cm="1">
        <f t="array" aca="1" ref="AB7" ca="1">TREND($K7:$P7,$K$1:$P$1,AB$1)</f>
        <v>1.0615148401458845E-2</v>
      </c>
      <c r="AC7" s="38" cm="1">
        <f t="array" aca="1" ref="AC7" ca="1">TREND($K7:$P7,$K$1:$P$1,AC$1)</f>
        <v>1.0615148401458845E-2</v>
      </c>
      <c r="AD7" s="38" cm="1">
        <f t="array" aca="1" ref="AD7" ca="1">TREND($K7:$P7,$K$1:$P$1,AD$1)</f>
        <v>1.0615148401458845E-2</v>
      </c>
      <c r="AE7" s="38" cm="1">
        <f t="array" aca="1" ref="AE7" ca="1">TREND($K7:$P7,$K$1:$P$1,AE$1)</f>
        <v>1.0615148401458845E-2</v>
      </c>
      <c r="AF7" s="38" cm="1">
        <f t="array" aca="1" ref="AF7" ca="1">TREND($K7:$P7,$K$1:$P$1,AF$1)</f>
        <v>1.0615148401458845E-2</v>
      </c>
      <c r="AG7" s="38" cm="1">
        <f t="array" aca="1" ref="AG7" ca="1">TREND($K7:$P7,$K$1:$P$1,AG$1)</f>
        <v>1.0615148401458845E-2</v>
      </c>
      <c r="AH7" s="38" cm="1">
        <f t="array" aca="1" ref="AH7" ca="1">TREND($K7:$P7,$K$1:$P$1,AH$1)</f>
        <v>1.0615148401458845E-2</v>
      </c>
      <c r="AI7" s="38" cm="1">
        <f t="array" aca="1" ref="AI7" ca="1">TREND($K7:$P7,$K$1:$P$1,AI$1)</f>
        <v>1.0615148401458845E-2</v>
      </c>
      <c r="AJ7" s="38" cm="1">
        <f t="array" aca="1" ref="AJ7" ca="1">TREND($K7:$P7,$K$1:$P$1,AJ$1)</f>
        <v>1.0615148401458845E-2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1.7102183535683696E-3</v>
      </c>
      <c r="C8" s="38">
        <f t="shared" ca="1" si="3"/>
        <v>1.7175899844027161E-3</v>
      </c>
      <c r="D8" s="38">
        <f t="shared" ca="1" si="0"/>
        <v>1.7249616152370624E-3</v>
      </c>
      <c r="E8" s="38">
        <f t="shared" ca="1" si="0"/>
        <v>1.7323332460714089E-3</v>
      </c>
      <c r="F8" s="39" cm="1">
        <f t="array" aca="1" ref="F8" ca="1">INDIRECT(CONCATENATE("'",HLOOKUP(F$1,$B$21:$E$23,3,FALSE),"'!",$B$25,ROW($A8)+5))*About!$A$27</f>
        <v>1.7397048769057554E-3</v>
      </c>
      <c r="G8" s="38">
        <f t="shared" ca="1" si="4"/>
        <v>1.7514994862407097E-3</v>
      </c>
      <c r="H8" s="38">
        <f t="shared" ca="1" si="1"/>
        <v>1.763294095575664E-3</v>
      </c>
      <c r="I8" s="38">
        <f t="shared" ca="1" si="1"/>
        <v>1.7750887049106181E-3</v>
      </c>
      <c r="J8" s="38">
        <f t="shared" ca="1" si="1"/>
        <v>1.7868833142455724E-3</v>
      </c>
      <c r="K8" s="39" cm="1">
        <f t="array" aca="1" ref="K8" ca="1">INDIRECT(CONCATENATE("'",HLOOKUP(K$1,$B$21:$E$23,3,FALSE),"'!",$B$25,ROW($A8)+5))*About!$A$27</f>
        <v>1.7986779235805268E-3</v>
      </c>
      <c r="L8" s="38">
        <f t="shared" ca="1" si="5"/>
        <v>1.8045752282480039E-3</v>
      </c>
      <c r="M8" s="38">
        <f t="shared" ca="1" si="2"/>
        <v>1.8104725329154811E-3</v>
      </c>
      <c r="N8" s="38">
        <f t="shared" ca="1" si="2"/>
        <v>1.816369837582958E-3</v>
      </c>
      <c r="O8" s="38">
        <f t="shared" ca="1" si="2"/>
        <v>1.8222671422504352E-3</v>
      </c>
      <c r="P8" s="39" cm="1">
        <f t="array" aca="1" ref="P8" ca="1">INDIRECT(CONCATENATE("'",HLOOKUP(P$1,$B$21:$E$23,3,FALSE),"'!",$B$25,ROW($A8)+5))*About!$A$27</f>
        <v>1.8281644469179124E-3</v>
      </c>
      <c r="Q8" s="38" cm="1">
        <f t="array" aca="1" ref="Q8" ca="1">TREND($K8:$P8,$K$1:$P$1,Q$1)</f>
        <v>1.8340617515853891E-3</v>
      </c>
      <c r="R8" s="38" cm="1">
        <f t="array" aca="1" ref="R8" ca="1">TREND($K8:$P8,$K$1:$P$1,R$1)</f>
        <v>1.8399590562528673E-3</v>
      </c>
      <c r="S8" s="38" cm="1">
        <f t="array" aca="1" ref="S8" ca="1">TREND($K8:$P8,$K$1:$P$1,S$1)</f>
        <v>1.8458563609203438E-3</v>
      </c>
      <c r="T8" s="38" cm="1">
        <f t="array" aca="1" ref="T8" ca="1">TREND($K8:$P8,$K$1:$P$1,T$1)</f>
        <v>1.8517536655878204E-3</v>
      </c>
      <c r="U8" s="38" cm="1">
        <f t="array" aca="1" ref="U8" ca="1">TREND($K8:$P8,$K$1:$P$1,U$1)</f>
        <v>1.8576509702552986E-3</v>
      </c>
      <c r="V8" s="38" cm="1">
        <f t="array" aca="1" ref="V8" ca="1">TREND($K8:$P8,$K$1:$P$1,V$1)</f>
        <v>1.8635482749227751E-3</v>
      </c>
      <c r="W8" s="38" cm="1">
        <f t="array" aca="1" ref="W8" ca="1">TREND($K8:$P8,$K$1:$P$1,W$1)</f>
        <v>1.8694455795902516E-3</v>
      </c>
      <c r="X8" s="38" cm="1">
        <f t="array" aca="1" ref="X8" ca="1">TREND($K8:$P8,$K$1:$P$1,X$1)</f>
        <v>1.8753428842577299E-3</v>
      </c>
      <c r="Y8" s="38" cm="1">
        <f t="array" aca="1" ref="Y8" ca="1">TREND($K8:$P8,$K$1:$P$1,Y$1)</f>
        <v>1.8812401889252064E-3</v>
      </c>
      <c r="Z8" s="38" cm="1">
        <f t="array" aca="1" ref="Z8" ca="1">TREND($K8:$P8,$K$1:$P$1,Z$1)</f>
        <v>1.8871374935926829E-3</v>
      </c>
      <c r="AA8" s="38" cm="1">
        <f t="array" aca="1" ref="AA8" ca="1">TREND($K8:$P8,$K$1:$P$1,AA$1)</f>
        <v>1.8930347982601611E-3</v>
      </c>
      <c r="AB8" s="38" cm="1">
        <f t="array" aca="1" ref="AB8" ca="1">TREND($K8:$P8,$K$1:$P$1,AB$1)</f>
        <v>1.8989321029276376E-3</v>
      </c>
      <c r="AC8" s="38" cm="1">
        <f t="array" aca="1" ref="AC8" ca="1">TREND($K8:$P8,$K$1:$P$1,AC$1)</f>
        <v>1.9048294075951142E-3</v>
      </c>
      <c r="AD8" s="38" cm="1">
        <f t="array" aca="1" ref="AD8" ca="1">TREND($K8:$P8,$K$1:$P$1,AD$1)</f>
        <v>1.9107267122625924E-3</v>
      </c>
      <c r="AE8" s="38" cm="1">
        <f t="array" aca="1" ref="AE8" ca="1">TREND($K8:$P8,$K$1:$P$1,AE$1)</f>
        <v>1.9166240169300689E-3</v>
      </c>
      <c r="AF8" s="38" cm="1">
        <f t="array" aca="1" ref="AF8" ca="1">TREND($K8:$P8,$K$1:$P$1,AF$1)</f>
        <v>1.9225213215975454E-3</v>
      </c>
      <c r="AG8" s="38" cm="1">
        <f t="array" aca="1" ref="AG8" ca="1">TREND($K8:$P8,$K$1:$P$1,AG$1)</f>
        <v>1.9284186262650237E-3</v>
      </c>
      <c r="AH8" s="38" cm="1">
        <f t="array" aca="1" ref="AH8" ca="1">TREND($K8:$P8,$K$1:$P$1,AH$1)</f>
        <v>1.9343159309325002E-3</v>
      </c>
      <c r="AI8" s="38" cm="1">
        <f t="array" aca="1" ref="AI8" ca="1">TREND($K8:$P8,$K$1:$P$1,AI$1)</f>
        <v>1.9402132355999767E-3</v>
      </c>
      <c r="AJ8" s="38" cm="1">
        <f t="array" aca="1" ref="AJ8" ca="1">TREND($K8:$P8,$K$1:$P$1,AJ$1)</f>
        <v>1.9461105402674549E-3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4.128113267233996E-4</v>
      </c>
      <c r="C9" s="38">
        <f t="shared" ca="1" si="3"/>
        <v>4.128113267233996E-4</v>
      </c>
      <c r="D9" s="38">
        <f t="shared" ca="1" si="0"/>
        <v>4.128113267233996E-4</v>
      </c>
      <c r="E9" s="38">
        <f t="shared" ca="1" si="0"/>
        <v>4.128113267233996E-4</v>
      </c>
      <c r="F9" s="39" cm="1">
        <f t="array" aca="1" ref="F9" ca="1">INDIRECT(CONCATENATE("'",HLOOKUP(F$1,$B$21:$E$23,3,FALSE),"'!",$B$25,ROW($A9)+5))*About!$A$27</f>
        <v>4.128113267233996E-4</v>
      </c>
      <c r="G9" s="38">
        <f t="shared" ca="1" si="4"/>
        <v>4.128113267233996E-4</v>
      </c>
      <c r="H9" s="38">
        <f t="shared" ca="1" si="1"/>
        <v>4.128113267233996E-4</v>
      </c>
      <c r="I9" s="38">
        <f t="shared" ca="1" si="1"/>
        <v>4.128113267233996E-4</v>
      </c>
      <c r="J9" s="38">
        <f t="shared" ca="1" si="1"/>
        <v>4.128113267233996E-4</v>
      </c>
      <c r="K9" s="39" cm="1">
        <f t="array" aca="1" ref="K9" ca="1">INDIRECT(CONCATENATE("'",HLOOKUP(K$1,$B$21:$E$23,3,FALSE),"'!",$B$25,ROW($A9)+5))*About!$A$27</f>
        <v>4.128113267233996E-4</v>
      </c>
      <c r="L9" s="38">
        <f t="shared" ca="1" si="5"/>
        <v>4.1870863139087671E-4</v>
      </c>
      <c r="M9" s="38">
        <f t="shared" ca="1" si="2"/>
        <v>4.2460593605835387E-4</v>
      </c>
      <c r="N9" s="38">
        <f t="shared" ca="1" si="2"/>
        <v>4.3050324072583097E-4</v>
      </c>
      <c r="O9" s="38">
        <f t="shared" ca="1" si="2"/>
        <v>4.3640054539330813E-4</v>
      </c>
      <c r="P9" s="39" cm="1">
        <f t="array" aca="1" ref="P9" ca="1">INDIRECT(CONCATENATE("'",HLOOKUP(P$1,$B$21:$E$23,3,FALSE),"'!",$B$25,ROW($A9)+5))*About!$A$27</f>
        <v>4.4229785006078524E-4</v>
      </c>
      <c r="Q9" s="38" cm="1">
        <f t="array" aca="1" ref="Q9" ca="1">TREND($K9:$P9,$K$1:$P$1,Q$1)</f>
        <v>4.4819515472826164E-4</v>
      </c>
      <c r="R9" s="38" cm="1">
        <f t="array" aca="1" ref="R9" ca="1">TREND($K9:$P9,$K$1:$P$1,R$1)</f>
        <v>4.5409245939573815E-4</v>
      </c>
      <c r="S9" s="38" cm="1">
        <f t="array" aca="1" ref="S9" ca="1">TREND($K9:$P9,$K$1:$P$1,S$1)</f>
        <v>4.599897640632164E-4</v>
      </c>
      <c r="T9" s="38" cm="1">
        <f t="array" aca="1" ref="T9" ca="1">TREND($K9:$P9,$K$1:$P$1,T$1)</f>
        <v>4.6588706873069291E-4</v>
      </c>
      <c r="U9" s="38" cm="1">
        <f t="array" aca="1" ref="U9" ca="1">TREND($K9:$P9,$K$1:$P$1,U$1)</f>
        <v>4.7178437339816942E-4</v>
      </c>
      <c r="V9" s="38" cm="1">
        <f t="array" aca="1" ref="V9" ca="1">TREND($K9:$P9,$K$1:$P$1,V$1)</f>
        <v>4.7768167806564767E-4</v>
      </c>
      <c r="W9" s="38" cm="1">
        <f t="array" aca="1" ref="W9" ca="1">TREND($K9:$P9,$K$1:$P$1,W$1)</f>
        <v>4.8357898273312418E-4</v>
      </c>
      <c r="X9" s="38" cm="1">
        <f t="array" aca="1" ref="X9" ca="1">TREND($K9:$P9,$K$1:$P$1,X$1)</f>
        <v>4.8947628740060069E-4</v>
      </c>
      <c r="Y9" s="38" cm="1">
        <f t="array" aca="1" ref="Y9" ca="1">TREND($K9:$P9,$K$1:$P$1,Y$1)</f>
        <v>4.9537359206807893E-4</v>
      </c>
      <c r="Z9" s="38" cm="1">
        <f t="array" aca="1" ref="Z9" ca="1">TREND($K9:$P9,$K$1:$P$1,Z$1)</f>
        <v>5.0127089673555544E-4</v>
      </c>
      <c r="AA9" s="38" cm="1">
        <f t="array" aca="1" ref="AA9" ca="1">TREND($K9:$P9,$K$1:$P$1,AA$1)</f>
        <v>5.0716820140303195E-4</v>
      </c>
      <c r="AB9" s="38" cm="1">
        <f t="array" aca="1" ref="AB9" ca="1">TREND($K9:$P9,$K$1:$P$1,AB$1)</f>
        <v>5.130655060705102E-4</v>
      </c>
      <c r="AC9" s="38" cm="1">
        <f t="array" aca="1" ref="AC9" ca="1">TREND($K9:$P9,$K$1:$P$1,AC$1)</f>
        <v>5.1896281073798671E-4</v>
      </c>
      <c r="AD9" s="38" cm="1">
        <f t="array" aca="1" ref="AD9" ca="1">TREND($K9:$P9,$K$1:$P$1,AD$1)</f>
        <v>5.2486011540546496E-4</v>
      </c>
      <c r="AE9" s="38" cm="1">
        <f t="array" aca="1" ref="AE9" ca="1">TREND($K9:$P9,$K$1:$P$1,AE$1)</f>
        <v>5.3075742007294147E-4</v>
      </c>
      <c r="AF9" s="38" cm="1">
        <f t="array" aca="1" ref="AF9" ca="1">TREND($K9:$P9,$K$1:$P$1,AF$1)</f>
        <v>5.3665472474041798E-4</v>
      </c>
      <c r="AG9" s="38" cm="1">
        <f t="array" aca="1" ref="AG9" ca="1">TREND($K9:$P9,$K$1:$P$1,AG$1)</f>
        <v>5.4255202940789622E-4</v>
      </c>
      <c r="AH9" s="38" cm="1">
        <f t="array" aca="1" ref="AH9" ca="1">TREND($K9:$P9,$K$1:$P$1,AH$1)</f>
        <v>5.4844933407537273E-4</v>
      </c>
      <c r="AI9" s="38" cm="1">
        <f t="array" aca="1" ref="AI9" ca="1">TREND($K9:$P9,$K$1:$P$1,AI$1)</f>
        <v>5.5434663874284924E-4</v>
      </c>
      <c r="AJ9" s="38" cm="1">
        <f t="array" aca="1" ref="AJ9" ca="1">TREND($K9:$P9,$K$1:$P$1,AJ$1)</f>
        <v>5.6024394341032749E-4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3.5383828004862818E-6</v>
      </c>
      <c r="C10" s="38">
        <f t="shared" ca="1" si="3"/>
        <v>3.6120991088297461E-6</v>
      </c>
      <c r="D10" s="38">
        <f t="shared" ca="1" si="0"/>
        <v>3.6858154171732105E-6</v>
      </c>
      <c r="E10" s="38">
        <f t="shared" ca="1" si="0"/>
        <v>3.7595317255166748E-6</v>
      </c>
      <c r="F10" s="39" cm="1">
        <f t="array" aca="1" ref="F10" ca="1">INDIRECT(CONCATENATE("'",HLOOKUP(F$1,$B$21:$E$23,3,FALSE),"'!",$B$25,ROW($A10)+5))*About!$A$27</f>
        <v>3.8332480338601391E-6</v>
      </c>
      <c r="G10" s="38">
        <f t="shared" ca="1" si="4"/>
        <v>3.8922210805349106E-6</v>
      </c>
      <c r="H10" s="38">
        <f t="shared" ca="1" si="1"/>
        <v>3.9511941272096821E-6</v>
      </c>
      <c r="I10" s="38">
        <f t="shared" ca="1" si="1"/>
        <v>4.0101671738844527E-6</v>
      </c>
      <c r="J10" s="38">
        <f t="shared" ca="1" si="1"/>
        <v>4.0691402205592242E-6</v>
      </c>
      <c r="K10" s="39" cm="1">
        <f t="array" aca="1" ref="K10" ca="1">INDIRECT(CONCATENATE("'",HLOOKUP(K$1,$B$21:$E$23,3,FALSE),"'!",$B$25,ROW($A10)+5))*About!$A$27</f>
        <v>4.1281132672339957E-6</v>
      </c>
      <c r="L10" s="38">
        <f t="shared" ca="1" si="5"/>
        <v>4.1870863139087672E-6</v>
      </c>
      <c r="M10" s="38">
        <f t="shared" ca="1" si="2"/>
        <v>4.2460593605835386E-6</v>
      </c>
      <c r="N10" s="38">
        <f t="shared" ca="1" si="2"/>
        <v>4.3050324072583101E-6</v>
      </c>
      <c r="O10" s="38">
        <f t="shared" ca="1" si="2"/>
        <v>4.3640054539330816E-6</v>
      </c>
      <c r="P10" s="39" cm="1">
        <f t="array" aca="1" ref="P10" ca="1">INDIRECT(CONCATENATE("'",HLOOKUP(P$1,$B$21:$E$23,3,FALSE),"'!",$B$25,ROW($A10)+5))*About!$A$27</f>
        <v>4.4229785006078531E-6</v>
      </c>
      <c r="Q10" s="38" cm="1">
        <f t="array" aca="1" ref="Q10" ca="1">TREND($K10:$P10,$K$1:$P$1,Q$1)</f>
        <v>4.4819515472826186E-6</v>
      </c>
      <c r="R10" s="38" cm="1">
        <f t="array" aca="1" ref="R10" ca="1">TREND($K10:$P10,$K$1:$P$1,R$1)</f>
        <v>4.5409245939573935E-6</v>
      </c>
      <c r="S10" s="38" cm="1">
        <f t="array" aca="1" ref="S10" ca="1">TREND($K10:$P10,$K$1:$P$1,S$1)</f>
        <v>4.5998976406321683E-6</v>
      </c>
      <c r="T10" s="38" cm="1">
        <f t="array" aca="1" ref="T10" ca="1">TREND($K10:$P10,$K$1:$P$1,T$1)</f>
        <v>4.6588706873069296E-6</v>
      </c>
      <c r="U10" s="38" cm="1">
        <f t="array" aca="1" ref="U10" ca="1">TREND($K10:$P10,$K$1:$P$1,U$1)</f>
        <v>4.7178437339817045E-6</v>
      </c>
      <c r="V10" s="38" cm="1">
        <f t="array" aca="1" ref="V10" ca="1">TREND($K10:$P10,$K$1:$P$1,V$1)</f>
        <v>4.7768167806564794E-6</v>
      </c>
      <c r="W10" s="38" cm="1">
        <f t="array" aca="1" ref="W10" ca="1">TREND($K10:$P10,$K$1:$P$1,W$1)</f>
        <v>4.8357898273312542E-6</v>
      </c>
      <c r="X10" s="38" cm="1">
        <f t="array" aca="1" ref="X10" ca="1">TREND($K10:$P10,$K$1:$P$1,X$1)</f>
        <v>4.8947628740060155E-6</v>
      </c>
      <c r="Y10" s="38" cm="1">
        <f t="array" aca="1" ref="Y10" ca="1">TREND($K10:$P10,$K$1:$P$1,Y$1)</f>
        <v>4.9537359206807904E-6</v>
      </c>
      <c r="Z10" s="38" cm="1">
        <f t="array" aca="1" ref="Z10" ca="1">TREND($K10:$P10,$K$1:$P$1,Z$1)</f>
        <v>5.0127089673555653E-6</v>
      </c>
      <c r="AA10" s="38" cm="1">
        <f t="array" aca="1" ref="AA10" ca="1">TREND($K10:$P10,$K$1:$P$1,AA$1)</f>
        <v>5.0716820140303401E-6</v>
      </c>
      <c r="AB10" s="38" cm="1">
        <f t="array" aca="1" ref="AB10" ca="1">TREND($K10:$P10,$K$1:$P$1,AB$1)</f>
        <v>5.1306550607051015E-6</v>
      </c>
      <c r="AC10" s="38" cm="1">
        <f t="array" aca="1" ref="AC10" ca="1">TREND($K10:$P10,$K$1:$P$1,AC$1)</f>
        <v>5.1896281073798763E-6</v>
      </c>
      <c r="AD10" s="38" cm="1">
        <f t="array" aca="1" ref="AD10" ca="1">TREND($K10:$P10,$K$1:$P$1,AD$1)</f>
        <v>5.2486011540546512E-6</v>
      </c>
      <c r="AE10" s="38" cm="1">
        <f t="array" aca="1" ref="AE10" ca="1">TREND($K10:$P10,$K$1:$P$1,AE$1)</f>
        <v>5.307574200729426E-6</v>
      </c>
      <c r="AF10" s="38" cm="1">
        <f t="array" aca="1" ref="AF10" ca="1">TREND($K10:$P10,$K$1:$P$1,AF$1)</f>
        <v>5.3665472474041874E-6</v>
      </c>
      <c r="AG10" s="38" cm="1">
        <f t="array" aca="1" ref="AG10" ca="1">TREND($K10:$P10,$K$1:$P$1,AG$1)</f>
        <v>5.4255202940789622E-6</v>
      </c>
      <c r="AH10" s="38" cm="1">
        <f t="array" aca="1" ref="AH10" ca="1">TREND($K10:$P10,$K$1:$P$1,AH$1)</f>
        <v>5.4844933407537371E-6</v>
      </c>
      <c r="AI10" s="38" cm="1">
        <f t="array" aca="1" ref="AI10" ca="1">TREND($K10:$P10,$K$1:$P$1,AI$1)</f>
        <v>5.5434663874285119E-6</v>
      </c>
      <c r="AJ10" s="38" cm="1">
        <f t="array" aca="1" ref="AJ10" ca="1">TREND($K10:$P10,$K$1:$P$1,AJ$1)</f>
        <v>5.6024394341032868E-6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3.2435175671124257E-6</v>
      </c>
      <c r="C11" s="38">
        <f t="shared" ca="1" si="3"/>
        <v>3.3172338754558896E-6</v>
      </c>
      <c r="D11" s="38">
        <f t="shared" ca="1" si="0"/>
        <v>3.3909501837993539E-6</v>
      </c>
      <c r="E11" s="38">
        <f t="shared" ca="1" si="0"/>
        <v>3.4646664921428178E-6</v>
      </c>
      <c r="F11" s="39" cm="1">
        <f t="array" aca="1" ref="F11" ca="1">INDIRECT(CONCATENATE("'",HLOOKUP(F$1,$B$21:$E$23,3,FALSE),"'!",$B$25,ROW($A11)+5))*About!$A$27</f>
        <v>3.5383828004862818E-6</v>
      </c>
      <c r="G11" s="38">
        <f t="shared" ca="1" si="4"/>
        <v>3.6563288938358247E-6</v>
      </c>
      <c r="H11" s="38">
        <f t="shared" ca="1" si="1"/>
        <v>3.7742749871853672E-6</v>
      </c>
      <c r="I11" s="38">
        <f t="shared" ca="1" si="1"/>
        <v>3.8922210805349098E-6</v>
      </c>
      <c r="J11" s="38">
        <f t="shared" ca="1" si="1"/>
        <v>4.0101671738844527E-6</v>
      </c>
      <c r="K11" s="39" cm="1">
        <f t="array" aca="1" ref="K11" ca="1">INDIRECT(CONCATENATE("'",HLOOKUP(K$1,$B$21:$E$23,3,FALSE),"'!",$B$25,ROW($A11)+5))*About!$A$27</f>
        <v>4.1281132672339957E-6</v>
      </c>
      <c r="L11" s="38">
        <f t="shared" ca="1" si="5"/>
        <v>4.1870863139087672E-6</v>
      </c>
      <c r="M11" s="38">
        <f t="shared" ca="1" si="2"/>
        <v>4.2460593605835386E-6</v>
      </c>
      <c r="N11" s="38">
        <f t="shared" ca="1" si="2"/>
        <v>4.3050324072583101E-6</v>
      </c>
      <c r="O11" s="38">
        <f t="shared" ca="1" si="2"/>
        <v>4.3640054539330816E-6</v>
      </c>
      <c r="P11" s="39" cm="1">
        <f t="array" aca="1" ref="P11" ca="1">INDIRECT(CONCATENATE("'",HLOOKUP(P$1,$B$21:$E$23,3,FALSE),"'!",$B$25,ROW($A11)+5))*About!$A$27</f>
        <v>4.4229785006078531E-6</v>
      </c>
      <c r="Q11" s="38" cm="1">
        <f t="array" aca="1" ref="Q11" ca="1">TREND($K11:$P11,$K$1:$P$1,Q$1)</f>
        <v>4.4819515472826186E-6</v>
      </c>
      <c r="R11" s="38" cm="1">
        <f t="array" aca="1" ref="R11" ca="1">TREND($K11:$P11,$K$1:$P$1,R$1)</f>
        <v>4.5409245939573935E-6</v>
      </c>
      <c r="S11" s="38" cm="1">
        <f t="array" aca="1" ref="S11" ca="1">TREND($K11:$P11,$K$1:$P$1,S$1)</f>
        <v>4.5998976406321683E-6</v>
      </c>
      <c r="T11" s="38" cm="1">
        <f t="array" aca="1" ref="T11" ca="1">TREND($K11:$P11,$K$1:$P$1,T$1)</f>
        <v>4.6588706873069296E-6</v>
      </c>
      <c r="U11" s="38" cm="1">
        <f t="array" aca="1" ref="U11" ca="1">TREND($K11:$P11,$K$1:$P$1,U$1)</f>
        <v>4.7178437339817045E-6</v>
      </c>
      <c r="V11" s="38" cm="1">
        <f t="array" aca="1" ref="V11" ca="1">TREND($K11:$P11,$K$1:$P$1,V$1)</f>
        <v>4.7768167806564794E-6</v>
      </c>
      <c r="W11" s="38" cm="1">
        <f t="array" aca="1" ref="W11" ca="1">TREND($K11:$P11,$K$1:$P$1,W$1)</f>
        <v>4.8357898273312542E-6</v>
      </c>
      <c r="X11" s="38" cm="1">
        <f t="array" aca="1" ref="X11" ca="1">TREND($K11:$P11,$K$1:$P$1,X$1)</f>
        <v>4.8947628740060155E-6</v>
      </c>
      <c r="Y11" s="38" cm="1">
        <f t="array" aca="1" ref="Y11" ca="1">TREND($K11:$P11,$K$1:$P$1,Y$1)</f>
        <v>4.9537359206807904E-6</v>
      </c>
      <c r="Z11" s="38" cm="1">
        <f t="array" aca="1" ref="Z11" ca="1">TREND($K11:$P11,$K$1:$P$1,Z$1)</f>
        <v>5.0127089673555653E-6</v>
      </c>
      <c r="AA11" s="38" cm="1">
        <f t="array" aca="1" ref="AA11" ca="1">TREND($K11:$P11,$K$1:$P$1,AA$1)</f>
        <v>5.0716820140303401E-6</v>
      </c>
      <c r="AB11" s="38" cm="1">
        <f t="array" aca="1" ref="AB11" ca="1">TREND($K11:$P11,$K$1:$P$1,AB$1)</f>
        <v>5.1306550607051015E-6</v>
      </c>
      <c r="AC11" s="38" cm="1">
        <f t="array" aca="1" ref="AC11" ca="1">TREND($K11:$P11,$K$1:$P$1,AC$1)</f>
        <v>5.1896281073798763E-6</v>
      </c>
      <c r="AD11" s="38" cm="1">
        <f t="array" aca="1" ref="AD11" ca="1">TREND($K11:$P11,$K$1:$P$1,AD$1)</f>
        <v>5.2486011540546512E-6</v>
      </c>
      <c r="AE11" s="38" cm="1">
        <f t="array" aca="1" ref="AE11" ca="1">TREND($K11:$P11,$K$1:$P$1,AE$1)</f>
        <v>5.307574200729426E-6</v>
      </c>
      <c r="AF11" s="38" cm="1">
        <f t="array" aca="1" ref="AF11" ca="1">TREND($K11:$P11,$K$1:$P$1,AF$1)</f>
        <v>5.3665472474041874E-6</v>
      </c>
      <c r="AG11" s="38" cm="1">
        <f t="array" aca="1" ref="AG11" ca="1">TREND($K11:$P11,$K$1:$P$1,AG$1)</f>
        <v>5.4255202940789622E-6</v>
      </c>
      <c r="AH11" s="38" cm="1">
        <f t="array" aca="1" ref="AH11" ca="1">TREND($K11:$P11,$K$1:$P$1,AH$1)</f>
        <v>5.4844933407537371E-6</v>
      </c>
      <c r="AI11" s="38" cm="1">
        <f t="array" aca="1" ref="AI11" ca="1">TREND($K11:$P11,$K$1:$P$1,AI$1)</f>
        <v>5.5434663874285119E-6</v>
      </c>
      <c r="AJ11" s="38" cm="1">
        <f t="array" aca="1" ref="AJ11" ca="1">TREND($K11:$P11,$K$1:$P$1,AJ$1)</f>
        <v>5.6024394341032868E-6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1.5362478658777941E-5</v>
      </c>
      <c r="C12" s="38">
        <f t="shared" ca="1" si="3"/>
        <v>1.5686830415489185E-5</v>
      </c>
      <c r="D12" s="38">
        <f t="shared" ca="1" si="0"/>
        <v>1.6011182172200427E-5</v>
      </c>
      <c r="E12" s="38">
        <f t="shared" ca="1" si="0"/>
        <v>1.6335533928911668E-5</v>
      </c>
      <c r="F12" s="40">
        <f ca="1">SUM(INDIRECT(CONCATENATE("'",HLOOKUP(F$1,$B$21:$E$23,3,FALSE),"'!",$B$25,ROW($A12)+5,":",$B$25,ROW($A12)+6)))*About!$A$27</f>
        <v>1.6659885685622913E-5</v>
      </c>
      <c r="G12" s="38">
        <f t="shared" ca="1" si="4"/>
        <v>1.6925264395659383E-5</v>
      </c>
      <c r="H12" s="38">
        <f t="shared" ca="1" si="1"/>
        <v>1.7190643105695853E-5</v>
      </c>
      <c r="I12" s="38">
        <f t="shared" ca="1" si="1"/>
        <v>1.7456021815732326E-5</v>
      </c>
      <c r="J12" s="38">
        <f t="shared" ca="1" si="1"/>
        <v>1.7721400525768796E-5</v>
      </c>
      <c r="K12" s="40">
        <f ca="1">SUM(INDIRECT(CONCATENATE("'",HLOOKUP(K$1,$B$21:$E$23,3,FALSE),"'!",$B$25,ROW($A12)+5,":",$B$25,ROW($A12)+6)))*About!$A$27</f>
        <v>1.7986779235805266E-5</v>
      </c>
      <c r="L12" s="38">
        <f t="shared" ca="1" si="5"/>
        <v>1.8311130992516508E-5</v>
      </c>
      <c r="M12" s="38">
        <f t="shared" ca="1" si="2"/>
        <v>1.8635482749227752E-5</v>
      </c>
      <c r="N12" s="38">
        <f t="shared" ca="1" si="2"/>
        <v>1.8959834505938994E-5</v>
      </c>
      <c r="O12" s="38">
        <f t="shared" ca="1" si="2"/>
        <v>1.9284186262650239E-5</v>
      </c>
      <c r="P12" s="40">
        <f ca="1">SUM(INDIRECT(CONCATENATE("'",HLOOKUP(P$1,$B$21:$E$23,3,FALSE),"'!",$B$25,ROW($A12)+5,":",$B$25,ROW($A12)+6)))*About!$A$27</f>
        <v>1.960853801936148E-5</v>
      </c>
      <c r="Q12" s="38" cm="1">
        <f t="array" aca="1" ref="Q12" ca="1">TREND($K12:$P12,$K$1:$P$1,Q$1)</f>
        <v>1.9932889776072766E-5</v>
      </c>
      <c r="R12" s="38" cm="1">
        <f t="array" aca="1" ref="R12" ca="1">TREND($K12:$P12,$K$1:$P$1,R$1)</f>
        <v>2.0257241532783987E-5</v>
      </c>
      <c r="S12" s="38" cm="1">
        <f t="array" aca="1" ref="S12" ca="1">TREND($K12:$P12,$K$1:$P$1,S$1)</f>
        <v>2.0581593289495208E-5</v>
      </c>
      <c r="T12" s="38" cm="1">
        <f t="array" aca="1" ref="T12" ca="1">TREND($K12:$P12,$K$1:$P$1,T$1)</f>
        <v>2.0905945046206429E-5</v>
      </c>
      <c r="U12" s="38" cm="1">
        <f t="array" aca="1" ref="U12" ca="1">TREND($K12:$P12,$K$1:$P$1,U$1)</f>
        <v>2.123029680291765E-5</v>
      </c>
      <c r="V12" s="38" cm="1">
        <f t="array" aca="1" ref="V12" ca="1">TREND($K12:$P12,$K$1:$P$1,V$1)</f>
        <v>2.1554648559628979E-5</v>
      </c>
      <c r="W12" s="38" cm="1">
        <f t="array" aca="1" ref="W12" ca="1">TREND($K12:$P12,$K$1:$P$1,W$1)</f>
        <v>2.1879000316340201E-5</v>
      </c>
      <c r="X12" s="38" cm="1">
        <f t="array" aca="1" ref="X12" ca="1">TREND($K12:$P12,$K$1:$P$1,X$1)</f>
        <v>2.2203352073051422E-5</v>
      </c>
      <c r="Y12" s="38" cm="1">
        <f t="array" aca="1" ref="Y12" ca="1">TREND($K12:$P12,$K$1:$P$1,Y$1)</f>
        <v>2.2527703829762643E-5</v>
      </c>
      <c r="Z12" s="38" cm="1">
        <f t="array" aca="1" ref="Z12" ca="1">TREND($K12:$P12,$K$1:$P$1,Z$1)</f>
        <v>2.2852055586473864E-5</v>
      </c>
      <c r="AA12" s="38" cm="1">
        <f t="array" aca="1" ref="AA12" ca="1">TREND($K12:$P12,$K$1:$P$1,AA$1)</f>
        <v>2.3176407343185193E-5</v>
      </c>
      <c r="AB12" s="38" cm="1">
        <f t="array" aca="1" ref="AB12" ca="1">TREND($K12:$P12,$K$1:$P$1,AB$1)</f>
        <v>2.3500759099896414E-5</v>
      </c>
      <c r="AC12" s="38" cm="1">
        <f t="array" aca="1" ref="AC12" ca="1">TREND($K12:$P12,$K$1:$P$1,AC$1)</f>
        <v>2.3825110856607636E-5</v>
      </c>
      <c r="AD12" s="38" cm="1">
        <f t="array" aca="1" ref="AD12" ca="1">TREND($K12:$P12,$K$1:$P$1,AD$1)</f>
        <v>2.4149462613318857E-5</v>
      </c>
      <c r="AE12" s="38" cm="1">
        <f t="array" aca="1" ref="AE12" ca="1">TREND($K12:$P12,$K$1:$P$1,AE$1)</f>
        <v>2.4473814370030078E-5</v>
      </c>
      <c r="AF12" s="38" cm="1">
        <f t="array" aca="1" ref="AF12" ca="1">TREND($K12:$P12,$K$1:$P$1,AF$1)</f>
        <v>2.4798166126741407E-5</v>
      </c>
      <c r="AG12" s="38" cm="1">
        <f t="array" aca="1" ref="AG12" ca="1">TREND($K12:$P12,$K$1:$P$1,AG$1)</f>
        <v>2.5122517883452628E-5</v>
      </c>
      <c r="AH12" s="38" cm="1">
        <f t="array" aca="1" ref="AH12" ca="1">TREND($K12:$P12,$K$1:$P$1,AH$1)</f>
        <v>2.5446869640163849E-5</v>
      </c>
      <c r="AI12" s="38" cm="1">
        <f t="array" aca="1" ref="AI12" ca="1">TREND($K12:$P12,$K$1:$P$1,AI$1)</f>
        <v>2.5771221396875071E-5</v>
      </c>
      <c r="AJ12" s="38" cm="1">
        <f t="array" aca="1" ref="AJ12" ca="1">TREND($K12:$P12,$K$1:$P$1,AJ$1)</f>
        <v>2.6095573153586292E-5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HOIpTP-industry-SO2</v>
      </c>
    </row>
    <row r="18" spans="1:5">
      <c r="A18" t="s">
        <v>113</v>
      </c>
      <c r="B18" t="str">
        <f ca="1">RIGHT(B17,LEN(B17)-7)</f>
        <v>industry-SO2</v>
      </c>
    </row>
    <row r="19" spans="1:5">
      <c r="A19" t="s">
        <v>114</v>
      </c>
      <c r="B19" t="str">
        <f ca="1">LEFT(B18,FIND("-",B18)-1)</f>
        <v>industry</v>
      </c>
    </row>
    <row r="20" spans="1:5">
      <c r="A20" t="s">
        <v>121</v>
      </c>
      <c r="B20" t="str">
        <f ca="1">VLOOKUP($B$19,Mappings!$A$22:$B$26,COLUMN(Mappings!$B$21),FALSE)</f>
        <v>industrial point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>
      <c r="A23" s="34" t="s">
        <v>112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>
      <c r="A24" t="s">
        <v>115</v>
      </c>
      <c r="B24" t="str">
        <f ca="1">REPLACE(B18,1,FIND("-",B18),"")</f>
        <v>SO2</v>
      </c>
    </row>
    <row r="25" spans="1:5">
      <c r="A25" t="s">
        <v>123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2EC1-04D2-4053-8674-0DBD4D41DFB5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2.6243005770273256E-6</v>
      </c>
      <c r="C2" s="38">
        <f ca="1">$B2+($F2-$B2)*(C$1-$B$1)/($F$1-$B$1)</f>
        <v>2.6464154695303649E-6</v>
      </c>
      <c r="D2" s="38">
        <f t="shared" ref="D2:E12" ca="1" si="0">$B2+($F2-$B2)*(D$1-$B$1)/($F$1-$B$1)</f>
        <v>2.6685303620334042E-6</v>
      </c>
      <c r="E2" s="38">
        <f t="shared" ca="1" si="0"/>
        <v>2.6906452545364439E-6</v>
      </c>
      <c r="F2" s="37" cm="1">
        <f t="array" aca="1" ref="F2" ca="1">INDIRECT(CONCATENATE("'",HLOOKUP(F$1,$B$21:$E$23,3,FALSE),"'!",$B$25,ROW($A2)+3))*About!$A$27</f>
        <v>2.7127601470394832E-6</v>
      </c>
      <c r="G2" s="38">
        <f ca="1">$F2+($K2-$F2)*(G$1-$F$1)/($K$1-$F$1)</f>
        <v>2.7481439750443459E-6</v>
      </c>
      <c r="H2" s="38">
        <f t="shared" ref="H2:J12" ca="1" si="1">$F2+($K2-$F2)*(H$1-$F$1)/($K$1-$F$1)</f>
        <v>2.7835278030492087E-6</v>
      </c>
      <c r="I2" s="38">
        <f t="shared" ca="1" si="1"/>
        <v>2.8189116310540714E-6</v>
      </c>
      <c r="J2" s="38">
        <f t="shared" ca="1" si="1"/>
        <v>2.8542954590589341E-6</v>
      </c>
      <c r="K2" s="37" cm="1">
        <f t="array" aca="1" ref="K2" ca="1">INDIRECT(CONCATENATE("'",HLOOKUP(K$1,$B$21:$E$23,3,FALSE),"'!",$B$25,ROW($A2)+3))*About!$A$27</f>
        <v>2.8896792870637968E-6</v>
      </c>
      <c r="L2" s="38">
        <f ca="1">$K2+($P2-$K2)*(L$1-$K$1)/($P$1-$K$1)</f>
        <v>2.9014738963987512E-6</v>
      </c>
      <c r="M2" s="38">
        <f t="shared" ref="M2:O12" ca="1" si="2">$K2+($P2-$K2)*(M$1-$K$1)/($P$1-$K$1)</f>
        <v>2.9132685057337056E-6</v>
      </c>
      <c r="N2" s="38">
        <f t="shared" ca="1" si="2"/>
        <v>2.9250631150686595E-6</v>
      </c>
      <c r="O2" s="38">
        <f t="shared" ca="1" si="2"/>
        <v>2.9368577244036139E-6</v>
      </c>
      <c r="P2" s="37" cm="1">
        <f t="array" aca="1" ref="P2" ca="1">INDIRECT(CONCATENATE("'",HLOOKUP(P$1,$B$21:$E$23,3,FALSE),"'!",$B$25,ROW($A2)+3))*About!$A$27</f>
        <v>2.9486523337385683E-6</v>
      </c>
      <c r="Q2" s="38" cm="1">
        <f t="array" aca="1" ref="Q2" ca="1">TREND($K2:$P2,$K$1:$P$1,Q$1)</f>
        <v>2.9604469430735227E-6</v>
      </c>
      <c r="R2" s="38" cm="1">
        <f t="array" aca="1" ref="R2" ca="1">TREND($K2:$P2,$K$1:$P$1,R$1)</f>
        <v>2.9722415524084749E-6</v>
      </c>
      <c r="S2" s="38" cm="1">
        <f t="array" aca="1" ref="S2" ca="1">TREND($K2:$P2,$K$1:$P$1,S$1)</f>
        <v>2.9840361617434306E-6</v>
      </c>
      <c r="T2" s="38" cm="1">
        <f t="array" aca="1" ref="T2" ca="1">TREND($K2:$P2,$K$1:$P$1,T$1)</f>
        <v>2.9958307710783862E-6</v>
      </c>
      <c r="U2" s="38" cm="1">
        <f t="array" aca="1" ref="U2" ca="1">TREND($K2:$P2,$K$1:$P$1,U$1)</f>
        <v>3.0076253804133385E-6</v>
      </c>
      <c r="V2" s="38" cm="1">
        <f t="array" aca="1" ref="V2" ca="1">TREND($K2:$P2,$K$1:$P$1,V$1)</f>
        <v>3.0194199897482941E-6</v>
      </c>
      <c r="W2" s="38" cm="1">
        <f t="array" aca="1" ref="W2" ca="1">TREND($K2:$P2,$K$1:$P$1,W$1)</f>
        <v>3.0312145990832464E-6</v>
      </c>
      <c r="X2" s="38" cm="1">
        <f t="array" aca="1" ref="X2" ca="1">TREND($K2:$P2,$K$1:$P$1,X$1)</f>
        <v>3.0430092084182021E-6</v>
      </c>
      <c r="Y2" s="38" cm="1">
        <f t="array" aca="1" ref="Y2" ca="1">TREND($K2:$P2,$K$1:$P$1,Y$1)</f>
        <v>3.0548038177531577E-6</v>
      </c>
      <c r="Z2" s="38" cm="1">
        <f t="array" aca="1" ref="Z2" ca="1">TREND($K2:$P2,$K$1:$P$1,Z$1)</f>
        <v>3.06659842708811E-6</v>
      </c>
      <c r="AA2" s="38" cm="1">
        <f t="array" aca="1" ref="AA2" ca="1">TREND($K2:$P2,$K$1:$P$1,AA$1)</f>
        <v>3.0783930364230656E-6</v>
      </c>
      <c r="AB2" s="38" cm="1">
        <f t="array" aca="1" ref="AB2" ca="1">TREND($K2:$P2,$K$1:$P$1,AB$1)</f>
        <v>3.0901876457580179E-6</v>
      </c>
      <c r="AC2" s="38" cm="1">
        <f t="array" aca="1" ref="AC2" ca="1">TREND($K2:$P2,$K$1:$P$1,AC$1)</f>
        <v>3.1019822550929735E-6</v>
      </c>
      <c r="AD2" s="38" cm="1">
        <f t="array" aca="1" ref="AD2" ca="1">TREND($K2:$P2,$K$1:$P$1,AD$1)</f>
        <v>3.1137768644279292E-6</v>
      </c>
      <c r="AE2" s="38" cm="1">
        <f t="array" aca="1" ref="AE2" ca="1">TREND($K2:$P2,$K$1:$P$1,AE$1)</f>
        <v>3.1255714737628814E-6</v>
      </c>
      <c r="AF2" s="38" cm="1">
        <f t="array" aca="1" ref="AF2" ca="1">TREND($K2:$P2,$K$1:$P$1,AF$1)</f>
        <v>3.1373660830978371E-6</v>
      </c>
      <c r="AG2" s="38" cm="1">
        <f t="array" aca="1" ref="AG2" ca="1">TREND($K2:$P2,$K$1:$P$1,AG$1)</f>
        <v>3.1491606924327894E-6</v>
      </c>
      <c r="AH2" s="38" cm="1">
        <f t="array" aca="1" ref="AH2" ca="1">TREND($K2:$P2,$K$1:$P$1,AH$1)</f>
        <v>3.160955301767745E-6</v>
      </c>
      <c r="AI2" s="38" cm="1">
        <f t="array" aca="1" ref="AI2" ca="1">TREND($K2:$P2,$K$1:$P$1,AI$1)</f>
        <v>3.1727499111027007E-6</v>
      </c>
      <c r="AJ2" s="38" cm="1">
        <f t="array" aca="1" ref="AJ2" ca="1">TREND($K2:$P2,$K$1:$P$1,AJ$1)</f>
        <v>3.1845445204376529E-6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1.4448396435318984E-6</v>
      </c>
      <c r="C3" s="38">
        <f t="shared" ref="C3:C12" ca="1" si="3">$B3+($F3-$B3)*(C$1-$B$1)/($F$1-$B$1)</f>
        <v>1.4522112743662448E-6</v>
      </c>
      <c r="D3" s="38">
        <f t="shared" ca="1" si="0"/>
        <v>1.4595829052005913E-6</v>
      </c>
      <c r="E3" s="38">
        <f t="shared" ca="1" si="0"/>
        <v>1.4669545360349377E-6</v>
      </c>
      <c r="F3" s="39" cm="1">
        <f t="array" aca="1" ref="F3" ca="1">INDIRECT(CONCATENATE("'",HLOOKUP(F$1,$B$21:$E$23,3,FALSE),"'!",$B$25,ROW($A3)+5))*About!$A$27</f>
        <v>1.4743261668692841E-6</v>
      </c>
      <c r="G3" s="38">
        <f t="shared" ref="G3:G12" ca="1" si="4">$F3+($K3-$F3)*(G$1-$F$1)/($K$1-$F$1)</f>
        <v>1.4861207762042383E-6</v>
      </c>
      <c r="H3" s="38">
        <f t="shared" ca="1" si="1"/>
        <v>1.4979153855391927E-6</v>
      </c>
      <c r="I3" s="38">
        <f t="shared" ca="1" si="1"/>
        <v>1.5097099948741469E-6</v>
      </c>
      <c r="J3" s="38">
        <f t="shared" ca="1" si="1"/>
        <v>1.5215046042091012E-6</v>
      </c>
      <c r="K3" s="39" cm="1">
        <f t="array" aca="1" ref="K3" ca="1">INDIRECT(CONCATENATE("'",HLOOKUP(K$1,$B$21:$E$23,3,FALSE),"'!",$B$25,ROW($A3)+5))*About!$A$27</f>
        <v>1.5332992135440554E-6</v>
      </c>
      <c r="L3" s="38">
        <f t="shared" ref="L3:L12" ca="1" si="5">$K3+($P3-$K3)*(L$1-$K$1)/($P$1-$K$1)</f>
        <v>1.5391965182115326E-6</v>
      </c>
      <c r="M3" s="38">
        <f t="shared" ca="1" si="2"/>
        <v>1.5450938228790098E-6</v>
      </c>
      <c r="N3" s="38">
        <f t="shared" ca="1" si="2"/>
        <v>1.5509911275464868E-6</v>
      </c>
      <c r="O3" s="38">
        <f t="shared" ca="1" si="2"/>
        <v>1.556888432213964E-6</v>
      </c>
      <c r="P3" s="39" cm="1">
        <f t="array" aca="1" ref="P3" ca="1">INDIRECT(CONCATENATE("'",HLOOKUP(P$1,$B$21:$E$23,3,FALSE),"'!",$B$25,ROW($A3)+5))*About!$A$27</f>
        <v>1.5627857368814411E-6</v>
      </c>
      <c r="Q3" s="38" cm="1">
        <f t="array" aca="1" ref="Q3" ca="1">TREND($K3:$P3,$K$1:$P$1,Q$1)</f>
        <v>1.5686830415489185E-6</v>
      </c>
      <c r="R3" s="38" cm="1">
        <f t="array" aca="1" ref="R3" ca="1">TREND($K3:$P3,$K$1:$P$1,R$1)</f>
        <v>1.5745803462163947E-6</v>
      </c>
      <c r="S3" s="38" cm="1">
        <f t="array" aca="1" ref="S3" ca="1">TREND($K3:$P3,$K$1:$P$1,S$1)</f>
        <v>1.5804776508838725E-6</v>
      </c>
      <c r="T3" s="38" cm="1">
        <f t="array" aca="1" ref="T3" ca="1">TREND($K3:$P3,$K$1:$P$1,T$1)</f>
        <v>1.5863749555513503E-6</v>
      </c>
      <c r="U3" s="38" cm="1">
        <f t="array" aca="1" ref="U3" ca="1">TREND($K3:$P3,$K$1:$P$1,U$1)</f>
        <v>1.5922722602188265E-6</v>
      </c>
      <c r="V3" s="38" cm="1">
        <f t="array" aca="1" ref="V3" ca="1">TREND($K3:$P3,$K$1:$P$1,V$1)</f>
        <v>1.5981695648863043E-6</v>
      </c>
      <c r="W3" s="38" cm="1">
        <f t="array" aca="1" ref="W3" ca="1">TREND($K3:$P3,$K$1:$P$1,W$1)</f>
        <v>1.6040668695537804E-6</v>
      </c>
      <c r="X3" s="38" cm="1">
        <f t="array" aca="1" ref="X3" ca="1">TREND($K3:$P3,$K$1:$P$1,X$1)</f>
        <v>1.6099641742212582E-6</v>
      </c>
      <c r="Y3" s="38" cm="1">
        <f t="array" aca="1" ref="Y3" ca="1">TREND($K3:$P3,$K$1:$P$1,Y$1)</f>
        <v>1.6158614788887361E-6</v>
      </c>
      <c r="Z3" s="38" cm="1">
        <f t="array" aca="1" ref="Z3" ca="1">TREND($K3:$P3,$K$1:$P$1,Z$1)</f>
        <v>1.6217587835562122E-6</v>
      </c>
      <c r="AA3" s="38" cm="1">
        <f t="array" aca="1" ref="AA3" ca="1">TREND($K3:$P3,$K$1:$P$1,AA$1)</f>
        <v>1.62765608822369E-6</v>
      </c>
      <c r="AB3" s="38" cm="1">
        <f t="array" aca="1" ref="AB3" ca="1">TREND($K3:$P3,$K$1:$P$1,AB$1)</f>
        <v>1.6335533928911662E-6</v>
      </c>
      <c r="AC3" s="38" cm="1">
        <f t="array" aca="1" ref="AC3" ca="1">TREND($K3:$P3,$K$1:$P$1,AC$1)</f>
        <v>1.639450697558644E-6</v>
      </c>
      <c r="AD3" s="38" cm="1">
        <f t="array" aca="1" ref="AD3" ca="1">TREND($K3:$P3,$K$1:$P$1,AD$1)</f>
        <v>1.6453480022261218E-6</v>
      </c>
      <c r="AE3" s="38" cm="1">
        <f t="array" aca="1" ref="AE3" ca="1">TREND($K3:$P3,$K$1:$P$1,AE$1)</f>
        <v>1.6512453068935979E-6</v>
      </c>
      <c r="AF3" s="38" cm="1">
        <f t="array" aca="1" ref="AF3" ca="1">TREND($K3:$P3,$K$1:$P$1,AF$1)</f>
        <v>1.6571426115610758E-6</v>
      </c>
      <c r="AG3" s="38" cm="1">
        <f t="array" aca="1" ref="AG3" ca="1">TREND($K3:$P3,$K$1:$P$1,AG$1)</f>
        <v>1.6630399162285519E-6</v>
      </c>
      <c r="AH3" s="38" cm="1">
        <f t="array" aca="1" ref="AH3" ca="1">TREND($K3:$P3,$K$1:$P$1,AH$1)</f>
        <v>1.6689372208960297E-6</v>
      </c>
      <c r="AI3" s="38" cm="1">
        <f t="array" aca="1" ref="AI3" ca="1">TREND($K3:$P3,$K$1:$P$1,AI$1)</f>
        <v>1.6748345255635075E-6</v>
      </c>
      <c r="AJ3" s="38" cm="1">
        <f t="array" aca="1" ref="AJ3" ca="1">TREND($K3:$P3,$K$1:$P$1,AJ$1)</f>
        <v>1.6807318302309837E-6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3.8332480338601391E-6</v>
      </c>
      <c r="C4" s="38">
        <f t="shared" ca="1" si="3"/>
        <v>3.8332480338601391E-6</v>
      </c>
      <c r="D4" s="38">
        <f t="shared" ca="1" si="0"/>
        <v>3.8332480338601391E-6</v>
      </c>
      <c r="E4" s="38">
        <f t="shared" ca="1" si="0"/>
        <v>3.8332480338601391E-6</v>
      </c>
      <c r="F4" s="39" cm="1">
        <f t="array" aca="1" ref="F4" ca="1">INDIRECT(CONCATENATE("'",HLOOKUP(F$1,$B$21:$E$23,3,FALSE),"'!",$B$25,ROW($A4)+5))*About!$A$27</f>
        <v>3.8332480338601391E-6</v>
      </c>
      <c r="G4" s="38">
        <f t="shared" ca="1" si="4"/>
        <v>3.8332480338601391E-6</v>
      </c>
      <c r="H4" s="38">
        <f t="shared" ca="1" si="1"/>
        <v>3.8332480338601391E-6</v>
      </c>
      <c r="I4" s="38">
        <f t="shared" ca="1" si="1"/>
        <v>3.8332480338601391E-6</v>
      </c>
      <c r="J4" s="38">
        <f t="shared" ca="1" si="1"/>
        <v>3.8332480338601391E-6</v>
      </c>
      <c r="K4" s="39" cm="1">
        <f t="array" aca="1" ref="K4" ca="1">INDIRECT(CONCATENATE("'",HLOOKUP(K$1,$B$21:$E$23,3,FALSE),"'!",$B$25,ROW($A4)+5))*About!$A$27</f>
        <v>3.8332480338601391E-6</v>
      </c>
      <c r="L4" s="38">
        <f t="shared" ca="1" si="5"/>
        <v>3.8922210805349106E-6</v>
      </c>
      <c r="M4" s="38">
        <f t="shared" ca="1" si="2"/>
        <v>3.9511941272096821E-6</v>
      </c>
      <c r="N4" s="38">
        <f t="shared" ca="1" si="2"/>
        <v>4.0101671738844527E-6</v>
      </c>
      <c r="O4" s="38">
        <f t="shared" ca="1" si="2"/>
        <v>4.0691402205592242E-6</v>
      </c>
      <c r="P4" s="39" cm="1">
        <f t="array" aca="1" ref="P4" ca="1">INDIRECT(CONCATENATE("'",HLOOKUP(P$1,$B$21:$E$23,3,FALSE),"'!",$B$25,ROW($A4)+5))*About!$A$27</f>
        <v>4.1281132672339957E-6</v>
      </c>
      <c r="Q4" s="38" cm="1">
        <f t="array" aca="1" ref="Q4" ca="1">TREND($K4:$P4,$K$1:$P$1,Q$1)</f>
        <v>4.1870863139087849E-6</v>
      </c>
      <c r="R4" s="38" cm="1">
        <f t="array" aca="1" ref="R4" ca="1">TREND($K4:$P4,$K$1:$P$1,R$1)</f>
        <v>4.2460593605835463E-6</v>
      </c>
      <c r="S4" s="38" cm="1">
        <f t="array" aca="1" ref="S4" ca="1">TREND($K4:$P4,$K$1:$P$1,S$1)</f>
        <v>4.3050324072583211E-6</v>
      </c>
      <c r="T4" s="38" cm="1">
        <f t="array" aca="1" ref="T4" ca="1">TREND($K4:$P4,$K$1:$P$1,T$1)</f>
        <v>4.364005453933096E-6</v>
      </c>
      <c r="U4" s="38" cm="1">
        <f t="array" aca="1" ref="U4" ca="1">TREND($K4:$P4,$K$1:$P$1,U$1)</f>
        <v>4.4229785006078573E-6</v>
      </c>
      <c r="V4" s="38" cm="1">
        <f t="array" aca="1" ref="V4" ca="1">TREND($K4:$P4,$K$1:$P$1,V$1)</f>
        <v>4.4819515472826322E-6</v>
      </c>
      <c r="W4" s="38" cm="1">
        <f t="array" aca="1" ref="W4" ca="1">TREND($K4:$P4,$K$1:$P$1,W$1)</f>
        <v>4.540924593957407E-6</v>
      </c>
      <c r="X4" s="38" cm="1">
        <f t="array" aca="1" ref="X4" ca="1">TREND($K4:$P4,$K$1:$P$1,X$1)</f>
        <v>4.5998976406321819E-6</v>
      </c>
      <c r="Y4" s="38" cm="1">
        <f t="array" aca="1" ref="Y4" ca="1">TREND($K4:$P4,$K$1:$P$1,Y$1)</f>
        <v>4.6588706873069432E-6</v>
      </c>
      <c r="Z4" s="38" cm="1">
        <f t="array" aca="1" ref="Z4" ca="1">TREND($K4:$P4,$K$1:$P$1,Z$1)</f>
        <v>4.7178437339817181E-6</v>
      </c>
      <c r="AA4" s="38" cm="1">
        <f t="array" aca="1" ref="AA4" ca="1">TREND($K4:$P4,$K$1:$P$1,AA$1)</f>
        <v>4.7768167806564929E-6</v>
      </c>
      <c r="AB4" s="38" cm="1">
        <f t="array" aca="1" ref="AB4" ca="1">TREND($K4:$P4,$K$1:$P$1,AB$1)</f>
        <v>4.8357898273312678E-6</v>
      </c>
      <c r="AC4" s="38" cm="1">
        <f t="array" aca="1" ref="AC4" ca="1">TREND($K4:$P4,$K$1:$P$1,AC$1)</f>
        <v>4.8947628740060291E-6</v>
      </c>
      <c r="AD4" s="38" cm="1">
        <f t="array" aca="1" ref="AD4" ca="1">TREND($K4:$P4,$K$1:$P$1,AD$1)</f>
        <v>4.953735920680804E-6</v>
      </c>
      <c r="AE4" s="38" cm="1">
        <f t="array" aca="1" ref="AE4" ca="1">TREND($K4:$P4,$K$1:$P$1,AE$1)</f>
        <v>5.0127089673555788E-6</v>
      </c>
      <c r="AF4" s="38" cm="1">
        <f t="array" aca="1" ref="AF4" ca="1">TREND($K4:$P4,$K$1:$P$1,AF$1)</f>
        <v>5.0716820140303537E-6</v>
      </c>
      <c r="AG4" s="38" cm="1">
        <f t="array" aca="1" ref="AG4" ca="1">TREND($K4:$P4,$K$1:$P$1,AG$1)</f>
        <v>5.130655060705115E-6</v>
      </c>
      <c r="AH4" s="38" cm="1">
        <f t="array" aca="1" ref="AH4" ca="1">TREND($K4:$P4,$K$1:$P$1,AH$1)</f>
        <v>5.1896281073798899E-6</v>
      </c>
      <c r="AI4" s="38" cm="1">
        <f t="array" aca="1" ref="AI4" ca="1">TREND($K4:$P4,$K$1:$P$1,AI$1)</f>
        <v>5.2486011540546647E-6</v>
      </c>
      <c r="AJ4" s="38" cm="1">
        <f t="array" aca="1" ref="AJ4" ca="1">TREND($K4:$P4,$K$1:$P$1,AJ$1)</f>
        <v>5.307574200729426E-6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4.7178437339817093E-5</v>
      </c>
      <c r="C5" s="38">
        <f t="shared" ca="1" si="3"/>
        <v>4.7178437339817093E-5</v>
      </c>
      <c r="D5" s="38">
        <f t="shared" ca="1" si="0"/>
        <v>4.7178437339817093E-5</v>
      </c>
      <c r="E5" s="38">
        <f t="shared" ca="1" si="0"/>
        <v>4.7178437339817093E-5</v>
      </c>
      <c r="F5" s="39" cm="1">
        <f t="array" aca="1" ref="F5" ca="1">INDIRECT(CONCATENATE("'",HLOOKUP(F$1,$B$21:$E$23,3,FALSE),"'!",$B$25,ROW($A5)+5))*About!$A$27</f>
        <v>4.7178437339817093E-5</v>
      </c>
      <c r="G5" s="38">
        <f t="shared" ca="1" si="4"/>
        <v>4.7768167806564807E-5</v>
      </c>
      <c r="H5" s="38">
        <f t="shared" ca="1" si="1"/>
        <v>4.8357898273312522E-5</v>
      </c>
      <c r="I5" s="38">
        <f t="shared" ca="1" si="1"/>
        <v>4.8947628740060237E-5</v>
      </c>
      <c r="J5" s="38">
        <f t="shared" ca="1" si="1"/>
        <v>4.9537359206807952E-5</v>
      </c>
      <c r="K5" s="39" cm="1">
        <f t="array" aca="1" ref="K5" ca="1">INDIRECT(CONCATENATE("'",HLOOKUP(K$1,$B$21:$E$23,3,FALSE),"'!",$B$25,ROW($A5)+5))*About!$A$27</f>
        <v>5.0127089673555666E-5</v>
      </c>
      <c r="L5" s="38">
        <f t="shared" ca="1" si="5"/>
        <v>5.0716820140303381E-5</v>
      </c>
      <c r="M5" s="38">
        <f t="shared" ca="1" si="2"/>
        <v>5.1306550607051089E-5</v>
      </c>
      <c r="N5" s="38">
        <f t="shared" ca="1" si="2"/>
        <v>5.1896281073798804E-5</v>
      </c>
      <c r="O5" s="38">
        <f t="shared" ca="1" si="2"/>
        <v>5.2486011540546512E-5</v>
      </c>
      <c r="P5" s="39" cm="1">
        <f t="array" aca="1" ref="P5" ca="1">INDIRECT(CONCATENATE("'",HLOOKUP(P$1,$B$21:$E$23,3,FALSE),"'!",$B$25,ROW($A5)+5))*About!$A$27</f>
        <v>5.3075742007294227E-5</v>
      </c>
      <c r="Q5" s="38" cm="1">
        <f t="array" aca="1" ref="Q5" ca="1">TREND($K5:$P5,$K$1:$P$1,Q$1)</f>
        <v>5.3665472474041928E-5</v>
      </c>
      <c r="R5" s="38" cm="1">
        <f t="array" aca="1" ref="R5" ca="1">TREND($K5:$P5,$K$1:$P$1,R$1)</f>
        <v>5.4255202940789622E-5</v>
      </c>
      <c r="S5" s="38" cm="1">
        <f t="array" aca="1" ref="S5" ca="1">TREND($K5:$P5,$K$1:$P$1,S$1)</f>
        <v>5.4844933407537317E-5</v>
      </c>
      <c r="T5" s="38" cm="1">
        <f t="array" aca="1" ref="T5" ca="1">TREND($K5:$P5,$K$1:$P$1,T$1)</f>
        <v>5.5434663874285011E-5</v>
      </c>
      <c r="U5" s="38" cm="1">
        <f t="array" aca="1" ref="U5" ca="1">TREND($K5:$P5,$K$1:$P$1,U$1)</f>
        <v>5.6024394341032705E-5</v>
      </c>
      <c r="V5" s="38" cm="1">
        <f t="array" aca="1" ref="V5" ca="1">TREND($K5:$P5,$K$1:$P$1,V$1)</f>
        <v>5.66141248077804E-5</v>
      </c>
      <c r="W5" s="38" cm="1">
        <f t="array" aca="1" ref="W5" ca="1">TREND($K5:$P5,$K$1:$P$1,W$1)</f>
        <v>5.7203855274528094E-5</v>
      </c>
      <c r="X5" s="38" cm="1">
        <f t="array" aca="1" ref="X5" ca="1">TREND($K5:$P5,$K$1:$P$1,X$1)</f>
        <v>5.7793585741275789E-5</v>
      </c>
      <c r="Y5" s="38" cm="1">
        <f t="array" aca="1" ref="Y5" ca="1">TREND($K5:$P5,$K$1:$P$1,Y$1)</f>
        <v>5.8383316208023483E-5</v>
      </c>
      <c r="Z5" s="38" cm="1">
        <f t="array" aca="1" ref="Z5" ca="1">TREND($K5:$P5,$K$1:$P$1,Z$1)</f>
        <v>5.8973046674771178E-5</v>
      </c>
      <c r="AA5" s="38" cm="1">
        <f t="array" aca="1" ref="AA5" ca="1">TREND($K5:$P5,$K$1:$P$1,AA$1)</f>
        <v>5.9562777141518872E-5</v>
      </c>
      <c r="AB5" s="38" cm="1">
        <f t="array" aca="1" ref="AB5" ca="1">TREND($K5:$P5,$K$1:$P$1,AB$1)</f>
        <v>6.0152507608266783E-5</v>
      </c>
      <c r="AC5" s="38" cm="1">
        <f t="array" aca="1" ref="AC5" ca="1">TREND($K5:$P5,$K$1:$P$1,AC$1)</f>
        <v>6.0742238075014478E-5</v>
      </c>
      <c r="AD5" s="38" cm="1">
        <f t="array" aca="1" ref="AD5" ca="1">TREND($K5:$P5,$K$1:$P$1,AD$1)</f>
        <v>6.1331968541762172E-5</v>
      </c>
      <c r="AE5" s="38" cm="1">
        <f t="array" aca="1" ref="AE5" ca="1">TREND($K5:$P5,$K$1:$P$1,AE$1)</f>
        <v>6.1921699008509867E-5</v>
      </c>
      <c r="AF5" s="38" cm="1">
        <f t="array" aca="1" ref="AF5" ca="1">TREND($K5:$P5,$K$1:$P$1,AF$1)</f>
        <v>6.2511429475257561E-5</v>
      </c>
      <c r="AG5" s="38" cm="1">
        <f t="array" aca="1" ref="AG5" ca="1">TREND($K5:$P5,$K$1:$P$1,AG$1)</f>
        <v>6.3101159942005255E-5</v>
      </c>
      <c r="AH5" s="38" cm="1">
        <f t="array" aca="1" ref="AH5" ca="1">TREND($K5:$P5,$K$1:$P$1,AH$1)</f>
        <v>6.369089040875295E-5</v>
      </c>
      <c r="AI5" s="38" cm="1">
        <f t="array" aca="1" ref="AI5" ca="1">TREND($K5:$P5,$K$1:$P$1,AI$1)</f>
        <v>6.4280620875500644E-5</v>
      </c>
      <c r="AJ5" s="38" cm="1">
        <f t="array" aca="1" ref="AJ5" ca="1">TREND($K5:$P5,$K$1:$P$1,AJ$1)</f>
        <v>6.4870351342248339E-5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7.0767656009725649E-5</v>
      </c>
      <c r="C6" s="38">
        <f t="shared" ca="1" si="3"/>
        <v>7.0767656009725649E-5</v>
      </c>
      <c r="D6" s="38">
        <f t="shared" ca="1" si="0"/>
        <v>7.0767656009725649E-5</v>
      </c>
      <c r="E6" s="38">
        <f t="shared" ca="1" si="0"/>
        <v>7.0767656009725649E-5</v>
      </c>
      <c r="F6" s="39" cm="1">
        <f t="array" aca="1" ref="F6" ca="1">INDIRECT(CONCATENATE("'",HLOOKUP(F$1,$B$21:$E$23,3,FALSE),"'!",$B$25,ROW($A6)+5))*About!$A$27</f>
        <v>7.0767656009725649E-5</v>
      </c>
      <c r="G6" s="38">
        <f t="shared" ca="1" si="4"/>
        <v>7.1357386476473357E-5</v>
      </c>
      <c r="H6" s="38">
        <f t="shared" ca="1" si="1"/>
        <v>7.1947116943221078E-5</v>
      </c>
      <c r="I6" s="38">
        <f t="shared" ca="1" si="1"/>
        <v>7.2536847409968786E-5</v>
      </c>
      <c r="J6" s="38">
        <f t="shared" ca="1" si="1"/>
        <v>7.3126577876716508E-5</v>
      </c>
      <c r="K6" s="39" cm="1">
        <f t="array" aca="1" ref="K6" ca="1">INDIRECT(CONCATENATE("'",HLOOKUP(K$1,$B$21:$E$23,3,FALSE),"'!",$B$25,ROW($A6)+5))*About!$A$27</f>
        <v>7.3716308343464216E-5</v>
      </c>
      <c r="L6" s="38">
        <f t="shared" ca="1" si="5"/>
        <v>7.4306038810211924E-5</v>
      </c>
      <c r="M6" s="38">
        <f t="shared" ca="1" si="2"/>
        <v>7.4895769276959632E-5</v>
      </c>
      <c r="N6" s="38">
        <f t="shared" ca="1" si="2"/>
        <v>7.5485499743707353E-5</v>
      </c>
      <c r="O6" s="38">
        <f t="shared" ca="1" si="2"/>
        <v>7.6075230210455061E-5</v>
      </c>
      <c r="P6" s="39" cm="1">
        <f t="array" aca="1" ref="P6" ca="1">INDIRECT(CONCATENATE("'",HLOOKUP(P$1,$B$21:$E$23,3,FALSE),"'!",$B$25,ROW($A6)+5))*About!$A$27</f>
        <v>7.6664960677202769E-5</v>
      </c>
      <c r="Q6" s="38" cm="1">
        <f t="array" aca="1" ref="Q6" ca="1">TREND($K6:$P6,$K$1:$P$1,Q$1)</f>
        <v>7.7254691143950572E-5</v>
      </c>
      <c r="R6" s="38" cm="1">
        <f t="array" aca="1" ref="R6" ca="1">TREND($K6:$P6,$K$1:$P$1,R$1)</f>
        <v>7.7844421610698267E-5</v>
      </c>
      <c r="S6" s="38" cm="1">
        <f t="array" aca="1" ref="S6" ca="1">TREND($K6:$P6,$K$1:$P$1,S$1)</f>
        <v>7.8434152077445961E-5</v>
      </c>
      <c r="T6" s="38" cm="1">
        <f t="array" aca="1" ref="T6" ca="1">TREND($K6:$P6,$K$1:$P$1,T$1)</f>
        <v>7.9023882544193656E-5</v>
      </c>
      <c r="U6" s="38" cm="1">
        <f t="array" aca="1" ref="U6" ca="1">TREND($K6:$P6,$K$1:$P$1,U$1)</f>
        <v>7.961361301094135E-5</v>
      </c>
      <c r="V6" s="38" cm="1">
        <f t="array" aca="1" ref="V6" ca="1">TREND($K6:$P6,$K$1:$P$1,V$1)</f>
        <v>8.0203343477689044E-5</v>
      </c>
      <c r="W6" s="38" cm="1">
        <f t="array" aca="1" ref="W6" ca="1">TREND($K6:$P6,$K$1:$P$1,W$1)</f>
        <v>8.0793073944436739E-5</v>
      </c>
      <c r="X6" s="38" cm="1">
        <f t="array" aca="1" ref="X6" ca="1">TREND($K6:$P6,$K$1:$P$1,X$1)</f>
        <v>8.1382804411184433E-5</v>
      </c>
      <c r="Y6" s="38" cm="1">
        <f t="array" aca="1" ref="Y6" ca="1">TREND($K6:$P6,$K$1:$P$1,Y$1)</f>
        <v>8.1972534877932128E-5</v>
      </c>
      <c r="Z6" s="38" cm="1">
        <f t="array" aca="1" ref="Z6" ca="1">TREND($K6:$P6,$K$1:$P$1,Z$1)</f>
        <v>8.2562265344679822E-5</v>
      </c>
      <c r="AA6" s="38" cm="1">
        <f t="array" aca="1" ref="AA6" ca="1">TREND($K6:$P6,$K$1:$P$1,AA$1)</f>
        <v>8.3151995811427517E-5</v>
      </c>
      <c r="AB6" s="38" cm="1">
        <f t="array" aca="1" ref="AB6" ca="1">TREND($K6:$P6,$K$1:$P$1,AB$1)</f>
        <v>8.3741726278175428E-5</v>
      </c>
      <c r="AC6" s="38" cm="1">
        <f t="array" aca="1" ref="AC6" ca="1">TREND($K6:$P6,$K$1:$P$1,AC$1)</f>
        <v>8.4331456744923122E-5</v>
      </c>
      <c r="AD6" s="38" cm="1">
        <f t="array" aca="1" ref="AD6" ca="1">TREND($K6:$P6,$K$1:$P$1,AD$1)</f>
        <v>8.4921187211670817E-5</v>
      </c>
      <c r="AE6" s="38" cm="1">
        <f t="array" aca="1" ref="AE6" ca="1">TREND($K6:$P6,$K$1:$P$1,AE$1)</f>
        <v>8.5510917678418511E-5</v>
      </c>
      <c r="AF6" s="38" cm="1">
        <f t="array" aca="1" ref="AF6" ca="1">TREND($K6:$P6,$K$1:$P$1,AF$1)</f>
        <v>8.6100648145166206E-5</v>
      </c>
      <c r="AG6" s="38" cm="1">
        <f t="array" aca="1" ref="AG6" ca="1">TREND($K6:$P6,$K$1:$P$1,AG$1)</f>
        <v>8.66903786119139E-5</v>
      </c>
      <c r="AH6" s="38" cm="1">
        <f t="array" aca="1" ref="AH6" ca="1">TREND($K6:$P6,$K$1:$P$1,AH$1)</f>
        <v>8.7280109078661594E-5</v>
      </c>
      <c r="AI6" s="38" cm="1">
        <f t="array" aca="1" ref="AI6" ca="1">TREND($K6:$P6,$K$1:$P$1,AI$1)</f>
        <v>8.7869839545409289E-5</v>
      </c>
      <c r="AJ6" s="38" cm="1">
        <f t="array" aca="1" ref="AJ6" ca="1">TREND($K6:$P6,$K$1:$P$1,AJ$1)</f>
        <v>8.8459570012156983E-5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2.0345701102796121E-3</v>
      </c>
      <c r="C7" s="38">
        <f t="shared" ca="1" si="3"/>
        <v>2.0419417411139586E-3</v>
      </c>
      <c r="D7" s="38">
        <f t="shared" ca="1" si="0"/>
        <v>2.0493133719483051E-3</v>
      </c>
      <c r="E7" s="38">
        <f t="shared" ca="1" si="0"/>
        <v>2.0566850027826512E-3</v>
      </c>
      <c r="F7" s="39" cm="1">
        <f t="array" aca="1" ref="F7" ca="1">INDIRECT(CONCATENATE("'",HLOOKUP(F$1,$B$21:$E$23,3,FALSE),"'!",$B$25,ROW($A7)+5))*About!$A$27</f>
        <v>2.0640566336169977E-3</v>
      </c>
      <c r="G7" s="38">
        <f t="shared" ca="1" si="4"/>
        <v>2.0640566336169977E-3</v>
      </c>
      <c r="H7" s="38">
        <f t="shared" ca="1" si="1"/>
        <v>2.0640566336169977E-3</v>
      </c>
      <c r="I7" s="38">
        <f t="shared" ca="1" si="1"/>
        <v>2.0640566336169977E-3</v>
      </c>
      <c r="J7" s="38">
        <f t="shared" ca="1" si="1"/>
        <v>2.0640566336169977E-3</v>
      </c>
      <c r="K7" s="39" cm="1">
        <f t="array" aca="1" ref="K7" ca="1">INDIRECT(CONCATENATE("'",HLOOKUP(K$1,$B$21:$E$23,3,FALSE),"'!",$B$25,ROW($A7)+5))*About!$A$27</f>
        <v>2.0640566336169977E-3</v>
      </c>
      <c r="L7" s="38">
        <f t="shared" ca="1" si="5"/>
        <v>2.0699539382844747E-3</v>
      </c>
      <c r="M7" s="38">
        <f t="shared" ca="1" si="2"/>
        <v>2.075851242951952E-3</v>
      </c>
      <c r="N7" s="38">
        <f t="shared" ca="1" si="2"/>
        <v>2.081748547619429E-3</v>
      </c>
      <c r="O7" s="38">
        <f t="shared" ca="1" si="2"/>
        <v>2.0876458522869064E-3</v>
      </c>
      <c r="P7" s="39" cm="1">
        <f t="array" aca="1" ref="P7" ca="1">INDIRECT(CONCATENATE("'",HLOOKUP(P$1,$B$21:$E$23,3,FALSE),"'!",$B$25,ROW($A7)+5))*About!$A$27</f>
        <v>2.0935431569543833E-3</v>
      </c>
      <c r="Q7" s="38" cm="1">
        <f t="array" aca="1" ref="Q7" ca="1">TREND($K7:$P7,$K$1:$P$1,Q$1)</f>
        <v>2.0994404616218598E-3</v>
      </c>
      <c r="R7" s="38" cm="1">
        <f t="array" aca="1" ref="R7" ca="1">TREND($K7:$P7,$K$1:$P$1,R$1)</f>
        <v>2.1053377662893363E-3</v>
      </c>
      <c r="S7" s="38" cm="1">
        <f t="array" aca="1" ref="S7" ca="1">TREND($K7:$P7,$K$1:$P$1,S$1)</f>
        <v>2.1112350709568146E-3</v>
      </c>
      <c r="T7" s="38" cm="1">
        <f t="array" aca="1" ref="T7" ca="1">TREND($K7:$P7,$K$1:$P$1,T$1)</f>
        <v>2.1171323756242911E-3</v>
      </c>
      <c r="U7" s="38" cm="1">
        <f t="array" aca="1" ref="U7" ca="1">TREND($K7:$P7,$K$1:$P$1,U$1)</f>
        <v>2.1230296802917676E-3</v>
      </c>
      <c r="V7" s="38" cm="1">
        <f t="array" aca="1" ref="V7" ca="1">TREND($K7:$P7,$K$1:$P$1,V$1)</f>
        <v>2.1289269849592458E-3</v>
      </c>
      <c r="W7" s="38" cm="1">
        <f t="array" aca="1" ref="W7" ca="1">TREND($K7:$P7,$K$1:$P$1,W$1)</f>
        <v>2.1348242896267224E-3</v>
      </c>
      <c r="X7" s="38" cm="1">
        <f t="array" aca="1" ref="X7" ca="1">TREND($K7:$P7,$K$1:$P$1,X$1)</f>
        <v>2.1407215942941989E-3</v>
      </c>
      <c r="Y7" s="38" cm="1">
        <f t="array" aca="1" ref="Y7" ca="1">TREND($K7:$P7,$K$1:$P$1,Y$1)</f>
        <v>2.1466188989616771E-3</v>
      </c>
      <c r="Z7" s="38" cm="1">
        <f t="array" aca="1" ref="Z7" ca="1">TREND($K7:$P7,$K$1:$P$1,Z$1)</f>
        <v>2.1525162036291536E-3</v>
      </c>
      <c r="AA7" s="38" cm="1">
        <f t="array" aca="1" ref="AA7" ca="1">TREND($K7:$P7,$K$1:$P$1,AA$1)</f>
        <v>2.1584135082966301E-3</v>
      </c>
      <c r="AB7" s="38" cm="1">
        <f t="array" aca="1" ref="AB7" ca="1">TREND($K7:$P7,$K$1:$P$1,AB$1)</f>
        <v>2.1643108129641084E-3</v>
      </c>
      <c r="AC7" s="38" cm="1">
        <f t="array" aca="1" ref="AC7" ca="1">TREND($K7:$P7,$K$1:$P$1,AC$1)</f>
        <v>2.1702081176315849E-3</v>
      </c>
      <c r="AD7" s="38" cm="1">
        <f t="array" aca="1" ref="AD7" ca="1">TREND($K7:$P7,$K$1:$P$1,AD$1)</f>
        <v>2.1761054222990631E-3</v>
      </c>
      <c r="AE7" s="38" cm="1">
        <f t="array" aca="1" ref="AE7" ca="1">TREND($K7:$P7,$K$1:$P$1,AE$1)</f>
        <v>2.1820027269665396E-3</v>
      </c>
      <c r="AF7" s="38" cm="1">
        <f t="array" aca="1" ref="AF7" ca="1">TREND($K7:$P7,$K$1:$P$1,AF$1)</f>
        <v>2.1879000316340162E-3</v>
      </c>
      <c r="AG7" s="38" cm="1">
        <f t="array" aca="1" ref="AG7" ca="1">TREND($K7:$P7,$K$1:$P$1,AG$1)</f>
        <v>2.1937973363014944E-3</v>
      </c>
      <c r="AH7" s="38" cm="1">
        <f t="array" aca="1" ref="AH7" ca="1">TREND($K7:$P7,$K$1:$P$1,AH$1)</f>
        <v>2.1996946409689709E-3</v>
      </c>
      <c r="AI7" s="38" cm="1">
        <f t="array" aca="1" ref="AI7" ca="1">TREND($K7:$P7,$K$1:$P$1,AI$1)</f>
        <v>2.2055919456364474E-3</v>
      </c>
      <c r="AJ7" s="38" cm="1">
        <f t="array" aca="1" ref="AJ7" ca="1">TREND($K7:$P7,$K$1:$P$1,AJ$1)</f>
        <v>2.2114892503039257E-3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3.538382800486282E-4</v>
      </c>
      <c r="C8" s="38">
        <f t="shared" ca="1" si="3"/>
        <v>3.538382800486282E-4</v>
      </c>
      <c r="D8" s="38">
        <f t="shared" ca="1" si="0"/>
        <v>3.538382800486282E-4</v>
      </c>
      <c r="E8" s="38">
        <f t="shared" ca="1" si="0"/>
        <v>3.538382800486282E-4</v>
      </c>
      <c r="F8" s="39" cm="1">
        <f t="array" aca="1" ref="F8" ca="1">INDIRECT(CONCATENATE("'",HLOOKUP(F$1,$B$21:$E$23,3,FALSE),"'!",$B$25,ROW($A8)+5))*About!$A$27</f>
        <v>3.538382800486282E-4</v>
      </c>
      <c r="G8" s="38">
        <f t="shared" ca="1" si="4"/>
        <v>3.538382800486282E-4</v>
      </c>
      <c r="H8" s="38">
        <f t="shared" ca="1" si="1"/>
        <v>3.538382800486282E-4</v>
      </c>
      <c r="I8" s="38">
        <f t="shared" ca="1" si="1"/>
        <v>3.538382800486282E-4</v>
      </c>
      <c r="J8" s="38">
        <f t="shared" ca="1" si="1"/>
        <v>3.538382800486282E-4</v>
      </c>
      <c r="K8" s="39" cm="1">
        <f t="array" aca="1" ref="K8" ca="1">INDIRECT(CONCATENATE("'",HLOOKUP(K$1,$B$21:$E$23,3,FALSE),"'!",$B$25,ROW($A8)+5))*About!$A$27</f>
        <v>3.538382800486282E-4</v>
      </c>
      <c r="L8" s="38">
        <f t="shared" ca="1" si="5"/>
        <v>3.538382800486282E-4</v>
      </c>
      <c r="M8" s="38">
        <f t="shared" ca="1" si="2"/>
        <v>3.538382800486282E-4</v>
      </c>
      <c r="N8" s="38">
        <f t="shared" ca="1" si="2"/>
        <v>3.538382800486282E-4</v>
      </c>
      <c r="O8" s="38">
        <f t="shared" ca="1" si="2"/>
        <v>3.538382800486282E-4</v>
      </c>
      <c r="P8" s="39" cm="1">
        <f t="array" aca="1" ref="P8" ca="1">INDIRECT(CONCATENATE("'",HLOOKUP(P$1,$B$21:$E$23,3,FALSE),"'!",$B$25,ROW($A8)+5))*About!$A$27</f>
        <v>3.538382800486282E-4</v>
      </c>
      <c r="Q8" s="38" cm="1">
        <f t="array" aca="1" ref="Q8" ca="1">TREND($K8:$P8,$K$1:$P$1,Q$1)</f>
        <v>3.538382800486282E-4</v>
      </c>
      <c r="R8" s="38" cm="1">
        <f t="array" aca="1" ref="R8" ca="1">TREND($K8:$P8,$K$1:$P$1,R$1)</f>
        <v>3.538382800486282E-4</v>
      </c>
      <c r="S8" s="38" cm="1">
        <f t="array" aca="1" ref="S8" ca="1">TREND($K8:$P8,$K$1:$P$1,S$1)</f>
        <v>3.538382800486282E-4</v>
      </c>
      <c r="T8" s="38" cm="1">
        <f t="array" aca="1" ref="T8" ca="1">TREND($K8:$P8,$K$1:$P$1,T$1)</f>
        <v>3.538382800486282E-4</v>
      </c>
      <c r="U8" s="38" cm="1">
        <f t="array" aca="1" ref="U8" ca="1">TREND($K8:$P8,$K$1:$P$1,U$1)</f>
        <v>3.538382800486282E-4</v>
      </c>
      <c r="V8" s="38" cm="1">
        <f t="array" aca="1" ref="V8" ca="1">TREND($K8:$P8,$K$1:$P$1,V$1)</f>
        <v>3.538382800486282E-4</v>
      </c>
      <c r="W8" s="38" cm="1">
        <f t="array" aca="1" ref="W8" ca="1">TREND($K8:$P8,$K$1:$P$1,W$1)</f>
        <v>3.538382800486282E-4</v>
      </c>
      <c r="X8" s="38" cm="1">
        <f t="array" aca="1" ref="X8" ca="1">TREND($K8:$P8,$K$1:$P$1,X$1)</f>
        <v>3.538382800486282E-4</v>
      </c>
      <c r="Y8" s="38" cm="1">
        <f t="array" aca="1" ref="Y8" ca="1">TREND($K8:$P8,$K$1:$P$1,Y$1)</f>
        <v>3.538382800486282E-4</v>
      </c>
      <c r="Z8" s="38" cm="1">
        <f t="array" aca="1" ref="Z8" ca="1">TREND($K8:$P8,$K$1:$P$1,Z$1)</f>
        <v>3.538382800486282E-4</v>
      </c>
      <c r="AA8" s="38" cm="1">
        <f t="array" aca="1" ref="AA8" ca="1">TREND($K8:$P8,$K$1:$P$1,AA$1)</f>
        <v>3.538382800486282E-4</v>
      </c>
      <c r="AB8" s="38" cm="1">
        <f t="array" aca="1" ref="AB8" ca="1">TREND($K8:$P8,$K$1:$P$1,AB$1)</f>
        <v>3.538382800486282E-4</v>
      </c>
      <c r="AC8" s="38" cm="1">
        <f t="array" aca="1" ref="AC8" ca="1">TREND($K8:$P8,$K$1:$P$1,AC$1)</f>
        <v>3.538382800486282E-4</v>
      </c>
      <c r="AD8" s="38" cm="1">
        <f t="array" aca="1" ref="AD8" ca="1">TREND($K8:$P8,$K$1:$P$1,AD$1)</f>
        <v>3.538382800486282E-4</v>
      </c>
      <c r="AE8" s="38" cm="1">
        <f t="array" aca="1" ref="AE8" ca="1">TREND($K8:$P8,$K$1:$P$1,AE$1)</f>
        <v>3.538382800486282E-4</v>
      </c>
      <c r="AF8" s="38" cm="1">
        <f t="array" aca="1" ref="AF8" ca="1">TREND($K8:$P8,$K$1:$P$1,AF$1)</f>
        <v>3.538382800486282E-4</v>
      </c>
      <c r="AG8" s="38" cm="1">
        <f t="array" aca="1" ref="AG8" ca="1">TREND($K8:$P8,$K$1:$P$1,AG$1)</f>
        <v>3.538382800486282E-4</v>
      </c>
      <c r="AH8" s="38" cm="1">
        <f t="array" aca="1" ref="AH8" ca="1">TREND($K8:$P8,$K$1:$P$1,AH$1)</f>
        <v>3.538382800486282E-4</v>
      </c>
      <c r="AI8" s="38" cm="1">
        <f t="array" aca="1" ref="AI8" ca="1">TREND($K8:$P8,$K$1:$P$1,AI$1)</f>
        <v>3.538382800486282E-4</v>
      </c>
      <c r="AJ8" s="38" cm="1">
        <f t="array" aca="1" ref="AJ8" ca="1">TREND($K8:$P8,$K$1:$P$1,AJ$1)</f>
        <v>3.538382800486282E-4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8.2562265344679917E-5</v>
      </c>
      <c r="C9" s="38">
        <f t="shared" ca="1" si="3"/>
        <v>8.2562265344679917E-5</v>
      </c>
      <c r="D9" s="38">
        <f t="shared" ca="1" si="0"/>
        <v>8.2562265344679917E-5</v>
      </c>
      <c r="E9" s="38">
        <f t="shared" ca="1" si="0"/>
        <v>8.2562265344679917E-5</v>
      </c>
      <c r="F9" s="39" cm="1">
        <f t="array" aca="1" ref="F9" ca="1">INDIRECT(CONCATENATE("'",HLOOKUP(F$1,$B$21:$E$23,3,FALSE),"'!",$B$25,ROW($A9)+5))*About!$A$27</f>
        <v>8.2562265344679917E-5</v>
      </c>
      <c r="G9" s="38">
        <f t="shared" ca="1" si="4"/>
        <v>8.3151995811427625E-5</v>
      </c>
      <c r="H9" s="38">
        <f t="shared" ca="1" si="1"/>
        <v>8.3741726278175347E-5</v>
      </c>
      <c r="I9" s="38">
        <f t="shared" ca="1" si="1"/>
        <v>8.4331456744923055E-5</v>
      </c>
      <c r="J9" s="38">
        <f t="shared" ca="1" si="1"/>
        <v>8.4921187211670776E-5</v>
      </c>
      <c r="K9" s="39" cm="1">
        <f t="array" aca="1" ref="K9" ca="1">INDIRECT(CONCATENATE("'",HLOOKUP(K$1,$B$21:$E$23,3,FALSE),"'!",$B$25,ROW($A9)+5))*About!$A$27</f>
        <v>8.5510917678418484E-5</v>
      </c>
      <c r="L9" s="38">
        <f t="shared" ca="1" si="5"/>
        <v>8.6690378611913914E-5</v>
      </c>
      <c r="M9" s="38">
        <f t="shared" ca="1" si="2"/>
        <v>8.7869839545409343E-5</v>
      </c>
      <c r="N9" s="38">
        <f t="shared" ca="1" si="2"/>
        <v>8.9049300478904759E-5</v>
      </c>
      <c r="O9" s="38">
        <f t="shared" ca="1" si="2"/>
        <v>9.0228761412400189E-5</v>
      </c>
      <c r="P9" s="39" cm="1">
        <f t="array" aca="1" ref="P9" ca="1">INDIRECT(CONCATENATE("'",HLOOKUP(P$1,$B$21:$E$23,3,FALSE),"'!",$B$25,ROW($A9)+5))*About!$A$27</f>
        <v>9.1408222345895618E-5</v>
      </c>
      <c r="Q9" s="38" cm="1">
        <f t="array" aca="1" ref="Q9" ca="1">TREND($K9:$P9,$K$1:$P$1,Q$1)</f>
        <v>9.2587683279391278E-5</v>
      </c>
      <c r="R9" s="38" cm="1">
        <f t="array" aca="1" ref="R9" ca="1">TREND($K9:$P9,$K$1:$P$1,R$1)</f>
        <v>9.3767144212886667E-5</v>
      </c>
      <c r="S9" s="38" cm="1">
        <f t="array" aca="1" ref="S9" ca="1">TREND($K9:$P9,$K$1:$P$1,S$1)</f>
        <v>9.4946605146382056E-5</v>
      </c>
      <c r="T9" s="38" cm="1">
        <f t="array" aca="1" ref="T9" ca="1">TREND($K9:$P9,$K$1:$P$1,T$1)</f>
        <v>9.6126066079877445E-5</v>
      </c>
      <c r="U9" s="38" cm="1">
        <f t="array" aca="1" ref="U9" ca="1">TREND($K9:$P9,$K$1:$P$1,U$1)</f>
        <v>9.7305527013372833E-5</v>
      </c>
      <c r="V9" s="38" cm="1">
        <f t="array" aca="1" ref="V9" ca="1">TREND($K9:$P9,$K$1:$P$1,V$1)</f>
        <v>9.8484987946868222E-5</v>
      </c>
      <c r="W9" s="38" cm="1">
        <f t="array" aca="1" ref="W9" ca="1">TREND($K9:$P9,$K$1:$P$1,W$1)</f>
        <v>9.9664448880363611E-5</v>
      </c>
      <c r="X9" s="38" cm="1">
        <f t="array" aca="1" ref="X9" ca="1">TREND($K9:$P9,$K$1:$P$1,X$1)</f>
        <v>1.00843909813859E-4</v>
      </c>
      <c r="Y9" s="38" cm="1">
        <f t="array" aca="1" ref="Y9" ca="1">TREND($K9:$P9,$K$1:$P$1,Y$1)</f>
        <v>1.0202337074735439E-4</v>
      </c>
      <c r="Z9" s="38" cm="1">
        <f t="array" aca="1" ref="Z9" ca="1">TREND($K9:$P9,$K$1:$P$1,Z$1)</f>
        <v>1.0320283168084978E-4</v>
      </c>
      <c r="AA9" s="38" cm="1">
        <f t="array" aca="1" ref="AA9" ca="1">TREND($K9:$P9,$K$1:$P$1,AA$1)</f>
        <v>1.0438229261434517E-4</v>
      </c>
      <c r="AB9" s="38" cm="1">
        <f t="array" aca="1" ref="AB9" ca="1">TREND($K9:$P9,$K$1:$P$1,AB$1)</f>
        <v>1.0556175354784056E-4</v>
      </c>
      <c r="AC9" s="38" cm="1">
        <f t="array" aca="1" ref="AC9" ca="1">TREND($K9:$P9,$K$1:$P$1,AC$1)</f>
        <v>1.0674121448133638E-4</v>
      </c>
      <c r="AD9" s="38" cm="1">
        <f t="array" aca="1" ref="AD9" ca="1">TREND($K9:$P9,$K$1:$P$1,AD$1)</f>
        <v>1.0792067541483177E-4</v>
      </c>
      <c r="AE9" s="38" cm="1">
        <f t="array" aca="1" ref="AE9" ca="1">TREND($K9:$P9,$K$1:$P$1,AE$1)</f>
        <v>1.0910013634832716E-4</v>
      </c>
      <c r="AF9" s="38" cm="1">
        <f t="array" aca="1" ref="AF9" ca="1">TREND($K9:$P9,$K$1:$P$1,AF$1)</f>
        <v>1.1027959728182254E-4</v>
      </c>
      <c r="AG9" s="38" cm="1">
        <f t="array" aca="1" ref="AG9" ca="1">TREND($K9:$P9,$K$1:$P$1,AG$1)</f>
        <v>1.1145905821531793E-4</v>
      </c>
      <c r="AH9" s="38" cm="1">
        <f t="array" aca="1" ref="AH9" ca="1">TREND($K9:$P9,$K$1:$P$1,AH$1)</f>
        <v>1.1263851914881332E-4</v>
      </c>
      <c r="AI9" s="38" cm="1">
        <f t="array" aca="1" ref="AI9" ca="1">TREND($K9:$P9,$K$1:$P$1,AI$1)</f>
        <v>1.1381798008230871E-4</v>
      </c>
      <c r="AJ9" s="38" cm="1">
        <f t="array" aca="1" ref="AJ9" ca="1">TREND($K9:$P9,$K$1:$P$1,AJ$1)</f>
        <v>1.149974410158041E-4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6.1921699008509944E-7</v>
      </c>
      <c r="C10" s="38">
        <f t="shared" ca="1" si="3"/>
        <v>6.2658862091944587E-7</v>
      </c>
      <c r="D10" s="38">
        <f t="shared" ca="1" si="0"/>
        <v>6.3396025175379231E-7</v>
      </c>
      <c r="E10" s="38">
        <f t="shared" ca="1" si="0"/>
        <v>6.4133188258813863E-7</v>
      </c>
      <c r="F10" s="39" cm="1">
        <f t="array" aca="1" ref="F10" ca="1">INDIRECT(CONCATENATE("'",HLOOKUP(F$1,$B$21:$E$23,3,FALSE),"'!",$B$25,ROW($A10)+5))*About!$A$27</f>
        <v>6.4870351342248507E-7</v>
      </c>
      <c r="G10" s="38">
        <f t="shared" ca="1" si="4"/>
        <v>6.6639542742491643E-7</v>
      </c>
      <c r="H10" s="38">
        <f t="shared" ca="1" si="1"/>
        <v>6.8408734142734789E-7</v>
      </c>
      <c r="I10" s="38">
        <f t="shared" ca="1" si="1"/>
        <v>7.0177925542977925E-7</v>
      </c>
      <c r="J10" s="38">
        <f t="shared" ca="1" si="1"/>
        <v>7.1947116943221071E-7</v>
      </c>
      <c r="K10" s="39" cm="1">
        <f t="array" aca="1" ref="K10" ca="1">INDIRECT(CONCATENATE("'",HLOOKUP(K$1,$B$21:$E$23,3,FALSE),"'!",$B$25,ROW($A10)+5))*About!$A$27</f>
        <v>7.3716308343464207E-7</v>
      </c>
      <c r="L10" s="38">
        <f t="shared" ca="1" si="5"/>
        <v>7.4895769276959634E-7</v>
      </c>
      <c r="M10" s="38">
        <f t="shared" ca="1" si="2"/>
        <v>7.6075230210455062E-7</v>
      </c>
      <c r="N10" s="38">
        <f t="shared" ca="1" si="2"/>
        <v>7.7254691143950489E-7</v>
      </c>
      <c r="O10" s="38">
        <f t="shared" ca="1" si="2"/>
        <v>7.8434152077445917E-7</v>
      </c>
      <c r="P10" s="39" cm="1">
        <f t="array" aca="1" ref="P10" ca="1">INDIRECT(CONCATENATE("'",HLOOKUP(P$1,$B$21:$E$23,3,FALSE),"'!",$B$25,ROW($A10)+5))*About!$A$27</f>
        <v>7.9613613010941344E-7</v>
      </c>
      <c r="Q10" s="38" cm="1">
        <f t="array" aca="1" ref="Q10" ca="1">TREND($K10:$P10,$K$1:$P$1,Q$1)</f>
        <v>8.0793073944436888E-7</v>
      </c>
      <c r="R10" s="38" cm="1">
        <f t="array" aca="1" ref="R10" ca="1">TREND($K10:$P10,$K$1:$P$1,R$1)</f>
        <v>8.1972534877932114E-7</v>
      </c>
      <c r="S10" s="38" cm="1">
        <f t="array" aca="1" ref="S10" ca="1">TREND($K10:$P10,$K$1:$P$1,S$1)</f>
        <v>8.3151995811427679E-7</v>
      </c>
      <c r="T10" s="38" cm="1">
        <f t="array" aca="1" ref="T10" ca="1">TREND($K10:$P10,$K$1:$P$1,T$1)</f>
        <v>8.4331456744923244E-7</v>
      </c>
      <c r="U10" s="38" cm="1">
        <f t="array" aca="1" ref="U10" ca="1">TREND($K10:$P10,$K$1:$P$1,U$1)</f>
        <v>8.551091767841847E-7</v>
      </c>
      <c r="V10" s="38" cm="1">
        <f t="array" aca="1" ref="V10" ca="1">TREND($K10:$P10,$K$1:$P$1,V$1)</f>
        <v>8.6690378611914036E-7</v>
      </c>
      <c r="W10" s="38" cm="1">
        <f t="array" aca="1" ref="W10" ca="1">TREND($K10:$P10,$K$1:$P$1,W$1)</f>
        <v>8.7869839545409262E-7</v>
      </c>
      <c r="X10" s="38" cm="1">
        <f t="array" aca="1" ref="X10" ca="1">TREND($K10:$P10,$K$1:$P$1,X$1)</f>
        <v>8.9049300478904827E-7</v>
      </c>
      <c r="Y10" s="38" cm="1">
        <f t="array" aca="1" ref="Y10" ca="1">TREND($K10:$P10,$K$1:$P$1,Y$1)</f>
        <v>9.0228761412400392E-7</v>
      </c>
      <c r="Z10" s="38" cm="1">
        <f t="array" aca="1" ref="Z10" ca="1">TREND($K10:$P10,$K$1:$P$1,Z$1)</f>
        <v>9.1408222345895618E-7</v>
      </c>
      <c r="AA10" s="38" cm="1">
        <f t="array" aca="1" ref="AA10" ca="1">TREND($K10:$P10,$K$1:$P$1,AA$1)</f>
        <v>9.2587683279391183E-7</v>
      </c>
      <c r="AB10" s="38" cm="1">
        <f t="array" aca="1" ref="AB10" ca="1">TREND($K10:$P10,$K$1:$P$1,AB$1)</f>
        <v>9.3767144212886409E-7</v>
      </c>
      <c r="AC10" s="38" cm="1">
        <f t="array" aca="1" ref="AC10" ca="1">TREND($K10:$P10,$K$1:$P$1,AC$1)</f>
        <v>9.4946605146381974E-7</v>
      </c>
      <c r="AD10" s="38" cm="1">
        <f t="array" aca="1" ref="AD10" ca="1">TREND($K10:$P10,$K$1:$P$1,AD$1)</f>
        <v>9.6126066079877539E-7</v>
      </c>
      <c r="AE10" s="38" cm="1">
        <f t="array" aca="1" ref="AE10" ca="1">TREND($K10:$P10,$K$1:$P$1,AE$1)</f>
        <v>9.7305527013372766E-7</v>
      </c>
      <c r="AF10" s="38" cm="1">
        <f t="array" aca="1" ref="AF10" ca="1">TREND($K10:$P10,$K$1:$P$1,AF$1)</f>
        <v>9.8484987946868331E-7</v>
      </c>
      <c r="AG10" s="38" cm="1">
        <f t="array" aca="1" ref="AG10" ca="1">TREND($K10:$P10,$K$1:$P$1,AG$1)</f>
        <v>9.9664448880363557E-7</v>
      </c>
      <c r="AH10" s="38" cm="1">
        <f t="array" aca="1" ref="AH10" ca="1">TREND($K10:$P10,$K$1:$P$1,AH$1)</f>
        <v>1.0084390981385912E-6</v>
      </c>
      <c r="AI10" s="38" cm="1">
        <f t="array" aca="1" ref="AI10" ca="1">TREND($K10:$P10,$K$1:$P$1,AI$1)</f>
        <v>1.0202337074735469E-6</v>
      </c>
      <c r="AJ10" s="38" cm="1">
        <f t="array" aca="1" ref="AJ10" ca="1">TREND($K10:$P10,$K$1:$P$1,AJ$1)</f>
        <v>1.0320283168084991E-6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5.897304667477137E-7</v>
      </c>
      <c r="C11" s="38">
        <f t="shared" ca="1" si="3"/>
        <v>5.9710209758206013E-7</v>
      </c>
      <c r="D11" s="38">
        <f t="shared" ca="1" si="0"/>
        <v>6.0447372841640657E-7</v>
      </c>
      <c r="E11" s="38">
        <f t="shared" ca="1" si="0"/>
        <v>6.11845359250753E-7</v>
      </c>
      <c r="F11" s="39" cm="1">
        <f t="array" aca="1" ref="F11" ca="1">INDIRECT(CONCATENATE("'",HLOOKUP(F$1,$B$21:$E$23,3,FALSE),"'!",$B$25,ROW($A11)+5))*About!$A$27</f>
        <v>6.1921699008509944E-7</v>
      </c>
      <c r="G11" s="38">
        <f t="shared" ca="1" si="4"/>
        <v>6.3690890408753079E-7</v>
      </c>
      <c r="H11" s="38">
        <f t="shared" ca="1" si="1"/>
        <v>6.5460081808996226E-7</v>
      </c>
      <c r="I11" s="38">
        <f t="shared" ca="1" si="1"/>
        <v>6.7229273209239362E-7</v>
      </c>
      <c r="J11" s="38">
        <f t="shared" ca="1" si="1"/>
        <v>6.8998464609482508E-7</v>
      </c>
      <c r="K11" s="39" cm="1">
        <f t="array" aca="1" ref="K11" ca="1">INDIRECT(CONCATENATE("'",HLOOKUP(K$1,$B$21:$E$23,3,FALSE),"'!",$B$25,ROW($A11)+5))*About!$A$27</f>
        <v>7.0767656009725644E-7</v>
      </c>
      <c r="L11" s="38">
        <f t="shared" ca="1" si="5"/>
        <v>7.1947116943221071E-7</v>
      </c>
      <c r="M11" s="38">
        <f t="shared" ca="1" si="2"/>
        <v>7.3126577876716499E-7</v>
      </c>
      <c r="N11" s="38">
        <f t="shared" ca="1" si="2"/>
        <v>7.4306038810211915E-7</v>
      </c>
      <c r="O11" s="38">
        <f t="shared" ca="1" si="2"/>
        <v>7.5485499743707343E-7</v>
      </c>
      <c r="P11" s="39" cm="1">
        <f t="array" aca="1" ref="P11" ca="1">INDIRECT(CONCATENATE("'",HLOOKUP(P$1,$B$21:$E$23,3,FALSE),"'!",$B$25,ROW($A11)+5))*About!$A$27</f>
        <v>7.666496067720277E-7</v>
      </c>
      <c r="Q11" s="38" cm="1">
        <f t="array" aca="1" ref="Q11" ca="1">TREND($K11:$P11,$K$1:$P$1,Q$1)</f>
        <v>7.7844421610698145E-7</v>
      </c>
      <c r="R11" s="38" cm="1">
        <f t="array" aca="1" ref="R11" ca="1">TREND($K11:$P11,$K$1:$P$1,R$1)</f>
        <v>7.902388254419371E-7</v>
      </c>
      <c r="S11" s="38" cm="1">
        <f t="array" aca="1" ref="S11" ca="1">TREND($K11:$P11,$K$1:$P$1,S$1)</f>
        <v>8.0203343477688936E-7</v>
      </c>
      <c r="T11" s="38" cm="1">
        <f t="array" aca="1" ref="T11" ca="1">TREND($K11:$P11,$K$1:$P$1,T$1)</f>
        <v>8.1382804411184501E-7</v>
      </c>
      <c r="U11" s="38" cm="1">
        <f t="array" aca="1" ref="U11" ca="1">TREND($K11:$P11,$K$1:$P$1,U$1)</f>
        <v>8.2562265344679727E-7</v>
      </c>
      <c r="V11" s="38" cm="1">
        <f t="array" aca="1" ref="V11" ca="1">TREND($K11:$P11,$K$1:$P$1,V$1)</f>
        <v>8.3741726278175292E-7</v>
      </c>
      <c r="W11" s="38" cm="1">
        <f t="array" aca="1" ref="W11" ca="1">TREND($K11:$P11,$K$1:$P$1,W$1)</f>
        <v>8.4921187211670857E-7</v>
      </c>
      <c r="X11" s="38" cm="1">
        <f t="array" aca="1" ref="X11" ca="1">TREND($K11:$P11,$K$1:$P$1,X$1)</f>
        <v>8.6100648145166084E-7</v>
      </c>
      <c r="Y11" s="38" cm="1">
        <f t="array" aca="1" ref="Y11" ca="1">TREND($K11:$P11,$K$1:$P$1,Y$1)</f>
        <v>8.7280109078661649E-7</v>
      </c>
      <c r="Z11" s="38" cm="1">
        <f t="array" aca="1" ref="Z11" ca="1">TREND($K11:$P11,$K$1:$P$1,Z$1)</f>
        <v>8.8459570012156875E-7</v>
      </c>
      <c r="AA11" s="38" cm="1">
        <f t="array" aca="1" ref="AA11" ca="1">TREND($K11:$P11,$K$1:$P$1,AA$1)</f>
        <v>8.963903094565244E-7</v>
      </c>
      <c r="AB11" s="38" cm="1">
        <f t="array" aca="1" ref="AB11" ca="1">TREND($K11:$P11,$K$1:$P$1,AB$1)</f>
        <v>9.0818491879147666E-7</v>
      </c>
      <c r="AC11" s="38" cm="1">
        <f t="array" aca="1" ref="AC11" ca="1">TREND($K11:$P11,$K$1:$P$1,AC$1)</f>
        <v>9.1997952812643231E-7</v>
      </c>
      <c r="AD11" s="38" cm="1">
        <f t="array" aca="1" ref="AD11" ca="1">TREND($K11:$P11,$K$1:$P$1,AD$1)</f>
        <v>9.3177413746138796E-7</v>
      </c>
      <c r="AE11" s="38" cm="1">
        <f t="array" aca="1" ref="AE11" ca="1">TREND($K11:$P11,$K$1:$P$1,AE$1)</f>
        <v>9.4356874679634022E-7</v>
      </c>
      <c r="AF11" s="38" cm="1">
        <f t="array" aca="1" ref="AF11" ca="1">TREND($K11:$P11,$K$1:$P$1,AF$1)</f>
        <v>9.5536335613129587E-7</v>
      </c>
      <c r="AG11" s="38" cm="1">
        <f t="array" aca="1" ref="AG11" ca="1">TREND($K11:$P11,$K$1:$P$1,AG$1)</f>
        <v>9.6715796546624814E-7</v>
      </c>
      <c r="AH11" s="38" cm="1">
        <f t="array" aca="1" ref="AH11" ca="1">TREND($K11:$P11,$K$1:$P$1,AH$1)</f>
        <v>9.7895257480120379E-7</v>
      </c>
      <c r="AI11" s="38" cm="1">
        <f t="array" aca="1" ref="AI11" ca="1">TREND($K11:$P11,$K$1:$P$1,AI$1)</f>
        <v>9.9074718413615944E-7</v>
      </c>
      <c r="AJ11" s="38" cm="1">
        <f t="array" aca="1" ref="AJ11" ca="1">TREND($K11:$P11,$K$1:$P$1,AJ$1)</f>
        <v>1.0025417934711117E-6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2.7451953227106075E-6</v>
      </c>
      <c r="C12" s="38">
        <f t="shared" ca="1" si="3"/>
        <v>2.793848086217294E-6</v>
      </c>
      <c r="D12" s="38">
        <f t="shared" ca="1" si="0"/>
        <v>2.8425008497239801E-6</v>
      </c>
      <c r="E12" s="38">
        <f t="shared" ca="1" si="0"/>
        <v>2.8911536132306663E-6</v>
      </c>
      <c r="F12" s="40">
        <f ca="1">SUM(INDIRECT(CONCATENATE("'",HLOOKUP(F$1,$B$21:$E$23,3,FALSE),"'!",$B$25,ROW($A12)+5,":",$B$25,ROW($A12)+6)))*About!$A$27</f>
        <v>2.9398063767373528E-6</v>
      </c>
      <c r="G12" s="38">
        <f t="shared" ca="1" si="4"/>
        <v>2.9946513101448902E-6</v>
      </c>
      <c r="H12" s="38">
        <f t="shared" ca="1" si="1"/>
        <v>3.0494962435524275E-6</v>
      </c>
      <c r="I12" s="38">
        <f t="shared" ca="1" si="1"/>
        <v>3.1043411769599648E-6</v>
      </c>
      <c r="J12" s="38">
        <f t="shared" ca="1" si="1"/>
        <v>3.1591861103675022E-6</v>
      </c>
      <c r="K12" s="40">
        <f ca="1">SUM(INDIRECT(CONCATENATE("'",HLOOKUP(K$1,$B$21:$E$23,3,FALSE),"'!",$B$25,ROW($A12)+5,":",$B$25,ROW($A12)+6)))*About!$A$27</f>
        <v>3.2140310437750395E-6</v>
      </c>
      <c r="L12" s="38">
        <f t="shared" ca="1" si="5"/>
        <v>3.2847986997847654E-6</v>
      </c>
      <c r="M12" s="38">
        <f t="shared" ca="1" si="2"/>
        <v>3.3555663557944912E-6</v>
      </c>
      <c r="N12" s="38">
        <f t="shared" ca="1" si="2"/>
        <v>3.4263340118042166E-6</v>
      </c>
      <c r="O12" s="38">
        <f t="shared" ca="1" si="2"/>
        <v>3.4971016678139425E-6</v>
      </c>
      <c r="P12" s="40">
        <f ca="1">SUM(INDIRECT(CONCATENATE("'",HLOOKUP(P$1,$B$21:$E$23,3,FALSE),"'!",$B$25,ROW($A12)+5,":",$B$25,ROW($A12)+6)))*About!$A$27</f>
        <v>3.5678693238236684E-6</v>
      </c>
      <c r="Q12" s="38" cm="1">
        <f t="array" aca="1" ref="Q12" ca="1">TREND($K12:$P12,$K$1:$P$1,Q$1)</f>
        <v>3.6386369798333896E-6</v>
      </c>
      <c r="R12" s="38" cm="1">
        <f t="array" aca="1" ref="R12" ca="1">TREND($K12:$P12,$K$1:$P$1,R$1)</f>
        <v>3.7094046358431302E-6</v>
      </c>
      <c r="S12" s="38" cm="1">
        <f t="array" aca="1" ref="S12" ca="1">TREND($K12:$P12,$K$1:$P$1,S$1)</f>
        <v>3.7801722918528438E-6</v>
      </c>
      <c r="T12" s="38" cm="1">
        <f t="array" aca="1" ref="T12" ca="1">TREND($K12:$P12,$K$1:$P$1,T$1)</f>
        <v>3.8509399478625845E-6</v>
      </c>
      <c r="U12" s="38" cm="1">
        <f t="array" aca="1" ref="U12" ca="1">TREND($K12:$P12,$K$1:$P$1,U$1)</f>
        <v>3.9217076038722981E-6</v>
      </c>
      <c r="V12" s="38" cm="1">
        <f t="array" aca="1" ref="V12" ca="1">TREND($K12:$P12,$K$1:$P$1,V$1)</f>
        <v>3.9924752598820387E-6</v>
      </c>
      <c r="W12" s="38" cm="1">
        <f t="array" aca="1" ref="W12" ca="1">TREND($K12:$P12,$K$1:$P$1,W$1)</f>
        <v>4.0632429158917523E-6</v>
      </c>
      <c r="X12" s="38" cm="1">
        <f t="array" aca="1" ref="X12" ca="1">TREND($K12:$P12,$K$1:$P$1,X$1)</f>
        <v>4.134010571901493E-6</v>
      </c>
      <c r="Y12" s="38" cm="1">
        <f t="array" aca="1" ref="Y12" ca="1">TREND($K12:$P12,$K$1:$P$1,Y$1)</f>
        <v>4.2047782279112066E-6</v>
      </c>
      <c r="Z12" s="38" cm="1">
        <f t="array" aca="1" ref="Z12" ca="1">TREND($K12:$P12,$K$1:$P$1,Z$1)</f>
        <v>4.2755458839209201E-6</v>
      </c>
      <c r="AA12" s="38" cm="1">
        <f t="array" aca="1" ref="AA12" ca="1">TREND($K12:$P12,$K$1:$P$1,AA$1)</f>
        <v>4.3463135399306608E-6</v>
      </c>
      <c r="AB12" s="38" cm="1">
        <f t="array" aca="1" ref="AB12" ca="1">TREND($K12:$P12,$K$1:$P$1,AB$1)</f>
        <v>4.4170811959403744E-6</v>
      </c>
      <c r="AC12" s="38" cm="1">
        <f t="array" aca="1" ref="AC12" ca="1">TREND($K12:$P12,$K$1:$P$1,AC$1)</f>
        <v>4.4878488519501151E-6</v>
      </c>
      <c r="AD12" s="38" cm="1">
        <f t="array" aca="1" ref="AD12" ca="1">TREND($K12:$P12,$K$1:$P$1,AD$1)</f>
        <v>4.5586165079598286E-6</v>
      </c>
      <c r="AE12" s="38" cm="1">
        <f t="array" aca="1" ref="AE12" ca="1">TREND($K12:$P12,$K$1:$P$1,AE$1)</f>
        <v>4.6293841639695693E-6</v>
      </c>
      <c r="AF12" s="38" cm="1">
        <f t="array" aca="1" ref="AF12" ca="1">TREND($K12:$P12,$K$1:$P$1,AF$1)</f>
        <v>4.7001518199792829E-6</v>
      </c>
      <c r="AG12" s="38" cm="1">
        <f t="array" aca="1" ref="AG12" ca="1">TREND($K12:$P12,$K$1:$P$1,AG$1)</f>
        <v>4.7709194759890236E-6</v>
      </c>
      <c r="AH12" s="38" cm="1">
        <f t="array" aca="1" ref="AH12" ca="1">TREND($K12:$P12,$K$1:$P$1,AH$1)</f>
        <v>4.8416871319987371E-6</v>
      </c>
      <c r="AI12" s="38" cm="1">
        <f t="array" aca="1" ref="AI12" ca="1">TREND($K12:$P12,$K$1:$P$1,AI$1)</f>
        <v>4.9124547880084507E-6</v>
      </c>
      <c r="AJ12" s="38" cm="1">
        <f t="array" aca="1" ref="AJ12" ca="1">TREND($K12:$P12,$K$1:$P$1,AJ$1)</f>
        <v>4.9832224440181914E-6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HOIpTP-LULUCF-NOx</v>
      </c>
    </row>
    <row r="18" spans="1:5">
      <c r="A18" t="s">
        <v>113</v>
      </c>
      <c r="B18" t="str">
        <f ca="1">RIGHT(B17,LEN(B17)-7)</f>
        <v>LULUCF-NOx</v>
      </c>
    </row>
    <row r="19" spans="1:5">
      <c r="A19" t="s">
        <v>114</v>
      </c>
      <c r="B19" t="str">
        <f ca="1">LEFT(B18,FIND("-",B18)-1)</f>
        <v>LULUCF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NOx</v>
      </c>
    </row>
    <row r="25" spans="1:5">
      <c r="A25" t="s">
        <v>123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528A-A838-4DA0-8F41-C3BEAD5D3470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1.2679205035075842E-4</v>
      </c>
      <c r="C2" s="38">
        <f ca="1">$B2+($F2-$B2)*(C$1-$B$1)/($F$1-$B$1)</f>
        <v>1.2752921343419307E-4</v>
      </c>
      <c r="D2" s="38">
        <f t="shared" ref="D2:E12" ca="1" si="0">$B2+($F2-$B2)*(D$1-$B$1)/($F$1-$B$1)</f>
        <v>1.2826637651762771E-4</v>
      </c>
      <c r="E2" s="38">
        <f t="shared" ca="1" si="0"/>
        <v>1.2900353960106236E-4</v>
      </c>
      <c r="F2" s="37" cm="1">
        <f t="array" aca="1" ref="F2" ca="1">INDIRECT(CONCATENATE("'",HLOOKUP(F$1,$B$21:$E$23,3,FALSE),"'!",$B$25,ROW($A2)+3))*About!$A$27</f>
        <v>1.29740702684497E-4</v>
      </c>
      <c r="G2" s="38">
        <f ca="1">$F2+($K2-$F2)*(G$1-$F$1)/($K$1-$F$1)</f>
        <v>1.3209962455148786E-4</v>
      </c>
      <c r="H2" s="38">
        <f t="shared" ref="H2:J12" ca="1" si="1">$F2+($K2-$F2)*(H$1-$F$1)/($K$1-$F$1)</f>
        <v>1.3445854641847872E-4</v>
      </c>
      <c r="I2" s="38">
        <f t="shared" ca="1" si="1"/>
        <v>1.3681746828546958E-4</v>
      </c>
      <c r="J2" s="38">
        <f t="shared" ca="1" si="1"/>
        <v>1.3917639015246044E-4</v>
      </c>
      <c r="K2" s="37" cm="1">
        <f t="array" aca="1" ref="K2" ca="1">INDIRECT(CONCATENATE("'",HLOOKUP(K$1,$B$21:$E$23,3,FALSE),"'!",$B$25,ROW($A2)+3))*About!$A$27</f>
        <v>1.415353120194513E-4</v>
      </c>
      <c r="L2" s="38">
        <f ca="1">$K2+($P2-$K2)*(L$1-$K$1)/($P$1-$K$1)</f>
        <v>1.4330450341969444E-4</v>
      </c>
      <c r="M2" s="38">
        <f t="shared" ref="M2:O12" ca="1" si="2">$K2+($P2-$K2)*(M$1-$K$1)/($P$1-$K$1)</f>
        <v>1.4507369481993757E-4</v>
      </c>
      <c r="N2" s="38">
        <f t="shared" ca="1" si="2"/>
        <v>1.4684288622018071E-4</v>
      </c>
      <c r="O2" s="38">
        <f t="shared" ca="1" si="2"/>
        <v>1.4861207762042385E-4</v>
      </c>
      <c r="P2" s="37" cm="1">
        <f t="array" aca="1" ref="P2" ca="1">INDIRECT(CONCATENATE("'",HLOOKUP(P$1,$B$21:$E$23,3,FALSE),"'!",$B$25,ROW($A2)+3))*About!$A$27</f>
        <v>1.5038126902066699E-4</v>
      </c>
      <c r="Q2" s="38" cm="1">
        <f t="array" aca="1" ref="Q2" ca="1">TREND($K2:$P2,$K$1:$P$1,Q$1)</f>
        <v>1.5215046042090993E-4</v>
      </c>
      <c r="R2" s="38" cm="1">
        <f t="array" aca="1" ref="R2" ca="1">TREND($K2:$P2,$K$1:$P$1,R$1)</f>
        <v>1.5391965182115323E-4</v>
      </c>
      <c r="S2" s="38" cm="1">
        <f t="array" aca="1" ref="S2" ca="1">TREND($K2:$P2,$K$1:$P$1,S$1)</f>
        <v>1.5568884322139653E-4</v>
      </c>
      <c r="T2" s="38" cm="1">
        <f t="array" aca="1" ref="T2" ca="1">TREND($K2:$P2,$K$1:$P$1,T$1)</f>
        <v>1.574580346216394E-4</v>
      </c>
      <c r="U2" s="38" cm="1">
        <f t="array" aca="1" ref="U2" ca="1">TREND($K2:$P2,$K$1:$P$1,U$1)</f>
        <v>1.592272260218827E-4</v>
      </c>
      <c r="V2" s="38" cm="1">
        <f t="array" aca="1" ref="V2" ca="1">TREND($K2:$P2,$K$1:$P$1,V$1)</f>
        <v>1.6099641742212557E-4</v>
      </c>
      <c r="W2" s="38" cm="1">
        <f t="array" aca="1" ref="W2" ca="1">TREND($K2:$P2,$K$1:$P$1,W$1)</f>
        <v>1.6276560882236887E-4</v>
      </c>
      <c r="X2" s="38" cm="1">
        <f t="array" aca="1" ref="X2" ca="1">TREND($K2:$P2,$K$1:$P$1,X$1)</f>
        <v>1.6453480022261217E-4</v>
      </c>
      <c r="Y2" s="38" cm="1">
        <f t="array" aca="1" ref="Y2" ca="1">TREND($K2:$P2,$K$1:$P$1,Y$1)</f>
        <v>1.6630399162285503E-4</v>
      </c>
      <c r="Z2" s="38" cm="1">
        <f t="array" aca="1" ref="Z2" ca="1">TREND($K2:$P2,$K$1:$P$1,Z$1)</f>
        <v>1.6807318302309833E-4</v>
      </c>
      <c r="AA2" s="38" cm="1">
        <f t="array" aca="1" ref="AA2" ca="1">TREND($K2:$P2,$K$1:$P$1,AA$1)</f>
        <v>1.6984237442334163E-4</v>
      </c>
      <c r="AB2" s="38" cm="1">
        <f t="array" aca="1" ref="AB2" ca="1">TREND($K2:$P2,$K$1:$P$1,AB$1)</f>
        <v>1.716115658235845E-4</v>
      </c>
      <c r="AC2" s="38" cm="1">
        <f t="array" aca="1" ref="AC2" ca="1">TREND($K2:$P2,$K$1:$P$1,AC$1)</f>
        <v>1.733807572238278E-4</v>
      </c>
      <c r="AD2" s="38" cm="1">
        <f t="array" aca="1" ref="AD2" ca="1">TREND($K2:$P2,$K$1:$P$1,AD$1)</f>
        <v>1.7514994862407067E-4</v>
      </c>
      <c r="AE2" s="38" cm="1">
        <f t="array" aca="1" ref="AE2" ca="1">TREND($K2:$P2,$K$1:$P$1,AE$1)</f>
        <v>1.7691914002431397E-4</v>
      </c>
      <c r="AF2" s="38" cm="1">
        <f t="array" aca="1" ref="AF2" ca="1">TREND($K2:$P2,$K$1:$P$1,AF$1)</f>
        <v>1.7868833142455727E-4</v>
      </c>
      <c r="AG2" s="38" cm="1">
        <f t="array" aca="1" ref="AG2" ca="1">TREND($K2:$P2,$K$1:$P$1,AG$1)</f>
        <v>1.8045752282480013E-4</v>
      </c>
      <c r="AH2" s="38" cm="1">
        <f t="array" aca="1" ref="AH2" ca="1">TREND($K2:$P2,$K$1:$P$1,AH$1)</f>
        <v>1.8222671422504343E-4</v>
      </c>
      <c r="AI2" s="38" cm="1">
        <f t="array" aca="1" ref="AI2" ca="1">TREND($K2:$P2,$K$1:$P$1,AI$1)</f>
        <v>1.8399590562528673E-4</v>
      </c>
      <c r="AJ2" s="38" cm="1">
        <f t="array" aca="1" ref="AJ2" ca="1">TREND($K2:$P2,$K$1:$P$1,AJ$1)</f>
        <v>1.857650970255296E-4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7.3716308343464216E-5</v>
      </c>
      <c r="C3" s="38">
        <f t="shared" ref="C3:C12" ca="1" si="3">$B3+($F3-$B3)*(C$1-$B$1)/($F$1-$B$1)</f>
        <v>7.4453471426898861E-5</v>
      </c>
      <c r="D3" s="38">
        <f t="shared" ca="1" si="0"/>
        <v>7.5190634510333493E-5</v>
      </c>
      <c r="E3" s="38">
        <f t="shared" ca="1" si="0"/>
        <v>7.5927797593768124E-5</v>
      </c>
      <c r="F3" s="39" cm="1">
        <f t="array" aca="1" ref="F3" ca="1">INDIRECT(CONCATENATE("'",HLOOKUP(F$1,$B$21:$E$23,3,FALSE),"'!",$B$25,ROW($A3)+5))*About!$A$27</f>
        <v>7.6664960677202769E-5</v>
      </c>
      <c r="G3" s="38">
        <f t="shared" ref="G3:G12" ca="1" si="4">$F3+($K3-$F3)*(G$1-$F$1)/($K$1-$F$1)</f>
        <v>7.7254691143950491E-5</v>
      </c>
      <c r="H3" s="38">
        <f t="shared" ca="1" si="1"/>
        <v>7.7844421610698199E-5</v>
      </c>
      <c r="I3" s="38">
        <f t="shared" ca="1" si="1"/>
        <v>7.843415207744592E-5</v>
      </c>
      <c r="J3" s="38">
        <f t="shared" ca="1" si="1"/>
        <v>7.9023882544193628E-5</v>
      </c>
      <c r="K3" s="39" cm="1">
        <f t="array" aca="1" ref="K3" ca="1">INDIRECT(CONCATENATE("'",HLOOKUP(K$1,$B$21:$E$23,3,FALSE),"'!",$B$25,ROW($A3)+5))*About!$A$27</f>
        <v>7.961361301094135E-5</v>
      </c>
      <c r="L3" s="38">
        <f t="shared" ref="L3:L12" ca="1" si="5">$K3+($P3-$K3)*(L$1-$K$1)/($P$1-$K$1)</f>
        <v>8.0203343477689058E-5</v>
      </c>
      <c r="M3" s="38">
        <f t="shared" ca="1" si="2"/>
        <v>8.079307394443678E-5</v>
      </c>
      <c r="N3" s="38">
        <f t="shared" ca="1" si="2"/>
        <v>8.1382804411184487E-5</v>
      </c>
      <c r="O3" s="38">
        <f t="shared" ca="1" si="2"/>
        <v>8.1972534877932209E-5</v>
      </c>
      <c r="P3" s="39" cm="1">
        <f t="array" aca="1" ref="P3" ca="1">INDIRECT(CONCATENATE("'",HLOOKUP(P$1,$B$21:$E$23,3,FALSE),"'!",$B$25,ROW($A3)+5))*About!$A$27</f>
        <v>8.2562265344679917E-5</v>
      </c>
      <c r="Q3" s="38" cm="1">
        <f t="array" aca="1" ref="Q3" ca="1">TREND($K3:$P3,$K$1:$P$1,Q$1)</f>
        <v>8.3151995811427517E-5</v>
      </c>
      <c r="R3" s="38" cm="1">
        <f t="array" aca="1" ref="R3" ca="1">TREND($K3:$P3,$K$1:$P$1,R$1)</f>
        <v>8.3741726278175428E-5</v>
      </c>
      <c r="S3" s="38" cm="1">
        <f t="array" aca="1" ref="S3" ca="1">TREND($K3:$P3,$K$1:$P$1,S$1)</f>
        <v>8.4331456744923122E-5</v>
      </c>
      <c r="T3" s="38" cm="1">
        <f t="array" aca="1" ref="T3" ca="1">TREND($K3:$P3,$K$1:$P$1,T$1)</f>
        <v>8.4921187211670817E-5</v>
      </c>
      <c r="U3" s="38" cm="1">
        <f t="array" aca="1" ref="U3" ca="1">TREND($K3:$P3,$K$1:$P$1,U$1)</f>
        <v>8.5510917678418511E-5</v>
      </c>
      <c r="V3" s="38" cm="1">
        <f t="array" aca="1" ref="V3" ca="1">TREND($K3:$P3,$K$1:$P$1,V$1)</f>
        <v>8.6100648145166206E-5</v>
      </c>
      <c r="W3" s="38" cm="1">
        <f t="array" aca="1" ref="W3" ca="1">TREND($K3:$P3,$K$1:$P$1,W$1)</f>
        <v>8.66903786119139E-5</v>
      </c>
      <c r="X3" s="38" cm="1">
        <f t="array" aca="1" ref="X3" ca="1">TREND($K3:$P3,$K$1:$P$1,X$1)</f>
        <v>8.7280109078661594E-5</v>
      </c>
      <c r="Y3" s="38" cm="1">
        <f t="array" aca="1" ref="Y3" ca="1">TREND($K3:$P3,$K$1:$P$1,Y$1)</f>
        <v>8.7869839545409289E-5</v>
      </c>
      <c r="Z3" s="38" cm="1">
        <f t="array" aca="1" ref="Z3" ca="1">TREND($K3:$P3,$K$1:$P$1,Z$1)</f>
        <v>8.8459570012156983E-5</v>
      </c>
      <c r="AA3" s="38" cm="1">
        <f t="array" aca="1" ref="AA3" ca="1">TREND($K3:$P3,$K$1:$P$1,AA$1)</f>
        <v>8.9049300478904678E-5</v>
      </c>
      <c r="AB3" s="38" cm="1">
        <f t="array" aca="1" ref="AB3" ca="1">TREND($K3:$P3,$K$1:$P$1,AB$1)</f>
        <v>8.9639030945652372E-5</v>
      </c>
      <c r="AC3" s="38" cm="1">
        <f t="array" aca="1" ref="AC3" ca="1">TREND($K3:$P3,$K$1:$P$1,AC$1)</f>
        <v>9.0228761412400283E-5</v>
      </c>
      <c r="AD3" s="38" cm="1">
        <f t="array" aca="1" ref="AD3" ca="1">TREND($K3:$P3,$K$1:$P$1,AD$1)</f>
        <v>9.0818491879147978E-5</v>
      </c>
      <c r="AE3" s="38" cm="1">
        <f t="array" aca="1" ref="AE3" ca="1">TREND($K3:$P3,$K$1:$P$1,AE$1)</f>
        <v>9.1408222345895672E-5</v>
      </c>
      <c r="AF3" s="38" cm="1">
        <f t="array" aca="1" ref="AF3" ca="1">TREND($K3:$P3,$K$1:$P$1,AF$1)</f>
        <v>9.1997952812643367E-5</v>
      </c>
      <c r="AG3" s="38" cm="1">
        <f t="array" aca="1" ref="AG3" ca="1">TREND($K3:$P3,$K$1:$P$1,AG$1)</f>
        <v>9.2587683279391061E-5</v>
      </c>
      <c r="AH3" s="38" cm="1">
        <f t="array" aca="1" ref="AH3" ca="1">TREND($K3:$P3,$K$1:$P$1,AH$1)</f>
        <v>9.3177413746138756E-5</v>
      </c>
      <c r="AI3" s="38" cm="1">
        <f t="array" aca="1" ref="AI3" ca="1">TREND($K3:$P3,$K$1:$P$1,AI$1)</f>
        <v>9.376714421288645E-5</v>
      </c>
      <c r="AJ3" s="38" cm="1">
        <f t="array" aca="1" ref="AJ3" ca="1">TREND($K3:$P3,$K$1:$P$1,AJ$1)</f>
        <v>9.4356874679634144E-5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1.8871374935926837E-4</v>
      </c>
      <c r="C4" s="38">
        <f t="shared" ca="1" si="3"/>
        <v>1.8871374935926837E-4</v>
      </c>
      <c r="D4" s="38">
        <f t="shared" ca="1" si="0"/>
        <v>1.8871374935926837E-4</v>
      </c>
      <c r="E4" s="38">
        <f t="shared" ca="1" si="0"/>
        <v>1.8871374935926837E-4</v>
      </c>
      <c r="F4" s="39" cm="1">
        <f t="array" aca="1" ref="F4" ca="1">INDIRECT(CONCATENATE("'",HLOOKUP(F$1,$B$21:$E$23,3,FALSE),"'!",$B$25,ROW($A4)+5))*About!$A$27</f>
        <v>1.8871374935926837E-4</v>
      </c>
      <c r="G4" s="38">
        <f t="shared" ca="1" si="4"/>
        <v>1.9048294075951151E-4</v>
      </c>
      <c r="H4" s="38">
        <f t="shared" ca="1" si="1"/>
        <v>1.9225213215975465E-4</v>
      </c>
      <c r="I4" s="38">
        <f t="shared" ca="1" si="1"/>
        <v>1.9402132355999781E-4</v>
      </c>
      <c r="J4" s="38">
        <f t="shared" ca="1" si="1"/>
        <v>1.9579051496024095E-4</v>
      </c>
      <c r="K4" s="39" cm="1">
        <f t="array" aca="1" ref="K4" ca="1">INDIRECT(CONCATENATE("'",HLOOKUP(K$1,$B$21:$E$23,3,FALSE),"'!",$B$25,ROW($A4)+5))*About!$A$27</f>
        <v>1.9755970636048408E-4</v>
      </c>
      <c r="L4" s="38">
        <f t="shared" ca="1" si="5"/>
        <v>2.0109808916097036E-4</v>
      </c>
      <c r="M4" s="38">
        <f t="shared" ca="1" si="2"/>
        <v>2.0463647196145663E-4</v>
      </c>
      <c r="N4" s="38">
        <f t="shared" ca="1" si="2"/>
        <v>2.0817485476194294E-4</v>
      </c>
      <c r="O4" s="38">
        <f t="shared" ca="1" si="2"/>
        <v>2.1171323756242921E-4</v>
      </c>
      <c r="P4" s="39" cm="1">
        <f t="array" aca="1" ref="P4" ca="1">INDIRECT(CONCATENATE("'",HLOOKUP(P$1,$B$21:$E$23,3,FALSE),"'!",$B$25,ROW($A4)+5))*About!$A$27</f>
        <v>2.1525162036291549E-4</v>
      </c>
      <c r="Q4" s="38" cm="1">
        <f t="array" aca="1" ref="Q4" ca="1">TREND($K4:$P4,$K$1:$P$1,Q$1)</f>
        <v>2.1879000316340092E-4</v>
      </c>
      <c r="R4" s="38" cm="1">
        <f t="array" aca="1" ref="R4" ca="1">TREND($K4:$P4,$K$1:$P$1,R$1)</f>
        <v>2.2232838596388752E-4</v>
      </c>
      <c r="S4" s="38" cm="1">
        <f t="array" aca="1" ref="S4" ca="1">TREND($K4:$P4,$K$1:$P$1,S$1)</f>
        <v>2.2586676876437412E-4</v>
      </c>
      <c r="T4" s="38" cm="1">
        <f t="array" aca="1" ref="T4" ca="1">TREND($K4:$P4,$K$1:$P$1,T$1)</f>
        <v>2.2940515156485985E-4</v>
      </c>
      <c r="U4" s="38" cm="1">
        <f t="array" aca="1" ref="U4" ca="1">TREND($K4:$P4,$K$1:$P$1,U$1)</f>
        <v>2.3294353436534646E-4</v>
      </c>
      <c r="V4" s="38" cm="1">
        <f t="array" aca="1" ref="V4" ca="1">TREND($K4:$P4,$K$1:$P$1,V$1)</f>
        <v>2.3648191716583219E-4</v>
      </c>
      <c r="W4" s="38" cm="1">
        <f t="array" aca="1" ref="W4" ca="1">TREND($K4:$P4,$K$1:$P$1,W$1)</f>
        <v>2.4002029996631879E-4</v>
      </c>
      <c r="X4" s="38" cm="1">
        <f t="array" aca="1" ref="X4" ca="1">TREND($K4:$P4,$K$1:$P$1,X$1)</f>
        <v>2.4355868276680539E-4</v>
      </c>
      <c r="Y4" s="38" cm="1">
        <f t="array" aca="1" ref="Y4" ca="1">TREND($K4:$P4,$K$1:$P$1,Y$1)</f>
        <v>2.4709706556729112E-4</v>
      </c>
      <c r="Z4" s="38" cm="1">
        <f t="array" aca="1" ref="Z4" ca="1">TREND($K4:$P4,$K$1:$P$1,Z$1)</f>
        <v>2.5063544836777772E-4</v>
      </c>
      <c r="AA4" s="38" cm="1">
        <f t="array" aca="1" ref="AA4" ca="1">TREND($K4:$P4,$K$1:$P$1,AA$1)</f>
        <v>2.5417383116826432E-4</v>
      </c>
      <c r="AB4" s="38" cm="1">
        <f t="array" aca="1" ref="AB4" ca="1">TREND($K4:$P4,$K$1:$P$1,AB$1)</f>
        <v>2.5771221396875005E-4</v>
      </c>
      <c r="AC4" s="38" cm="1">
        <f t="array" aca="1" ref="AC4" ca="1">TREND($K4:$P4,$K$1:$P$1,AC$1)</f>
        <v>2.6125059676923666E-4</v>
      </c>
      <c r="AD4" s="38" cm="1">
        <f t="array" aca="1" ref="AD4" ca="1">TREND($K4:$P4,$K$1:$P$1,AD$1)</f>
        <v>2.6478897956972239E-4</v>
      </c>
      <c r="AE4" s="38" cm="1">
        <f t="array" aca="1" ref="AE4" ca="1">TREND($K4:$P4,$K$1:$P$1,AE$1)</f>
        <v>2.6832736237020899E-4</v>
      </c>
      <c r="AF4" s="38" cm="1">
        <f t="array" aca="1" ref="AF4" ca="1">TREND($K4:$P4,$K$1:$P$1,AF$1)</f>
        <v>2.7186574517069559E-4</v>
      </c>
      <c r="AG4" s="38" cm="1">
        <f t="array" aca="1" ref="AG4" ca="1">TREND($K4:$P4,$K$1:$P$1,AG$1)</f>
        <v>2.7540412797118132E-4</v>
      </c>
      <c r="AH4" s="38" cm="1">
        <f t="array" aca="1" ref="AH4" ca="1">TREND($K4:$P4,$K$1:$P$1,AH$1)</f>
        <v>2.7894251077166792E-4</v>
      </c>
      <c r="AI4" s="38" cm="1">
        <f t="array" aca="1" ref="AI4" ca="1">TREND($K4:$P4,$K$1:$P$1,AI$1)</f>
        <v>2.8248089357215452E-4</v>
      </c>
      <c r="AJ4" s="38" cm="1">
        <f t="array" aca="1" ref="AJ4" ca="1">TREND($K4:$P4,$K$1:$P$1,AJ$1)</f>
        <v>2.8601927637264025E-4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2.3884083903282405E-3</v>
      </c>
      <c r="C5" s="38">
        <f t="shared" ca="1" si="3"/>
        <v>2.395780021162587E-3</v>
      </c>
      <c r="D5" s="38">
        <f t="shared" ca="1" si="0"/>
        <v>2.4031516519969331E-3</v>
      </c>
      <c r="E5" s="38">
        <f t="shared" ca="1" si="0"/>
        <v>2.4105232828312796E-3</v>
      </c>
      <c r="F5" s="39" cm="1">
        <f t="array" aca="1" ref="F5" ca="1">INDIRECT(CONCATENATE("'",HLOOKUP(F$1,$B$21:$E$23,3,FALSE),"'!",$B$25,ROW($A5)+5))*About!$A$27</f>
        <v>2.4178949136656261E-3</v>
      </c>
      <c r="G5" s="38">
        <f t="shared" ca="1" si="4"/>
        <v>2.4414841323355347E-3</v>
      </c>
      <c r="H5" s="38">
        <f t="shared" ca="1" si="1"/>
        <v>2.4650733510054434E-3</v>
      </c>
      <c r="I5" s="38">
        <f t="shared" ca="1" si="1"/>
        <v>2.4886625696753516E-3</v>
      </c>
      <c r="J5" s="38">
        <f t="shared" ca="1" si="1"/>
        <v>2.5122517883452602E-3</v>
      </c>
      <c r="K5" s="39" cm="1">
        <f t="array" aca="1" ref="K5" ca="1">INDIRECT(CONCATENATE("'",HLOOKUP(K$1,$B$21:$E$23,3,FALSE),"'!",$B$25,ROW($A5)+5))*About!$A$27</f>
        <v>2.5358410070151689E-3</v>
      </c>
      <c r="L5" s="38">
        <f t="shared" ca="1" si="5"/>
        <v>2.5771221396875088E-3</v>
      </c>
      <c r="M5" s="38">
        <f t="shared" ca="1" si="2"/>
        <v>2.6184032723598487E-3</v>
      </c>
      <c r="N5" s="38">
        <f t="shared" ca="1" si="2"/>
        <v>2.659684405032189E-3</v>
      </c>
      <c r="O5" s="38">
        <f t="shared" ca="1" si="2"/>
        <v>2.700965537704529E-3</v>
      </c>
      <c r="P5" s="39" cm="1">
        <f t="array" aca="1" ref="P5" ca="1">INDIRECT(CONCATENATE("'",HLOOKUP(P$1,$B$21:$E$23,3,FALSE),"'!",$B$25,ROW($A5)+5))*About!$A$27</f>
        <v>2.7422466703768689E-3</v>
      </c>
      <c r="Q5" s="38" cm="1">
        <f t="array" aca="1" ref="Q5" ca="1">TREND($K5:$P5,$K$1:$P$1,Q$1)</f>
        <v>2.7835278030492183E-3</v>
      </c>
      <c r="R5" s="38" cm="1">
        <f t="array" aca="1" ref="R5" ca="1">TREND($K5:$P5,$K$1:$P$1,R$1)</f>
        <v>2.8248089357215539E-3</v>
      </c>
      <c r="S5" s="38" cm="1">
        <f t="array" aca="1" ref="S5" ca="1">TREND($K5:$P5,$K$1:$P$1,S$1)</f>
        <v>2.8660900683938895E-3</v>
      </c>
      <c r="T5" s="38" cm="1">
        <f t="array" aca="1" ref="T5" ca="1">TREND($K5:$P5,$K$1:$P$1,T$1)</f>
        <v>2.9073712010662389E-3</v>
      </c>
      <c r="U5" s="38" cm="1">
        <f t="array" aca="1" ref="U5" ca="1">TREND($K5:$P5,$K$1:$P$1,U$1)</f>
        <v>2.9486523337385745E-3</v>
      </c>
      <c r="V5" s="38" cm="1">
        <f t="array" aca="1" ref="V5" ca="1">TREND($K5:$P5,$K$1:$P$1,V$1)</f>
        <v>2.9899334664109101E-3</v>
      </c>
      <c r="W5" s="38" cm="1">
        <f t="array" aca="1" ref="W5" ca="1">TREND($K5:$P5,$K$1:$P$1,W$1)</f>
        <v>3.0312145990832456E-3</v>
      </c>
      <c r="X5" s="38" cm="1">
        <f t="array" aca="1" ref="X5" ca="1">TREND($K5:$P5,$K$1:$P$1,X$1)</f>
        <v>3.0724957317555951E-3</v>
      </c>
      <c r="Y5" s="38" cm="1">
        <f t="array" aca="1" ref="Y5" ca="1">TREND($K5:$P5,$K$1:$P$1,Y$1)</f>
        <v>3.1137768644279307E-3</v>
      </c>
      <c r="Z5" s="38" cm="1">
        <f t="array" aca="1" ref="Z5" ca="1">TREND($K5:$P5,$K$1:$P$1,Z$1)</f>
        <v>3.1550579971002662E-3</v>
      </c>
      <c r="AA5" s="38" cm="1">
        <f t="array" aca="1" ref="AA5" ca="1">TREND($K5:$P5,$K$1:$P$1,AA$1)</f>
        <v>3.1963391297726157E-3</v>
      </c>
      <c r="AB5" s="38" cm="1">
        <f t="array" aca="1" ref="AB5" ca="1">TREND($K5:$P5,$K$1:$P$1,AB$1)</f>
        <v>3.2376202624449513E-3</v>
      </c>
      <c r="AC5" s="38" cm="1">
        <f t="array" aca="1" ref="AC5" ca="1">TREND($K5:$P5,$K$1:$P$1,AC$1)</f>
        <v>3.2789013951172868E-3</v>
      </c>
      <c r="AD5" s="38" cm="1">
        <f t="array" aca="1" ref="AD5" ca="1">TREND($K5:$P5,$K$1:$P$1,AD$1)</f>
        <v>3.3201825277896363E-3</v>
      </c>
      <c r="AE5" s="38" cm="1">
        <f t="array" aca="1" ref="AE5" ca="1">TREND($K5:$P5,$K$1:$P$1,AE$1)</f>
        <v>3.3614636604619719E-3</v>
      </c>
      <c r="AF5" s="38" cm="1">
        <f t="array" aca="1" ref="AF5" ca="1">TREND($K5:$P5,$K$1:$P$1,AF$1)</f>
        <v>3.4027447931343074E-3</v>
      </c>
      <c r="AG5" s="38" cm="1">
        <f t="array" aca="1" ref="AG5" ca="1">TREND($K5:$P5,$K$1:$P$1,AG$1)</f>
        <v>3.4440259258066569E-3</v>
      </c>
      <c r="AH5" s="38" cm="1">
        <f t="array" aca="1" ref="AH5" ca="1">TREND($K5:$P5,$K$1:$P$1,AH$1)</f>
        <v>3.4853070584789925E-3</v>
      </c>
      <c r="AI5" s="38" cm="1">
        <f t="array" aca="1" ref="AI5" ca="1">TREND($K5:$P5,$K$1:$P$1,AI$1)</f>
        <v>3.526588191151328E-3</v>
      </c>
      <c r="AJ5" s="38" cm="1">
        <f t="array" aca="1" ref="AJ5" ca="1">TREND($K5:$P5,$K$1:$P$1,AJ$1)</f>
        <v>3.5678693238236775E-3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3.5383828004862819E-3</v>
      </c>
      <c r="C6" s="38">
        <f t="shared" ca="1" si="3"/>
        <v>3.5383828004862819E-3</v>
      </c>
      <c r="D6" s="38">
        <f t="shared" ca="1" si="0"/>
        <v>3.5383828004862819E-3</v>
      </c>
      <c r="E6" s="38">
        <f t="shared" ca="1" si="0"/>
        <v>3.5383828004862819E-3</v>
      </c>
      <c r="F6" s="39" cm="1">
        <f t="array" aca="1" ref="F6" ca="1">INDIRECT(CONCATENATE("'",HLOOKUP(F$1,$B$21:$E$23,3,FALSE),"'!",$B$25,ROW($A6)+5))*About!$A$27</f>
        <v>3.5383828004862819E-3</v>
      </c>
      <c r="G6" s="38">
        <f t="shared" ca="1" si="4"/>
        <v>3.5383828004862819E-3</v>
      </c>
      <c r="H6" s="38">
        <f t="shared" ca="1" si="1"/>
        <v>3.5383828004862819E-3</v>
      </c>
      <c r="I6" s="38">
        <f t="shared" ca="1" si="1"/>
        <v>3.5383828004862819E-3</v>
      </c>
      <c r="J6" s="38">
        <f t="shared" ca="1" si="1"/>
        <v>3.5383828004862819E-3</v>
      </c>
      <c r="K6" s="39" cm="1">
        <f t="array" aca="1" ref="K6" ca="1">INDIRECT(CONCATENATE("'",HLOOKUP(K$1,$B$21:$E$23,3,FALSE),"'!",$B$25,ROW($A6)+5))*About!$A$27</f>
        <v>3.5383828004862819E-3</v>
      </c>
      <c r="L6" s="38">
        <f t="shared" ca="1" si="5"/>
        <v>3.5973558471610535E-3</v>
      </c>
      <c r="M6" s="38">
        <f t="shared" ca="1" si="2"/>
        <v>3.6563288938358247E-3</v>
      </c>
      <c r="N6" s="38">
        <f t="shared" ca="1" si="2"/>
        <v>3.7153019405105963E-3</v>
      </c>
      <c r="O6" s="38">
        <f t="shared" ca="1" si="2"/>
        <v>3.7742749871853675E-3</v>
      </c>
      <c r="P6" s="39" cm="1">
        <f t="array" aca="1" ref="P6" ca="1">INDIRECT(CONCATENATE("'",HLOOKUP(P$1,$B$21:$E$23,3,FALSE),"'!",$B$25,ROW($A6)+5))*About!$A$27</f>
        <v>3.8332480338601391E-3</v>
      </c>
      <c r="Q6" s="38" cm="1">
        <f t="array" aca="1" ref="Q6" ca="1">TREND($K6:$P6,$K$1:$P$1,Q$1)</f>
        <v>3.8922210805348995E-3</v>
      </c>
      <c r="R6" s="38" cm="1">
        <f t="array" aca="1" ref="R6" ca="1">TREND($K6:$P6,$K$1:$P$1,R$1)</f>
        <v>3.9511941272096784E-3</v>
      </c>
      <c r="S6" s="38" cm="1">
        <f t="array" aca="1" ref="S6" ca="1">TREND($K6:$P6,$K$1:$P$1,S$1)</f>
        <v>4.0101671738844435E-3</v>
      </c>
      <c r="T6" s="38" cm="1">
        <f t="array" aca="1" ref="T6" ca="1">TREND($K6:$P6,$K$1:$P$1,T$1)</f>
        <v>4.0691402205592225E-3</v>
      </c>
      <c r="U6" s="38" cm="1">
        <f t="array" aca="1" ref="U6" ca="1">TREND($K6:$P6,$K$1:$P$1,U$1)</f>
        <v>4.1281132672339876E-3</v>
      </c>
      <c r="V6" s="38" cm="1">
        <f t="array" aca="1" ref="V6" ca="1">TREND($K6:$P6,$K$1:$P$1,V$1)</f>
        <v>4.1870863139087666E-3</v>
      </c>
      <c r="W6" s="38" cm="1">
        <f t="array" aca="1" ref="W6" ca="1">TREND($K6:$P6,$K$1:$P$1,W$1)</f>
        <v>4.2460593605835317E-3</v>
      </c>
      <c r="X6" s="38" cm="1">
        <f t="array" aca="1" ref="X6" ca="1">TREND($K6:$P6,$K$1:$P$1,X$1)</f>
        <v>4.3050324072582968E-3</v>
      </c>
      <c r="Y6" s="38" cm="1">
        <f t="array" aca="1" ref="Y6" ca="1">TREND($K6:$P6,$K$1:$P$1,Y$1)</f>
        <v>4.3640054539330758E-3</v>
      </c>
      <c r="Z6" s="38" cm="1">
        <f t="array" aca="1" ref="Z6" ca="1">TREND($K6:$P6,$K$1:$P$1,Z$1)</f>
        <v>4.4229785006078409E-3</v>
      </c>
      <c r="AA6" s="38" cm="1">
        <f t="array" aca="1" ref="AA6" ca="1">TREND($K6:$P6,$K$1:$P$1,AA$1)</f>
        <v>4.4819515472826199E-3</v>
      </c>
      <c r="AB6" s="38" cm="1">
        <f t="array" aca="1" ref="AB6" ca="1">TREND($K6:$P6,$K$1:$P$1,AB$1)</f>
        <v>4.540924593957385E-3</v>
      </c>
      <c r="AC6" s="38" cm="1">
        <f t="array" aca="1" ref="AC6" ca="1">TREND($K6:$P6,$K$1:$P$1,AC$1)</f>
        <v>4.599897640632164E-3</v>
      </c>
      <c r="AD6" s="38" cm="1">
        <f t="array" aca="1" ref="AD6" ca="1">TREND($K6:$P6,$K$1:$P$1,AD$1)</f>
        <v>4.6588706873069291E-3</v>
      </c>
      <c r="AE6" s="38" cm="1">
        <f t="array" aca="1" ref="AE6" ca="1">TREND($K6:$P6,$K$1:$P$1,AE$1)</f>
        <v>4.7178437339817081E-3</v>
      </c>
      <c r="AF6" s="38" cm="1">
        <f t="array" aca="1" ref="AF6" ca="1">TREND($K6:$P6,$K$1:$P$1,AF$1)</f>
        <v>4.7768167806564732E-3</v>
      </c>
      <c r="AG6" s="38" cm="1">
        <f t="array" aca="1" ref="AG6" ca="1">TREND($K6:$P6,$K$1:$P$1,AG$1)</f>
        <v>4.8357898273312522E-3</v>
      </c>
      <c r="AH6" s="38" cm="1">
        <f t="array" aca="1" ref="AH6" ca="1">TREND($K6:$P6,$K$1:$P$1,AH$1)</f>
        <v>4.8947628740060173E-3</v>
      </c>
      <c r="AI6" s="38" cm="1">
        <f t="array" aca="1" ref="AI6" ca="1">TREND($K6:$P6,$K$1:$P$1,AI$1)</f>
        <v>4.9537359206807824E-3</v>
      </c>
      <c r="AJ6" s="38" cm="1">
        <f t="array" aca="1" ref="AJ6" ca="1">TREND($K6:$P6,$K$1:$P$1,AJ$1)</f>
        <v>5.0127089673555614E-3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0.1032028316808499</v>
      </c>
      <c r="C7" s="38">
        <f t="shared" ca="1" si="3"/>
        <v>0.10393999476428453</v>
      </c>
      <c r="D7" s="38">
        <f t="shared" ca="1" si="0"/>
        <v>0.10467715784771918</v>
      </c>
      <c r="E7" s="38">
        <f t="shared" ca="1" si="0"/>
        <v>0.10541432093115383</v>
      </c>
      <c r="F7" s="39" cm="1">
        <f t="array" aca="1" ref="F7" ca="1">INDIRECT(CONCATENATE("'",HLOOKUP(F$1,$B$21:$E$23,3,FALSE),"'!",$B$25,ROW($A7)+5))*About!$A$27</f>
        <v>0.10615148401458846</v>
      </c>
      <c r="G7" s="38">
        <f t="shared" ca="1" si="4"/>
        <v>0.10615148401458846</v>
      </c>
      <c r="H7" s="38">
        <f t="shared" ca="1" si="1"/>
        <v>0.10615148401458846</v>
      </c>
      <c r="I7" s="38">
        <f t="shared" ca="1" si="1"/>
        <v>0.10615148401458846</v>
      </c>
      <c r="J7" s="38">
        <f t="shared" ca="1" si="1"/>
        <v>0.10615148401458846</v>
      </c>
      <c r="K7" s="39" cm="1">
        <f t="array" aca="1" ref="K7" ca="1">INDIRECT(CONCATENATE("'",HLOOKUP(K$1,$B$21:$E$23,3,FALSE),"'!",$B$25,ROW($A7)+5))*About!$A$27</f>
        <v>0.10615148401458846</v>
      </c>
      <c r="L7" s="38">
        <f t="shared" ca="1" si="5"/>
        <v>0.10674121448133618</v>
      </c>
      <c r="M7" s="38">
        <f t="shared" ca="1" si="2"/>
        <v>0.10733094494808389</v>
      </c>
      <c r="N7" s="38">
        <f t="shared" ca="1" si="2"/>
        <v>0.10792067541483161</v>
      </c>
      <c r="O7" s="38">
        <f t="shared" ca="1" si="2"/>
        <v>0.10851040588157931</v>
      </c>
      <c r="P7" s="39" cm="1">
        <f t="array" aca="1" ref="P7" ca="1">INDIRECT(CONCATENATE("'",HLOOKUP(P$1,$B$21:$E$23,3,FALSE),"'!",$B$25,ROW($A7)+5))*About!$A$27</f>
        <v>0.10910013634832703</v>
      </c>
      <c r="Q7" s="38" cm="1">
        <f t="array" aca="1" ref="Q7" ca="1">TREND($K7:$P7,$K$1:$P$1,Q$1)</f>
        <v>0.10968986681507475</v>
      </c>
      <c r="R7" s="38" cm="1">
        <f t="array" aca="1" ref="R7" ca="1">TREND($K7:$P7,$K$1:$P$1,R$1)</f>
        <v>0.11027959728182246</v>
      </c>
      <c r="S7" s="38" cm="1">
        <f t="array" aca="1" ref="S7" ca="1">TREND($K7:$P7,$K$1:$P$1,S$1)</f>
        <v>0.11086932774857017</v>
      </c>
      <c r="T7" s="38" cm="1">
        <f t="array" aca="1" ref="T7" ca="1">TREND($K7:$P7,$K$1:$P$1,T$1)</f>
        <v>0.1114590582153181</v>
      </c>
      <c r="U7" s="38" cm="1">
        <f t="array" aca="1" ref="U7" ca="1">TREND($K7:$P7,$K$1:$P$1,U$1)</f>
        <v>0.1120487886820658</v>
      </c>
      <c r="V7" s="38" cm="1">
        <f t="array" aca="1" ref="V7" ca="1">TREND($K7:$P7,$K$1:$P$1,V$1)</f>
        <v>0.11263851914881351</v>
      </c>
      <c r="W7" s="38" cm="1">
        <f t="array" aca="1" ref="W7" ca="1">TREND($K7:$P7,$K$1:$P$1,W$1)</f>
        <v>0.11322824961556122</v>
      </c>
      <c r="X7" s="38" cm="1">
        <f t="array" aca="1" ref="X7" ca="1">TREND($K7:$P7,$K$1:$P$1,X$1)</f>
        <v>0.11381798008230892</v>
      </c>
      <c r="Y7" s="38" cm="1">
        <f t="array" aca="1" ref="Y7" ca="1">TREND($K7:$P7,$K$1:$P$1,Y$1)</f>
        <v>0.11440771054905663</v>
      </c>
      <c r="Z7" s="38" cm="1">
        <f t="array" aca="1" ref="Z7" ca="1">TREND($K7:$P7,$K$1:$P$1,Z$1)</f>
        <v>0.11499744101580434</v>
      </c>
      <c r="AA7" s="38" cm="1">
        <f t="array" aca="1" ref="AA7" ca="1">TREND($K7:$P7,$K$1:$P$1,AA$1)</f>
        <v>0.11558717148255204</v>
      </c>
      <c r="AB7" s="38" cm="1">
        <f t="array" aca="1" ref="AB7" ca="1">TREND($K7:$P7,$K$1:$P$1,AB$1)</f>
        <v>0.11617690194929975</v>
      </c>
      <c r="AC7" s="38" cm="1">
        <f t="array" aca="1" ref="AC7" ca="1">TREND($K7:$P7,$K$1:$P$1,AC$1)</f>
        <v>0.11676663241604746</v>
      </c>
      <c r="AD7" s="38" cm="1">
        <f t="array" aca="1" ref="AD7" ca="1">TREND($K7:$P7,$K$1:$P$1,AD$1)</f>
        <v>0.11735636288279516</v>
      </c>
      <c r="AE7" s="38" cm="1">
        <f t="array" aca="1" ref="AE7" ca="1">TREND($K7:$P7,$K$1:$P$1,AE$1)</f>
        <v>0.11794609334954287</v>
      </c>
      <c r="AF7" s="38" cm="1">
        <f t="array" aca="1" ref="AF7" ca="1">TREND($K7:$P7,$K$1:$P$1,AF$1)</f>
        <v>0.11853582381629058</v>
      </c>
      <c r="AG7" s="38" cm="1">
        <f t="array" aca="1" ref="AG7" ca="1">TREND($K7:$P7,$K$1:$P$1,AG$1)</f>
        <v>0.11912555428303828</v>
      </c>
      <c r="AH7" s="38" cm="1">
        <f t="array" aca="1" ref="AH7" ca="1">TREND($K7:$P7,$K$1:$P$1,AH$1)</f>
        <v>0.11971528474978599</v>
      </c>
      <c r="AI7" s="38" cm="1">
        <f t="array" aca="1" ref="AI7" ca="1">TREND($K7:$P7,$K$1:$P$1,AI$1)</f>
        <v>0.1203050152165337</v>
      </c>
      <c r="AJ7" s="38" cm="1">
        <f t="array" aca="1" ref="AJ7" ca="1">TREND($K7:$P7,$K$1:$P$1,AJ$1)</f>
        <v>0.1208947456832814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1.7397048769057556E-2</v>
      </c>
      <c r="C8" s="38">
        <f t="shared" ca="1" si="3"/>
        <v>1.7544481385744482E-2</v>
      </c>
      <c r="D8" s="38">
        <f t="shared" ca="1" si="0"/>
        <v>1.7691914002431412E-2</v>
      </c>
      <c r="E8" s="38">
        <f t="shared" ca="1" si="0"/>
        <v>1.7839346619118339E-2</v>
      </c>
      <c r="F8" s="39" cm="1">
        <f t="array" aca="1" ref="F8" ca="1">INDIRECT(CONCATENATE("'",HLOOKUP(F$1,$B$21:$E$23,3,FALSE),"'!",$B$25,ROW($A8)+5))*About!$A$27</f>
        <v>1.7986779235805266E-2</v>
      </c>
      <c r="G8" s="38">
        <f t="shared" ca="1" si="4"/>
        <v>1.8045752282480038E-2</v>
      </c>
      <c r="H8" s="38">
        <f t="shared" ca="1" si="1"/>
        <v>1.810472532915481E-2</v>
      </c>
      <c r="I8" s="38">
        <f t="shared" ca="1" si="1"/>
        <v>1.8163698375829582E-2</v>
      </c>
      <c r="J8" s="38">
        <f t="shared" ca="1" si="1"/>
        <v>1.8222671422504354E-2</v>
      </c>
      <c r="K8" s="39" cm="1">
        <f t="array" aca="1" ref="K8" ca="1">INDIRECT(CONCATENATE("'",HLOOKUP(K$1,$B$21:$E$23,3,FALSE),"'!",$B$25,ROW($A8)+5))*About!$A$27</f>
        <v>1.8281644469179126E-2</v>
      </c>
      <c r="L8" s="38">
        <f t="shared" ca="1" si="5"/>
        <v>1.8340617515853898E-2</v>
      </c>
      <c r="M8" s="38">
        <f t="shared" ca="1" si="2"/>
        <v>1.8399590562528666E-2</v>
      </c>
      <c r="N8" s="38">
        <f t="shared" ca="1" si="2"/>
        <v>1.8458563609203438E-2</v>
      </c>
      <c r="O8" s="38">
        <f t="shared" ca="1" si="2"/>
        <v>1.8517536655878207E-2</v>
      </c>
      <c r="P8" s="39" cm="1">
        <f t="array" aca="1" ref="P8" ca="1">INDIRECT(CONCATENATE("'",HLOOKUP(P$1,$B$21:$E$23,3,FALSE),"'!",$B$25,ROW($A8)+5))*About!$A$27</f>
        <v>1.8576509702552979E-2</v>
      </c>
      <c r="Q8" s="38" cm="1">
        <f t="array" aca="1" ref="Q8" ca="1">TREND($K8:$P8,$K$1:$P$1,Q$1)</f>
        <v>1.8635482749227744E-2</v>
      </c>
      <c r="R8" s="38" cm="1">
        <f t="array" aca="1" ref="R8" ca="1">TREND($K8:$P8,$K$1:$P$1,R$1)</f>
        <v>1.8694455795902523E-2</v>
      </c>
      <c r="S8" s="38" cm="1">
        <f t="array" aca="1" ref="S8" ca="1">TREND($K8:$P8,$K$1:$P$1,S$1)</f>
        <v>1.8753428842577288E-2</v>
      </c>
      <c r="T8" s="38" cm="1">
        <f t="array" aca="1" ref="T8" ca="1">TREND($K8:$P8,$K$1:$P$1,T$1)</f>
        <v>1.8812401889252067E-2</v>
      </c>
      <c r="U8" s="38" cm="1">
        <f t="array" aca="1" ref="U8" ca="1">TREND($K8:$P8,$K$1:$P$1,U$1)</f>
        <v>1.8871374935926832E-2</v>
      </c>
      <c r="V8" s="38" cm="1">
        <f t="array" aca="1" ref="V8" ca="1">TREND($K8:$P8,$K$1:$P$1,V$1)</f>
        <v>1.8930347982601597E-2</v>
      </c>
      <c r="W8" s="38" cm="1">
        <f t="array" aca="1" ref="W8" ca="1">TREND($K8:$P8,$K$1:$P$1,W$1)</f>
        <v>1.8989321029276376E-2</v>
      </c>
      <c r="X8" s="38" cm="1">
        <f t="array" aca="1" ref="X8" ca="1">TREND($K8:$P8,$K$1:$P$1,X$1)</f>
        <v>1.9048294075951142E-2</v>
      </c>
      <c r="Y8" s="38" cm="1">
        <f t="array" aca="1" ref="Y8" ca="1">TREND($K8:$P8,$K$1:$P$1,Y$1)</f>
        <v>1.9107267122625921E-2</v>
      </c>
      <c r="Z8" s="38" cm="1">
        <f t="array" aca="1" ref="Z8" ca="1">TREND($K8:$P8,$K$1:$P$1,Z$1)</f>
        <v>1.9166240169300686E-2</v>
      </c>
      <c r="AA8" s="38" cm="1">
        <f t="array" aca="1" ref="AA8" ca="1">TREND($K8:$P8,$K$1:$P$1,AA$1)</f>
        <v>1.9225213215975451E-2</v>
      </c>
      <c r="AB8" s="38" cm="1">
        <f t="array" aca="1" ref="AB8" ca="1">TREND($K8:$P8,$K$1:$P$1,AB$1)</f>
        <v>1.928418626265023E-2</v>
      </c>
      <c r="AC8" s="38" cm="1">
        <f t="array" aca="1" ref="AC8" ca="1">TREND($K8:$P8,$K$1:$P$1,AC$1)</f>
        <v>1.9343159309324995E-2</v>
      </c>
      <c r="AD8" s="38" cm="1">
        <f t="array" aca="1" ref="AD8" ca="1">TREND($K8:$P8,$K$1:$P$1,AD$1)</f>
        <v>1.940213235599976E-2</v>
      </c>
      <c r="AE8" s="38" cm="1">
        <f t="array" aca="1" ref="AE8" ca="1">TREND($K8:$P8,$K$1:$P$1,AE$1)</f>
        <v>1.9461105402674539E-2</v>
      </c>
      <c r="AF8" s="38" cm="1">
        <f t="array" aca="1" ref="AF8" ca="1">TREND($K8:$P8,$K$1:$P$1,AF$1)</f>
        <v>1.9520078449349304E-2</v>
      </c>
      <c r="AG8" s="38" cm="1">
        <f t="array" aca="1" ref="AG8" ca="1">TREND($K8:$P8,$K$1:$P$1,AG$1)</f>
        <v>1.9579051496024083E-2</v>
      </c>
      <c r="AH8" s="38" cm="1">
        <f t="array" aca="1" ref="AH8" ca="1">TREND($K8:$P8,$K$1:$P$1,AH$1)</f>
        <v>1.9638024542698848E-2</v>
      </c>
      <c r="AI8" s="38" cm="1">
        <f t="array" aca="1" ref="AI8" ca="1">TREND($K8:$P8,$K$1:$P$1,AI$1)</f>
        <v>1.9696997589373613E-2</v>
      </c>
      <c r="AJ8" s="38" cm="1">
        <f t="array" aca="1" ref="AJ8" ca="1">TREND($K8:$P8,$K$1:$P$1,AJ$1)</f>
        <v>1.9755970636048392E-2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4.1281132672339954E-3</v>
      </c>
      <c r="C9" s="38">
        <f t="shared" ca="1" si="3"/>
        <v>4.1281132672339954E-3</v>
      </c>
      <c r="D9" s="38">
        <f t="shared" ca="1" si="0"/>
        <v>4.1281132672339954E-3</v>
      </c>
      <c r="E9" s="38">
        <f t="shared" ca="1" si="0"/>
        <v>4.1281132672339954E-3</v>
      </c>
      <c r="F9" s="39" cm="1">
        <f t="array" aca="1" ref="F9" ca="1">INDIRECT(CONCATENATE("'",HLOOKUP(F$1,$B$21:$E$23,3,FALSE),"'!",$B$25,ROW($A9)+5))*About!$A$27</f>
        <v>4.1281132672339954E-3</v>
      </c>
      <c r="G9" s="38">
        <f t="shared" ca="1" si="4"/>
        <v>4.1281132672339954E-3</v>
      </c>
      <c r="H9" s="38">
        <f t="shared" ca="1" si="1"/>
        <v>4.1281132672339954E-3</v>
      </c>
      <c r="I9" s="38">
        <f t="shared" ca="1" si="1"/>
        <v>4.1281132672339954E-3</v>
      </c>
      <c r="J9" s="38">
        <f t="shared" ca="1" si="1"/>
        <v>4.1281132672339954E-3</v>
      </c>
      <c r="K9" s="39" cm="1">
        <f t="array" aca="1" ref="K9" ca="1">INDIRECT(CONCATENATE("'",HLOOKUP(K$1,$B$21:$E$23,3,FALSE),"'!",$B$25,ROW($A9)+5))*About!$A$27</f>
        <v>4.1281132672339954E-3</v>
      </c>
      <c r="L9" s="38">
        <f t="shared" ca="1" si="5"/>
        <v>4.1870863139087666E-3</v>
      </c>
      <c r="M9" s="38">
        <f t="shared" ca="1" si="2"/>
        <v>4.2460593605835387E-3</v>
      </c>
      <c r="N9" s="38">
        <f t="shared" ca="1" si="2"/>
        <v>4.3050324072583098E-3</v>
      </c>
      <c r="O9" s="38">
        <f t="shared" ca="1" si="2"/>
        <v>4.3640054539330819E-3</v>
      </c>
      <c r="P9" s="39" cm="1">
        <f t="array" aca="1" ref="P9" ca="1">INDIRECT(CONCATENATE("'",HLOOKUP(P$1,$B$21:$E$23,3,FALSE),"'!",$B$25,ROW($A9)+5))*About!$A$27</f>
        <v>4.4229785006078531E-3</v>
      </c>
      <c r="Q9" s="38" cm="1">
        <f t="array" aca="1" ref="Q9" ca="1">TREND($K9:$P9,$K$1:$P$1,Q$1)</f>
        <v>4.4819515472826338E-3</v>
      </c>
      <c r="R9" s="38" cm="1">
        <f t="array" aca="1" ref="R9" ca="1">TREND($K9:$P9,$K$1:$P$1,R$1)</f>
        <v>4.5409245939574128E-3</v>
      </c>
      <c r="S9" s="38" cm="1">
        <f t="array" aca="1" ref="S9" ca="1">TREND($K9:$P9,$K$1:$P$1,S$1)</f>
        <v>4.5998976406321779E-3</v>
      </c>
      <c r="T9" s="38" cm="1">
        <f t="array" aca="1" ref="T9" ca="1">TREND($K9:$P9,$K$1:$P$1,T$1)</f>
        <v>4.658870687306943E-3</v>
      </c>
      <c r="U9" s="38" cm="1">
        <f t="array" aca="1" ref="U9" ca="1">TREND($K9:$P9,$K$1:$P$1,U$1)</f>
        <v>4.717843733981722E-3</v>
      </c>
      <c r="V9" s="38" cm="1">
        <f t="array" aca="1" ref="V9" ca="1">TREND($K9:$P9,$K$1:$P$1,V$1)</f>
        <v>4.7768167806564871E-3</v>
      </c>
      <c r="W9" s="38" cm="1">
        <f t="array" aca="1" ref="W9" ca="1">TREND($K9:$P9,$K$1:$P$1,W$1)</f>
        <v>4.8357898273312661E-3</v>
      </c>
      <c r="X9" s="38" cm="1">
        <f t="array" aca="1" ref="X9" ca="1">TREND($K9:$P9,$K$1:$P$1,X$1)</f>
        <v>4.8947628740060312E-3</v>
      </c>
      <c r="Y9" s="38" cm="1">
        <f t="array" aca="1" ref="Y9" ca="1">TREND($K9:$P9,$K$1:$P$1,Y$1)</f>
        <v>4.9537359206808101E-3</v>
      </c>
      <c r="Z9" s="38" cm="1">
        <f t="array" aca="1" ref="Z9" ca="1">TREND($K9:$P9,$K$1:$P$1,Z$1)</f>
        <v>5.0127089673555753E-3</v>
      </c>
      <c r="AA9" s="38" cm="1">
        <f t="array" aca="1" ref="AA9" ca="1">TREND($K9:$P9,$K$1:$P$1,AA$1)</f>
        <v>5.0716820140303542E-3</v>
      </c>
      <c r="AB9" s="38" cm="1">
        <f t="array" aca="1" ref="AB9" ca="1">TREND($K9:$P9,$K$1:$P$1,AB$1)</f>
        <v>5.1306550607051193E-3</v>
      </c>
      <c r="AC9" s="38" cm="1">
        <f t="array" aca="1" ref="AC9" ca="1">TREND($K9:$P9,$K$1:$P$1,AC$1)</f>
        <v>5.1896281073798983E-3</v>
      </c>
      <c r="AD9" s="38" cm="1">
        <f t="array" aca="1" ref="AD9" ca="1">TREND($K9:$P9,$K$1:$P$1,AD$1)</f>
        <v>5.2486011540546634E-3</v>
      </c>
      <c r="AE9" s="38" cm="1">
        <f t="array" aca="1" ref="AE9" ca="1">TREND($K9:$P9,$K$1:$P$1,AE$1)</f>
        <v>5.3075742007294424E-3</v>
      </c>
      <c r="AF9" s="38" cm="1">
        <f t="array" aca="1" ref="AF9" ca="1">TREND($K9:$P9,$K$1:$P$1,AF$1)</f>
        <v>5.3665472474042075E-3</v>
      </c>
      <c r="AG9" s="38" cm="1">
        <f t="array" aca="1" ref="AG9" ca="1">TREND($K9:$P9,$K$1:$P$1,AG$1)</f>
        <v>5.4255202940789865E-3</v>
      </c>
      <c r="AH9" s="38" cm="1">
        <f t="array" aca="1" ref="AH9" ca="1">TREND($K9:$P9,$K$1:$P$1,AH$1)</f>
        <v>5.4844933407537516E-3</v>
      </c>
      <c r="AI9" s="38" cm="1">
        <f t="array" aca="1" ref="AI9" ca="1">TREND($K9:$P9,$K$1:$P$1,AI$1)</f>
        <v>5.5434663874285167E-3</v>
      </c>
      <c r="AJ9" s="38" cm="1">
        <f t="array" aca="1" ref="AJ9" ca="1">TREND($K9:$P9,$K$1:$P$1,AJ$1)</f>
        <v>5.6024394341032957E-3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2.9486523337385684E-5</v>
      </c>
      <c r="C10" s="38">
        <f t="shared" ca="1" si="3"/>
        <v>3.0223686420820325E-5</v>
      </c>
      <c r="D10" s="38">
        <f t="shared" ca="1" si="0"/>
        <v>3.0960849504254967E-5</v>
      </c>
      <c r="E10" s="38">
        <f t="shared" ca="1" si="0"/>
        <v>3.1698012587689606E-5</v>
      </c>
      <c r="F10" s="39" cm="1">
        <f t="array" aca="1" ref="F10" ca="1">INDIRECT(CONCATENATE("'",HLOOKUP(F$1,$B$21:$E$23,3,FALSE),"'!",$B$25,ROW($A10)+5))*About!$A$27</f>
        <v>3.2435175671124251E-5</v>
      </c>
      <c r="G10" s="38">
        <f t="shared" ca="1" si="4"/>
        <v>3.3024906137871965E-5</v>
      </c>
      <c r="H10" s="38">
        <f t="shared" ca="1" si="1"/>
        <v>3.361463660461968E-5</v>
      </c>
      <c r="I10" s="38">
        <f t="shared" ca="1" si="1"/>
        <v>3.4204367071367395E-5</v>
      </c>
      <c r="J10" s="38">
        <f t="shared" ca="1" si="1"/>
        <v>3.479409753811511E-5</v>
      </c>
      <c r="K10" s="39" cm="1">
        <f t="array" aca="1" ref="K10" ca="1">INDIRECT(CONCATENATE("'",HLOOKUP(K$1,$B$21:$E$23,3,FALSE),"'!",$B$25,ROW($A10)+5))*About!$A$27</f>
        <v>3.5383828004862824E-5</v>
      </c>
      <c r="L10" s="38">
        <f t="shared" ca="1" si="5"/>
        <v>3.6563288938358254E-5</v>
      </c>
      <c r="M10" s="38">
        <f t="shared" ca="1" si="2"/>
        <v>3.7742749871853677E-5</v>
      </c>
      <c r="N10" s="38">
        <f t="shared" ca="1" si="2"/>
        <v>3.8922210805349106E-5</v>
      </c>
      <c r="O10" s="38">
        <f t="shared" ca="1" si="2"/>
        <v>4.0101671738844529E-5</v>
      </c>
      <c r="P10" s="39" cm="1">
        <f t="array" aca="1" ref="P10" ca="1">INDIRECT(CONCATENATE("'",HLOOKUP(P$1,$B$21:$E$23,3,FALSE),"'!",$B$25,ROW($A10)+5))*About!$A$27</f>
        <v>4.1281132672339959E-5</v>
      </c>
      <c r="Q10" s="38" cm="1">
        <f t="array" aca="1" ref="Q10" ca="1">TREND($K10:$P10,$K$1:$P$1,Q$1)</f>
        <v>4.24605936058353E-5</v>
      </c>
      <c r="R10" s="38" cm="1">
        <f t="array" aca="1" ref="R10" ca="1">TREND($K10:$P10,$K$1:$P$1,R$1)</f>
        <v>4.3640054539330689E-5</v>
      </c>
      <c r="S10" s="38" cm="1">
        <f t="array" aca="1" ref="S10" ca="1">TREND($K10:$P10,$K$1:$P$1,S$1)</f>
        <v>4.4819515472826078E-5</v>
      </c>
      <c r="T10" s="38" cm="1">
        <f t="array" aca="1" ref="T10" ca="1">TREND($K10:$P10,$K$1:$P$1,T$1)</f>
        <v>4.5998976406321467E-5</v>
      </c>
      <c r="U10" s="38" cm="1">
        <f t="array" aca="1" ref="U10" ca="1">TREND($K10:$P10,$K$1:$P$1,U$1)</f>
        <v>4.7178437339816855E-5</v>
      </c>
      <c r="V10" s="38" cm="1">
        <f t="array" aca="1" ref="V10" ca="1">TREND($K10:$P10,$K$1:$P$1,V$1)</f>
        <v>4.8357898273312244E-5</v>
      </c>
      <c r="W10" s="38" cm="1">
        <f t="array" aca="1" ref="W10" ca="1">TREND($K10:$P10,$K$1:$P$1,W$1)</f>
        <v>4.9537359206807633E-5</v>
      </c>
      <c r="X10" s="38" cm="1">
        <f t="array" aca="1" ref="X10" ca="1">TREND($K10:$P10,$K$1:$P$1,X$1)</f>
        <v>5.0716820140303022E-5</v>
      </c>
      <c r="Y10" s="38" cm="1">
        <f t="array" aca="1" ref="Y10" ca="1">TREND($K10:$P10,$K$1:$P$1,Y$1)</f>
        <v>5.1896281073798411E-5</v>
      </c>
      <c r="Z10" s="38" cm="1">
        <f t="array" aca="1" ref="Z10" ca="1">TREND($K10:$P10,$K$1:$P$1,Z$1)</f>
        <v>5.30757420072938E-5</v>
      </c>
      <c r="AA10" s="38" cm="1">
        <f t="array" aca="1" ref="AA10" ca="1">TREND($K10:$P10,$K$1:$P$1,AA$1)</f>
        <v>5.4255202940789189E-5</v>
      </c>
      <c r="AB10" s="38" cm="1">
        <f t="array" aca="1" ref="AB10" ca="1">TREND($K10:$P10,$K$1:$P$1,AB$1)</f>
        <v>5.5434663874284577E-5</v>
      </c>
      <c r="AC10" s="38" cm="1">
        <f t="array" aca="1" ref="AC10" ca="1">TREND($K10:$P10,$K$1:$P$1,AC$1)</f>
        <v>5.66141248077804E-5</v>
      </c>
      <c r="AD10" s="38" cm="1">
        <f t="array" aca="1" ref="AD10" ca="1">TREND($K10:$P10,$K$1:$P$1,AD$1)</f>
        <v>5.7793585741275789E-5</v>
      </c>
      <c r="AE10" s="38" cm="1">
        <f t="array" aca="1" ref="AE10" ca="1">TREND($K10:$P10,$K$1:$P$1,AE$1)</f>
        <v>5.8973046674771178E-5</v>
      </c>
      <c r="AF10" s="38" cm="1">
        <f t="array" aca="1" ref="AF10" ca="1">TREND($K10:$P10,$K$1:$P$1,AF$1)</f>
        <v>6.0152507608266566E-5</v>
      </c>
      <c r="AG10" s="38" cm="1">
        <f t="array" aca="1" ref="AG10" ca="1">TREND($K10:$P10,$K$1:$P$1,AG$1)</f>
        <v>6.1331968541761955E-5</v>
      </c>
      <c r="AH10" s="38" cm="1">
        <f t="array" aca="1" ref="AH10" ca="1">TREND($K10:$P10,$K$1:$P$1,AH$1)</f>
        <v>6.2511429475257344E-5</v>
      </c>
      <c r="AI10" s="38" cm="1">
        <f t="array" aca="1" ref="AI10" ca="1">TREND($K10:$P10,$K$1:$P$1,AI$1)</f>
        <v>6.3690890408752733E-5</v>
      </c>
      <c r="AJ10" s="38" cm="1">
        <f t="array" aca="1" ref="AJ10" ca="1">TREND($K10:$P10,$K$1:$P$1,AJ$1)</f>
        <v>6.4870351342248122E-5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2.8896792870637969E-5</v>
      </c>
      <c r="C11" s="38">
        <f t="shared" ca="1" si="3"/>
        <v>2.9781388570759538E-5</v>
      </c>
      <c r="D11" s="38">
        <f t="shared" ca="1" si="0"/>
        <v>3.0665984270881113E-5</v>
      </c>
      <c r="E11" s="38">
        <f t="shared" ca="1" si="0"/>
        <v>3.1550579971002682E-5</v>
      </c>
      <c r="F11" s="39" cm="1">
        <f t="array" aca="1" ref="F11" ca="1">INDIRECT(CONCATENATE("'",HLOOKUP(F$1,$B$21:$E$23,3,FALSE),"'!",$B$25,ROW($A11)+5))*About!$A$27</f>
        <v>3.2435175671124251E-5</v>
      </c>
      <c r="G11" s="38">
        <f t="shared" ca="1" si="4"/>
        <v>3.3024906137871965E-5</v>
      </c>
      <c r="H11" s="38">
        <f t="shared" ca="1" si="1"/>
        <v>3.361463660461968E-5</v>
      </c>
      <c r="I11" s="38">
        <f t="shared" ca="1" si="1"/>
        <v>3.4204367071367395E-5</v>
      </c>
      <c r="J11" s="38">
        <f t="shared" ca="1" si="1"/>
        <v>3.479409753811511E-5</v>
      </c>
      <c r="K11" s="39" cm="1">
        <f t="array" aca="1" ref="K11" ca="1">INDIRECT(CONCATENATE("'",HLOOKUP(K$1,$B$21:$E$23,3,FALSE),"'!",$B$25,ROW($A11)+5))*About!$A$27</f>
        <v>3.5383828004862824E-5</v>
      </c>
      <c r="L11" s="38">
        <f t="shared" ca="1" si="5"/>
        <v>3.5973558471610539E-5</v>
      </c>
      <c r="M11" s="38">
        <f t="shared" ca="1" si="2"/>
        <v>3.6563288938358247E-5</v>
      </c>
      <c r="N11" s="38">
        <f t="shared" ca="1" si="2"/>
        <v>3.7153019405105962E-5</v>
      </c>
      <c r="O11" s="38">
        <f t="shared" ca="1" si="2"/>
        <v>3.774274987185367E-5</v>
      </c>
      <c r="P11" s="39" cm="1">
        <f t="array" aca="1" ref="P11" ca="1">INDIRECT(CONCATENATE("'",HLOOKUP(P$1,$B$21:$E$23,3,FALSE),"'!",$B$25,ROW($A11)+5))*About!$A$27</f>
        <v>3.8332480338601385E-5</v>
      </c>
      <c r="Q11" s="38" cm="1">
        <f t="array" aca="1" ref="Q11" ca="1">TREND($K11:$P11,$K$1:$P$1,Q$1)</f>
        <v>3.8922210805349133E-5</v>
      </c>
      <c r="R11" s="38" cm="1">
        <f t="array" aca="1" ref="R11" ca="1">TREND($K11:$P11,$K$1:$P$1,R$1)</f>
        <v>3.9511941272096828E-5</v>
      </c>
      <c r="S11" s="38" cm="1">
        <f t="array" aca="1" ref="S11" ca="1">TREND($K11:$P11,$K$1:$P$1,S$1)</f>
        <v>4.0101671738844522E-5</v>
      </c>
      <c r="T11" s="38" cm="1">
        <f t="array" aca="1" ref="T11" ca="1">TREND($K11:$P11,$K$1:$P$1,T$1)</f>
        <v>4.0691402205592217E-5</v>
      </c>
      <c r="U11" s="38" cm="1">
        <f t="array" aca="1" ref="U11" ca="1">TREND($K11:$P11,$K$1:$P$1,U$1)</f>
        <v>4.1281132672339911E-5</v>
      </c>
      <c r="V11" s="38" cm="1">
        <f t="array" aca="1" ref="V11" ca="1">TREND($K11:$P11,$K$1:$P$1,V$1)</f>
        <v>4.1870863139087606E-5</v>
      </c>
      <c r="W11" s="38" cm="1">
        <f t="array" aca="1" ref="W11" ca="1">TREND($K11:$P11,$K$1:$P$1,W$1)</f>
        <v>4.24605936058353E-5</v>
      </c>
      <c r="X11" s="38" cm="1">
        <f t="array" aca="1" ref="X11" ca="1">TREND($K11:$P11,$K$1:$P$1,X$1)</f>
        <v>4.3050324072582994E-5</v>
      </c>
      <c r="Y11" s="38" cm="1">
        <f t="array" aca="1" ref="Y11" ca="1">TREND($K11:$P11,$K$1:$P$1,Y$1)</f>
        <v>4.3640054539330689E-5</v>
      </c>
      <c r="Z11" s="38" cm="1">
        <f t="array" aca="1" ref="Z11" ca="1">TREND($K11:$P11,$K$1:$P$1,Z$1)</f>
        <v>4.4229785006078383E-5</v>
      </c>
      <c r="AA11" s="38" cm="1">
        <f t="array" aca="1" ref="AA11" ca="1">TREND($K11:$P11,$K$1:$P$1,AA$1)</f>
        <v>4.4819515472826078E-5</v>
      </c>
      <c r="AB11" s="38" cm="1">
        <f t="array" aca="1" ref="AB11" ca="1">TREND($K11:$P11,$K$1:$P$1,AB$1)</f>
        <v>4.5409245939573989E-5</v>
      </c>
      <c r="AC11" s="38" cm="1">
        <f t="array" aca="1" ref="AC11" ca="1">TREND($K11:$P11,$K$1:$P$1,AC$1)</f>
        <v>4.5998976406321683E-5</v>
      </c>
      <c r="AD11" s="38" cm="1">
        <f t="array" aca="1" ref="AD11" ca="1">TREND($K11:$P11,$K$1:$P$1,AD$1)</f>
        <v>4.6588706873069378E-5</v>
      </c>
      <c r="AE11" s="38" cm="1">
        <f t="array" aca="1" ref="AE11" ca="1">TREND($K11:$P11,$K$1:$P$1,AE$1)</f>
        <v>4.7178437339817072E-5</v>
      </c>
      <c r="AF11" s="38" cm="1">
        <f t="array" aca="1" ref="AF11" ca="1">TREND($K11:$P11,$K$1:$P$1,AF$1)</f>
        <v>4.7768167806564767E-5</v>
      </c>
      <c r="AG11" s="38" cm="1">
        <f t="array" aca="1" ref="AG11" ca="1">TREND($K11:$P11,$K$1:$P$1,AG$1)</f>
        <v>4.8357898273312461E-5</v>
      </c>
      <c r="AH11" s="38" cm="1">
        <f t="array" aca="1" ref="AH11" ca="1">TREND($K11:$P11,$K$1:$P$1,AH$1)</f>
        <v>4.8947628740060155E-5</v>
      </c>
      <c r="AI11" s="38" cm="1">
        <f t="array" aca="1" ref="AI11" ca="1">TREND($K11:$P11,$K$1:$P$1,AI$1)</f>
        <v>4.953735920680785E-5</v>
      </c>
      <c r="AJ11" s="38" cm="1">
        <f t="array" aca="1" ref="AJ11" ca="1">TREND($K11:$P11,$K$1:$P$1,AJ$1)</f>
        <v>5.0127089673555544E-5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1.3416368118510485E-4</v>
      </c>
      <c r="C12" s="38">
        <f t="shared" ca="1" si="3"/>
        <v>1.3733348244387381E-4</v>
      </c>
      <c r="D12" s="38">
        <f t="shared" ca="1" si="0"/>
        <v>1.4050328370264278E-4</v>
      </c>
      <c r="E12" s="38">
        <f t="shared" ca="1" si="0"/>
        <v>1.4367308496141174E-4</v>
      </c>
      <c r="F12" s="40">
        <f ca="1">SUM(INDIRECT(CONCATENATE("'",HLOOKUP(F$1,$B$21:$E$23,3,FALSE),"'!",$B$25,ROW($A12)+5,":",$B$25,ROW($A12)+6)))*About!$A$27</f>
        <v>1.4684288622018071E-4</v>
      </c>
      <c r="G12" s="38">
        <f t="shared" ca="1" si="4"/>
        <v>1.4949667332054542E-4</v>
      </c>
      <c r="H12" s="38">
        <f t="shared" ca="1" si="1"/>
        <v>1.5215046042091012E-4</v>
      </c>
      <c r="I12" s="38">
        <f t="shared" ca="1" si="1"/>
        <v>1.5480424752127486E-4</v>
      </c>
      <c r="J12" s="38">
        <f t="shared" ca="1" si="1"/>
        <v>1.5745803462163956E-4</v>
      </c>
      <c r="K12" s="40">
        <f ca="1">SUM(INDIRECT(CONCATENATE("'",HLOOKUP(K$1,$B$21:$E$23,3,FALSE),"'!",$B$25,ROW($A12)+5,":",$B$25,ROW($A12)+6)))*About!$A$27</f>
        <v>1.6011182172200427E-4</v>
      </c>
      <c r="L12" s="38">
        <f t="shared" ca="1" si="5"/>
        <v>1.633553392891167E-4</v>
      </c>
      <c r="M12" s="38">
        <f t="shared" ca="1" si="2"/>
        <v>1.6659885685622912E-4</v>
      </c>
      <c r="N12" s="38">
        <f t="shared" ca="1" si="2"/>
        <v>1.6984237442334152E-4</v>
      </c>
      <c r="O12" s="38">
        <f t="shared" ca="1" si="2"/>
        <v>1.7308589199045395E-4</v>
      </c>
      <c r="P12" s="40">
        <f ca="1">SUM(INDIRECT(CONCATENATE("'",HLOOKUP(P$1,$B$21:$E$23,3,FALSE),"'!",$B$25,ROW($A12)+5,":",$B$25,ROW($A12)+6)))*About!$A$27</f>
        <v>1.7632940955756638E-4</v>
      </c>
      <c r="Q12" s="38" cm="1">
        <f t="array" aca="1" ref="Q12" ca="1">TREND($K12:$P12,$K$1:$P$1,Q$1)</f>
        <v>1.7957292712467848E-4</v>
      </c>
      <c r="R12" s="38" cm="1">
        <f t="array" aca="1" ref="R12" ca="1">TREND($K12:$P12,$K$1:$P$1,R$1)</f>
        <v>1.8281644469179091E-4</v>
      </c>
      <c r="S12" s="38" cm="1">
        <f t="array" aca="1" ref="S12" ca="1">TREND($K12:$P12,$K$1:$P$1,S$1)</f>
        <v>1.8605996225890334E-4</v>
      </c>
      <c r="T12" s="38" cm="1">
        <f t="array" aca="1" ref="T12" ca="1">TREND($K12:$P12,$K$1:$P$1,T$1)</f>
        <v>1.8930347982601577E-4</v>
      </c>
      <c r="U12" s="38" cm="1">
        <f t="array" aca="1" ref="U12" ca="1">TREND($K12:$P12,$K$1:$P$1,U$1)</f>
        <v>1.9254699739312819E-4</v>
      </c>
      <c r="V12" s="38" cm="1">
        <f t="array" aca="1" ref="V12" ca="1">TREND($K12:$P12,$K$1:$P$1,V$1)</f>
        <v>1.9579051496024062E-4</v>
      </c>
      <c r="W12" s="38" cm="1">
        <f t="array" aca="1" ref="W12" ca="1">TREND($K12:$P12,$K$1:$P$1,W$1)</f>
        <v>1.9903403252735305E-4</v>
      </c>
      <c r="X12" s="38" cm="1">
        <f t="array" aca="1" ref="X12" ca="1">TREND($K12:$P12,$K$1:$P$1,X$1)</f>
        <v>2.0227755009446548E-4</v>
      </c>
      <c r="Y12" s="38" cm="1">
        <f t="array" aca="1" ref="Y12" ca="1">TREND($K12:$P12,$K$1:$P$1,Y$1)</f>
        <v>2.0552106766157791E-4</v>
      </c>
      <c r="Z12" s="38" cm="1">
        <f t="array" aca="1" ref="Z12" ca="1">TREND($K12:$P12,$K$1:$P$1,Z$1)</f>
        <v>2.0876458522869033E-4</v>
      </c>
      <c r="AA12" s="38" cm="1">
        <f t="array" aca="1" ref="AA12" ca="1">TREND($K12:$P12,$K$1:$P$1,AA$1)</f>
        <v>2.1200810279580276E-4</v>
      </c>
      <c r="AB12" s="38" cm="1">
        <f t="array" aca="1" ref="AB12" ca="1">TREND($K12:$P12,$K$1:$P$1,AB$1)</f>
        <v>2.1525162036291519E-4</v>
      </c>
      <c r="AC12" s="38" cm="1">
        <f t="array" aca="1" ref="AC12" ca="1">TREND($K12:$P12,$K$1:$P$1,AC$1)</f>
        <v>2.1849513793002762E-4</v>
      </c>
      <c r="AD12" s="38" cm="1">
        <f t="array" aca="1" ref="AD12" ca="1">TREND($K12:$P12,$K$1:$P$1,AD$1)</f>
        <v>2.2173865549714004E-4</v>
      </c>
      <c r="AE12" s="38" cm="1">
        <f t="array" aca="1" ref="AE12" ca="1">TREND($K12:$P12,$K$1:$P$1,AE$1)</f>
        <v>2.2498217306425247E-4</v>
      </c>
      <c r="AF12" s="38" cm="1">
        <f t="array" aca="1" ref="AF12" ca="1">TREND($K12:$P12,$K$1:$P$1,AF$1)</f>
        <v>2.282256906313649E-4</v>
      </c>
      <c r="AG12" s="38" cm="1">
        <f t="array" aca="1" ref="AG12" ca="1">TREND($K12:$P12,$K$1:$P$1,AG$1)</f>
        <v>2.3146920819847733E-4</v>
      </c>
      <c r="AH12" s="38" cm="1">
        <f t="array" aca="1" ref="AH12" ca="1">TREND($K12:$P12,$K$1:$P$1,AH$1)</f>
        <v>2.3471272576558976E-4</v>
      </c>
      <c r="AI12" s="38" cm="1">
        <f t="array" aca="1" ref="AI12" ca="1">TREND($K12:$P12,$K$1:$P$1,AI$1)</f>
        <v>2.3795624333270218E-4</v>
      </c>
      <c r="AJ12" s="38" cm="1">
        <f t="array" aca="1" ref="AJ12" ca="1">TREND($K12:$P12,$K$1:$P$1,AJ$1)</f>
        <v>2.4119976089981461E-4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HOIpTP-LULUCF-PM25</v>
      </c>
    </row>
    <row r="18" spans="1:5">
      <c r="A18" t="s">
        <v>113</v>
      </c>
      <c r="B18" t="str">
        <f ca="1">RIGHT(B17,LEN(B17)-7)</f>
        <v>LULUCF-PM25</v>
      </c>
    </row>
    <row r="19" spans="1:5">
      <c r="A19" t="s">
        <v>114</v>
      </c>
      <c r="B19" t="str">
        <f ca="1">LEFT(B18,FIND("-",B18)-1)</f>
        <v>LULUCF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PM25</v>
      </c>
    </row>
    <row r="25" spans="1:5">
      <c r="A25" t="s">
        <v>123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156B-D3F6-4121-BED7-F3065CFECF43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6.781900367598707E-6</v>
      </c>
      <c r="C2" s="38">
        <f ca="1">$B2+($F2-$B2)*(C$1-$B$1)/($F$1-$B$1)</f>
        <v>6.8556166759421714E-6</v>
      </c>
      <c r="D2" s="38">
        <f t="shared" ref="D2:E12" ca="1" si="0">$B2+($F2-$B2)*(D$1-$B$1)/($F$1-$B$1)</f>
        <v>6.9293329842856349E-6</v>
      </c>
      <c r="E2" s="38">
        <f t="shared" ca="1" si="0"/>
        <v>7.0030492926290992E-6</v>
      </c>
      <c r="F2" s="37" cm="1">
        <f t="array" aca="1" ref="F2" ca="1">INDIRECT(CONCATENATE("'",HLOOKUP(F$1,$B$21:$E$23,3,FALSE),"'!",$B$25,ROW($A2)+3))*About!$A$27</f>
        <v>7.0767656009725635E-6</v>
      </c>
      <c r="G2" s="38">
        <f ca="1">$F2+($K2-$F2)*(G$1-$F$1)/($K$1-$F$1)</f>
        <v>7.1947116943221065E-6</v>
      </c>
      <c r="H2" s="38">
        <f t="shared" ref="H2:J12" ca="1" si="1">$F2+($K2-$F2)*(H$1-$F$1)/($K$1-$F$1)</f>
        <v>7.3126577876716494E-6</v>
      </c>
      <c r="I2" s="38">
        <f t="shared" ca="1" si="1"/>
        <v>7.4306038810211924E-6</v>
      </c>
      <c r="J2" s="38">
        <f t="shared" ca="1" si="1"/>
        <v>7.5485499743707353E-6</v>
      </c>
      <c r="K2" s="37" cm="1">
        <f t="array" aca="1" ref="K2" ca="1">INDIRECT(CONCATENATE("'",HLOOKUP(K$1,$B$21:$E$23,3,FALSE),"'!",$B$25,ROW($A2)+3))*About!$A$27</f>
        <v>7.6664960677202783E-6</v>
      </c>
      <c r="L2" s="38">
        <f ca="1">$K2+($P2-$K2)*(L$1-$K$1)/($P$1-$K$1)</f>
        <v>7.8434152077445927E-6</v>
      </c>
      <c r="M2" s="38">
        <f t="shared" ref="M2:O12" ca="1" si="2">$K2+($P2-$K2)*(M$1-$K$1)/($P$1-$K$1)</f>
        <v>8.0203343477689055E-6</v>
      </c>
      <c r="N2" s="38">
        <f t="shared" ca="1" si="2"/>
        <v>8.1972534877932199E-6</v>
      </c>
      <c r="O2" s="38">
        <f t="shared" ca="1" si="2"/>
        <v>8.3741726278175326E-6</v>
      </c>
      <c r="P2" s="37" cm="1">
        <f t="array" aca="1" ref="P2" ca="1">INDIRECT(CONCATENATE("'",HLOOKUP(P$1,$B$21:$E$23,3,FALSE),"'!",$B$25,ROW($A2)+3))*About!$A$27</f>
        <v>8.551091767841847E-6</v>
      </c>
      <c r="Q2" s="38" cm="1">
        <f t="array" aca="1" ref="Q2" ca="1">TREND($K2:$P2,$K$1:$P$1,Q$1)</f>
        <v>8.728010907866192E-6</v>
      </c>
      <c r="R2" s="38" cm="1">
        <f t="array" aca="1" ref="R2" ca="1">TREND($K2:$P2,$K$1:$P$1,R$1)</f>
        <v>8.9049300478904895E-6</v>
      </c>
      <c r="S2" s="38" cm="1">
        <f t="array" aca="1" ref="S2" ca="1">TREND($K2:$P2,$K$1:$P$1,S$1)</f>
        <v>9.0818491879148412E-6</v>
      </c>
      <c r="T2" s="38" cm="1">
        <f t="array" aca="1" ref="T2" ca="1">TREND($K2:$P2,$K$1:$P$1,T$1)</f>
        <v>9.2587683279391386E-6</v>
      </c>
      <c r="U2" s="38" cm="1">
        <f t="array" aca="1" ref="U2" ca="1">TREND($K2:$P2,$K$1:$P$1,U$1)</f>
        <v>9.4356874679634361E-6</v>
      </c>
      <c r="V2" s="38" cm="1">
        <f t="array" aca="1" ref="V2" ca="1">TREND($K2:$P2,$K$1:$P$1,V$1)</f>
        <v>9.6126066079877336E-6</v>
      </c>
      <c r="W2" s="38" cm="1">
        <f t="array" aca="1" ref="W2" ca="1">TREND($K2:$P2,$K$1:$P$1,W$1)</f>
        <v>9.7895257480120853E-6</v>
      </c>
      <c r="X2" s="38" cm="1">
        <f t="array" aca="1" ref="X2" ca="1">TREND($K2:$P2,$K$1:$P$1,X$1)</f>
        <v>9.9664448880363828E-6</v>
      </c>
      <c r="Y2" s="38" cm="1">
        <f t="array" aca="1" ref="Y2" ca="1">TREND($K2:$P2,$K$1:$P$1,Y$1)</f>
        <v>1.014336402806068E-5</v>
      </c>
      <c r="Z2" s="38" cm="1">
        <f t="array" aca="1" ref="Z2" ca="1">TREND($K2:$P2,$K$1:$P$1,Z$1)</f>
        <v>1.0320283168085032E-5</v>
      </c>
      <c r="AA2" s="38" cm="1">
        <f t="array" aca="1" ref="AA2" ca="1">TREND($K2:$P2,$K$1:$P$1,AA$1)</f>
        <v>1.0497202308109329E-5</v>
      </c>
      <c r="AB2" s="38" cm="1">
        <f t="array" aca="1" ref="AB2" ca="1">TREND($K2:$P2,$K$1:$P$1,AB$1)</f>
        <v>1.0674121448133627E-5</v>
      </c>
      <c r="AC2" s="38" cm="1">
        <f t="array" aca="1" ref="AC2" ca="1">TREND($K2:$P2,$K$1:$P$1,AC$1)</f>
        <v>1.0851040588157979E-5</v>
      </c>
      <c r="AD2" s="38" cm="1">
        <f t="array" aca="1" ref="AD2" ca="1">TREND($K2:$P2,$K$1:$P$1,AD$1)</f>
        <v>1.1027959728182276E-5</v>
      </c>
      <c r="AE2" s="38" cm="1">
        <f t="array" aca="1" ref="AE2" ca="1">TREND($K2:$P2,$K$1:$P$1,AE$1)</f>
        <v>1.1204878868206574E-5</v>
      </c>
      <c r="AF2" s="38" cm="1">
        <f t="array" aca="1" ref="AF2" ca="1">TREND($K2:$P2,$K$1:$P$1,AF$1)</f>
        <v>1.1381798008230871E-5</v>
      </c>
      <c r="AG2" s="38" cm="1">
        <f t="array" aca="1" ref="AG2" ca="1">TREND($K2:$P2,$K$1:$P$1,AG$1)</f>
        <v>1.1558717148255223E-5</v>
      </c>
      <c r="AH2" s="38" cm="1">
        <f t="array" aca="1" ref="AH2" ca="1">TREND($K2:$P2,$K$1:$P$1,AH$1)</f>
        <v>1.173563628827952E-5</v>
      </c>
      <c r="AI2" s="38" cm="1">
        <f t="array" aca="1" ref="AI2" ca="1">TREND($K2:$P2,$K$1:$P$1,AI$1)</f>
        <v>1.1912555428303818E-5</v>
      </c>
      <c r="AJ2" s="38" cm="1">
        <f t="array" aca="1" ref="AJ2" ca="1">TREND($K2:$P2,$K$1:$P$1,AJ$1)</f>
        <v>1.2089474568328169E-5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3.5383828004862818E-6</v>
      </c>
      <c r="C3" s="38">
        <f t="shared" ref="C3:C12" ca="1" si="3">$B3+($F3-$B3)*(C$1-$B$1)/($F$1-$B$1)</f>
        <v>3.6120991088297461E-6</v>
      </c>
      <c r="D3" s="38">
        <f t="shared" ca="1" si="0"/>
        <v>3.6858154171732105E-6</v>
      </c>
      <c r="E3" s="38">
        <f t="shared" ca="1" si="0"/>
        <v>3.7595317255166748E-6</v>
      </c>
      <c r="F3" s="39" cm="1">
        <f t="array" aca="1" ref="F3" ca="1">INDIRECT(CONCATENATE("'",HLOOKUP(F$1,$B$21:$E$23,3,FALSE),"'!",$B$25,ROW($A3)+5))*About!$A$27</f>
        <v>3.8332480338601391E-6</v>
      </c>
      <c r="G3" s="38">
        <f t="shared" ref="G3:G12" ca="1" si="4">$F3+($K3-$F3)*(G$1-$F$1)/($K$1-$F$1)</f>
        <v>3.8922210805349106E-6</v>
      </c>
      <c r="H3" s="38">
        <f t="shared" ca="1" si="1"/>
        <v>3.9511941272096821E-6</v>
      </c>
      <c r="I3" s="38">
        <f t="shared" ca="1" si="1"/>
        <v>4.0101671738844527E-6</v>
      </c>
      <c r="J3" s="38">
        <f t="shared" ca="1" si="1"/>
        <v>4.0691402205592242E-6</v>
      </c>
      <c r="K3" s="39" cm="1">
        <f t="array" aca="1" ref="K3" ca="1">INDIRECT(CONCATENATE("'",HLOOKUP(K$1,$B$21:$E$23,3,FALSE),"'!",$B$25,ROW($A3)+5))*About!$A$27</f>
        <v>4.1281132672339957E-6</v>
      </c>
      <c r="L3" s="38">
        <f t="shared" ref="L3:L12" ca="1" si="5">$K3+($P3-$K3)*(L$1-$K$1)/($P$1-$K$1)</f>
        <v>4.1870863139087672E-6</v>
      </c>
      <c r="M3" s="38">
        <f t="shared" ca="1" si="2"/>
        <v>4.2460593605835386E-6</v>
      </c>
      <c r="N3" s="38">
        <f t="shared" ca="1" si="2"/>
        <v>4.3050324072583101E-6</v>
      </c>
      <c r="O3" s="38">
        <f t="shared" ca="1" si="2"/>
        <v>4.3640054539330816E-6</v>
      </c>
      <c r="P3" s="39" cm="1">
        <f t="array" aca="1" ref="P3" ca="1">INDIRECT(CONCATENATE("'",HLOOKUP(P$1,$B$21:$E$23,3,FALSE),"'!",$B$25,ROW($A3)+5))*About!$A$27</f>
        <v>4.4229785006078531E-6</v>
      </c>
      <c r="Q3" s="38" cm="1">
        <f t="array" aca="1" ref="Q3" ca="1">TREND($K3:$P3,$K$1:$P$1,Q$1)</f>
        <v>4.4819515472826186E-6</v>
      </c>
      <c r="R3" s="38" cm="1">
        <f t="array" aca="1" ref="R3" ca="1">TREND($K3:$P3,$K$1:$P$1,R$1)</f>
        <v>4.5409245939573935E-6</v>
      </c>
      <c r="S3" s="38" cm="1">
        <f t="array" aca="1" ref="S3" ca="1">TREND($K3:$P3,$K$1:$P$1,S$1)</f>
        <v>4.5998976406321683E-6</v>
      </c>
      <c r="T3" s="38" cm="1">
        <f t="array" aca="1" ref="T3" ca="1">TREND($K3:$P3,$K$1:$P$1,T$1)</f>
        <v>4.6588706873069296E-6</v>
      </c>
      <c r="U3" s="38" cm="1">
        <f t="array" aca="1" ref="U3" ca="1">TREND($K3:$P3,$K$1:$P$1,U$1)</f>
        <v>4.7178437339817045E-6</v>
      </c>
      <c r="V3" s="38" cm="1">
        <f t="array" aca="1" ref="V3" ca="1">TREND($K3:$P3,$K$1:$P$1,V$1)</f>
        <v>4.7768167806564794E-6</v>
      </c>
      <c r="W3" s="38" cm="1">
        <f t="array" aca="1" ref="W3" ca="1">TREND($K3:$P3,$K$1:$P$1,W$1)</f>
        <v>4.8357898273312542E-6</v>
      </c>
      <c r="X3" s="38" cm="1">
        <f t="array" aca="1" ref="X3" ca="1">TREND($K3:$P3,$K$1:$P$1,X$1)</f>
        <v>4.8947628740060155E-6</v>
      </c>
      <c r="Y3" s="38" cm="1">
        <f t="array" aca="1" ref="Y3" ca="1">TREND($K3:$P3,$K$1:$P$1,Y$1)</f>
        <v>4.9537359206807904E-6</v>
      </c>
      <c r="Z3" s="38" cm="1">
        <f t="array" aca="1" ref="Z3" ca="1">TREND($K3:$P3,$K$1:$P$1,Z$1)</f>
        <v>5.0127089673555653E-6</v>
      </c>
      <c r="AA3" s="38" cm="1">
        <f t="array" aca="1" ref="AA3" ca="1">TREND($K3:$P3,$K$1:$P$1,AA$1)</f>
        <v>5.0716820140303401E-6</v>
      </c>
      <c r="AB3" s="38" cm="1">
        <f t="array" aca="1" ref="AB3" ca="1">TREND($K3:$P3,$K$1:$P$1,AB$1)</f>
        <v>5.1306550607051015E-6</v>
      </c>
      <c r="AC3" s="38" cm="1">
        <f t="array" aca="1" ref="AC3" ca="1">TREND($K3:$P3,$K$1:$P$1,AC$1)</f>
        <v>5.1896281073798763E-6</v>
      </c>
      <c r="AD3" s="38" cm="1">
        <f t="array" aca="1" ref="AD3" ca="1">TREND($K3:$P3,$K$1:$P$1,AD$1)</f>
        <v>5.2486011540546512E-6</v>
      </c>
      <c r="AE3" s="38" cm="1">
        <f t="array" aca="1" ref="AE3" ca="1">TREND($K3:$P3,$K$1:$P$1,AE$1)</f>
        <v>5.307574200729426E-6</v>
      </c>
      <c r="AF3" s="38" cm="1">
        <f t="array" aca="1" ref="AF3" ca="1">TREND($K3:$P3,$K$1:$P$1,AF$1)</f>
        <v>5.3665472474041874E-6</v>
      </c>
      <c r="AG3" s="38" cm="1">
        <f t="array" aca="1" ref="AG3" ca="1">TREND($K3:$P3,$K$1:$P$1,AG$1)</f>
        <v>5.4255202940789622E-6</v>
      </c>
      <c r="AH3" s="38" cm="1">
        <f t="array" aca="1" ref="AH3" ca="1">TREND($K3:$P3,$K$1:$P$1,AH$1)</f>
        <v>5.4844933407537371E-6</v>
      </c>
      <c r="AI3" s="38" cm="1">
        <f t="array" aca="1" ref="AI3" ca="1">TREND($K3:$P3,$K$1:$P$1,AI$1)</f>
        <v>5.5434663874285119E-6</v>
      </c>
      <c r="AJ3" s="38" cm="1">
        <f t="array" aca="1" ref="AJ3" ca="1">TREND($K3:$P3,$K$1:$P$1,AJ$1)</f>
        <v>5.6024394341032868E-6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1.120487886820656E-5</v>
      </c>
      <c r="C4" s="38">
        <f t="shared" ca="1" si="3"/>
        <v>1.1278595176550024E-5</v>
      </c>
      <c r="D4" s="38">
        <f t="shared" ca="1" si="0"/>
        <v>1.1352311484893487E-5</v>
      </c>
      <c r="E4" s="38">
        <f t="shared" ca="1" si="0"/>
        <v>1.1426027793236952E-5</v>
      </c>
      <c r="F4" s="39" cm="1">
        <f t="array" aca="1" ref="F4" ca="1">INDIRECT(CONCATENATE("'",HLOOKUP(F$1,$B$21:$E$23,3,FALSE),"'!",$B$25,ROW($A4)+5))*About!$A$27</f>
        <v>1.1499744101580416E-5</v>
      </c>
      <c r="G4" s="38">
        <f t="shared" ca="1" si="4"/>
        <v>1.1617690194929959E-5</v>
      </c>
      <c r="H4" s="38">
        <f t="shared" ca="1" si="1"/>
        <v>1.1735636288279502E-5</v>
      </c>
      <c r="I4" s="38">
        <f t="shared" ca="1" si="1"/>
        <v>1.1853582381629046E-5</v>
      </c>
      <c r="J4" s="38">
        <f t="shared" ca="1" si="1"/>
        <v>1.1971528474978589E-5</v>
      </c>
      <c r="K4" s="39" cm="1">
        <f t="array" aca="1" ref="K4" ca="1">INDIRECT(CONCATENATE("'",HLOOKUP(K$1,$B$21:$E$23,3,FALSE),"'!",$B$25,ROW($A4)+5))*About!$A$27</f>
        <v>1.2089474568328132E-5</v>
      </c>
      <c r="L4" s="38">
        <f t="shared" ca="1" si="5"/>
        <v>1.2325366755027216E-5</v>
      </c>
      <c r="M4" s="38">
        <f t="shared" ca="1" si="2"/>
        <v>1.2561258941726302E-5</v>
      </c>
      <c r="N4" s="38">
        <f t="shared" ca="1" si="2"/>
        <v>1.2797151128425387E-5</v>
      </c>
      <c r="O4" s="38">
        <f t="shared" ca="1" si="2"/>
        <v>1.3033043315124472E-5</v>
      </c>
      <c r="P4" s="39" cm="1">
        <f t="array" aca="1" ref="P4" ca="1">INDIRECT(CONCATENATE("'",HLOOKUP(P$1,$B$21:$E$23,3,FALSE),"'!",$B$25,ROW($A4)+5))*About!$A$27</f>
        <v>1.3268935501823557E-5</v>
      </c>
      <c r="Q4" s="38" cm="1">
        <f t="array" aca="1" ref="Q4" ca="1">TREND($K4:$P4,$K$1:$P$1,Q$1)</f>
        <v>1.3504827688522712E-5</v>
      </c>
      <c r="R4" s="38" cm="1">
        <f t="array" aca="1" ref="R4" ca="1">TREND($K4:$P4,$K$1:$P$1,R$1)</f>
        <v>1.3740719875221757E-5</v>
      </c>
      <c r="S4" s="38" cm="1">
        <f t="array" aca="1" ref="S4" ca="1">TREND($K4:$P4,$K$1:$P$1,S$1)</f>
        <v>1.3976612061920857E-5</v>
      </c>
      <c r="T4" s="38" cm="1">
        <f t="array" aca="1" ref="T4" ca="1">TREND($K4:$P4,$K$1:$P$1,T$1)</f>
        <v>1.4212504248619956E-5</v>
      </c>
      <c r="U4" s="38" cm="1">
        <f t="array" aca="1" ref="U4" ca="1">TREND($K4:$P4,$K$1:$P$1,U$1)</f>
        <v>1.4448396435319001E-5</v>
      </c>
      <c r="V4" s="38" cm="1">
        <f t="array" aca="1" ref="V4" ca="1">TREND($K4:$P4,$K$1:$P$1,V$1)</f>
        <v>1.4684288622018101E-5</v>
      </c>
      <c r="W4" s="38" cm="1">
        <f t="array" aca="1" ref="W4" ca="1">TREND($K4:$P4,$K$1:$P$1,W$1)</f>
        <v>1.49201808087172E-5</v>
      </c>
      <c r="X4" s="38" cm="1">
        <f t="array" aca="1" ref="X4" ca="1">TREND($K4:$P4,$K$1:$P$1,X$1)</f>
        <v>1.51560729954163E-5</v>
      </c>
      <c r="Y4" s="38" cm="1">
        <f t="array" aca="1" ref="Y4" ca="1">TREND($K4:$P4,$K$1:$P$1,Y$1)</f>
        <v>1.5391965182115345E-5</v>
      </c>
      <c r="Z4" s="38" cm="1">
        <f t="array" aca="1" ref="Z4" ca="1">TREND($K4:$P4,$K$1:$P$1,Z$1)</f>
        <v>1.5627857368814444E-5</v>
      </c>
      <c r="AA4" s="38" cm="1">
        <f t="array" aca="1" ref="AA4" ca="1">TREND($K4:$P4,$K$1:$P$1,AA$1)</f>
        <v>1.5863749555513544E-5</v>
      </c>
      <c r="AB4" s="38" cm="1">
        <f t="array" aca="1" ref="AB4" ca="1">TREND($K4:$P4,$K$1:$P$1,AB$1)</f>
        <v>1.6099641742212643E-5</v>
      </c>
      <c r="AC4" s="38" cm="1">
        <f t="array" aca="1" ref="AC4" ca="1">TREND($K4:$P4,$K$1:$P$1,AC$1)</f>
        <v>1.6335533928911689E-5</v>
      </c>
      <c r="AD4" s="38" cm="1">
        <f t="array" aca="1" ref="AD4" ca="1">TREND($K4:$P4,$K$1:$P$1,AD$1)</f>
        <v>1.6571426115610788E-5</v>
      </c>
      <c r="AE4" s="38" cm="1">
        <f t="array" aca="1" ref="AE4" ca="1">TREND($K4:$P4,$K$1:$P$1,AE$1)</f>
        <v>1.6807318302309888E-5</v>
      </c>
      <c r="AF4" s="38" cm="1">
        <f t="array" aca="1" ref="AF4" ca="1">TREND($K4:$P4,$K$1:$P$1,AF$1)</f>
        <v>1.7043210489008987E-5</v>
      </c>
      <c r="AG4" s="38" cm="1">
        <f t="array" aca="1" ref="AG4" ca="1">TREND($K4:$P4,$K$1:$P$1,AG$1)</f>
        <v>1.7279102675708032E-5</v>
      </c>
      <c r="AH4" s="38" cm="1">
        <f t="array" aca="1" ref="AH4" ca="1">TREND($K4:$P4,$K$1:$P$1,AH$1)</f>
        <v>1.7514994862407132E-5</v>
      </c>
      <c r="AI4" s="38" cm="1">
        <f t="array" aca="1" ref="AI4" ca="1">TREND($K4:$P4,$K$1:$P$1,AI$1)</f>
        <v>1.7750887049106231E-5</v>
      </c>
      <c r="AJ4" s="38" cm="1">
        <f t="array" aca="1" ref="AJ4" ca="1">TREND($K4:$P4,$K$1:$P$1,AJ$1)</f>
        <v>1.7986779235805276E-5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1.415353120194513E-4</v>
      </c>
      <c r="C5" s="38">
        <f t="shared" ca="1" si="3"/>
        <v>1.4227247510288594E-4</v>
      </c>
      <c r="D5" s="38">
        <f t="shared" ca="1" si="0"/>
        <v>1.4300963818632056E-4</v>
      </c>
      <c r="E5" s="38">
        <f t="shared" ca="1" si="0"/>
        <v>1.4374680126975521E-4</v>
      </c>
      <c r="F5" s="39" cm="1">
        <f t="array" aca="1" ref="F5" ca="1">INDIRECT(CONCATENATE("'",HLOOKUP(F$1,$B$21:$E$23,3,FALSE),"'!",$B$25,ROW($A5)+5))*About!$A$27</f>
        <v>1.4448396435318985E-4</v>
      </c>
      <c r="G5" s="38">
        <f t="shared" ca="1" si="4"/>
        <v>1.4625315575343299E-4</v>
      </c>
      <c r="H5" s="38">
        <f t="shared" ca="1" si="1"/>
        <v>1.4802234715367613E-4</v>
      </c>
      <c r="I5" s="38">
        <f t="shared" ca="1" si="1"/>
        <v>1.4979153855391926E-4</v>
      </c>
      <c r="J5" s="38">
        <f t="shared" ca="1" si="1"/>
        <v>1.515607299541624E-4</v>
      </c>
      <c r="K5" s="39" cm="1">
        <f t="array" aca="1" ref="K5" ca="1">INDIRECT(CONCATENATE("'",HLOOKUP(K$1,$B$21:$E$23,3,FALSE),"'!",$B$25,ROW($A5)+5))*About!$A$27</f>
        <v>1.5332992135440554E-4</v>
      </c>
      <c r="L5" s="38">
        <f t="shared" ca="1" si="5"/>
        <v>1.5627857368814412E-4</v>
      </c>
      <c r="M5" s="38">
        <f t="shared" ca="1" si="2"/>
        <v>1.592272260218827E-4</v>
      </c>
      <c r="N5" s="38">
        <f t="shared" ca="1" si="2"/>
        <v>1.6217587835562125E-4</v>
      </c>
      <c r="O5" s="38">
        <f t="shared" ca="1" si="2"/>
        <v>1.6512453068935983E-4</v>
      </c>
      <c r="P5" s="39" cm="1">
        <f t="array" aca="1" ref="P5" ca="1">INDIRECT(CONCATENATE("'",HLOOKUP(P$1,$B$21:$E$23,3,FALSE),"'!",$B$25,ROW($A5)+5))*About!$A$27</f>
        <v>1.6807318302309841E-4</v>
      </c>
      <c r="Q5" s="38" cm="1">
        <f t="array" aca="1" ref="Q5" ca="1">TREND($K5:$P5,$K$1:$P$1,Q$1)</f>
        <v>1.7102183535683789E-4</v>
      </c>
      <c r="R5" s="38" cm="1">
        <f t="array" aca="1" ref="R5" ca="1">TREND($K5:$P5,$K$1:$P$1,R$1)</f>
        <v>1.7397048769057614E-4</v>
      </c>
      <c r="S5" s="38" cm="1">
        <f t="array" aca="1" ref="S5" ca="1">TREND($K5:$P5,$K$1:$P$1,S$1)</f>
        <v>1.769191400243144E-4</v>
      </c>
      <c r="T5" s="38" cm="1">
        <f t="array" aca="1" ref="T5" ca="1">TREND($K5:$P5,$K$1:$P$1,T$1)</f>
        <v>1.7986779235805352E-4</v>
      </c>
      <c r="U5" s="38" cm="1">
        <f t="array" aca="1" ref="U5" ca="1">TREND($K5:$P5,$K$1:$P$1,U$1)</f>
        <v>1.8281644469179178E-4</v>
      </c>
      <c r="V5" s="38" cm="1">
        <f t="array" aca="1" ref="V5" ca="1">TREND($K5:$P5,$K$1:$P$1,V$1)</f>
        <v>1.857650970255309E-4</v>
      </c>
      <c r="W5" s="38" cm="1">
        <f t="array" aca="1" ref="W5" ca="1">TREND($K5:$P5,$K$1:$P$1,W$1)</f>
        <v>1.8871374935926916E-4</v>
      </c>
      <c r="X5" s="38" cm="1">
        <f t="array" aca="1" ref="X5" ca="1">TREND($K5:$P5,$K$1:$P$1,X$1)</f>
        <v>1.9166240169300741E-4</v>
      </c>
      <c r="Y5" s="38" cm="1">
        <f t="array" aca="1" ref="Y5" ca="1">TREND($K5:$P5,$K$1:$P$1,Y$1)</f>
        <v>1.9461105402674653E-4</v>
      </c>
      <c r="Z5" s="38" cm="1">
        <f t="array" aca="1" ref="Z5" ca="1">TREND($K5:$P5,$K$1:$P$1,Z$1)</f>
        <v>1.9755970636048479E-4</v>
      </c>
      <c r="AA5" s="38" cm="1">
        <f t="array" aca="1" ref="AA5" ca="1">TREND($K5:$P5,$K$1:$P$1,AA$1)</f>
        <v>2.0050835869422304E-4</v>
      </c>
      <c r="AB5" s="38" cm="1">
        <f t="array" aca="1" ref="AB5" ca="1">TREND($K5:$P5,$K$1:$P$1,AB$1)</f>
        <v>2.0345701102796217E-4</v>
      </c>
      <c r="AC5" s="38" cm="1">
        <f t="array" aca="1" ref="AC5" ca="1">TREND($K5:$P5,$K$1:$P$1,AC$1)</f>
        <v>2.0640566336170042E-4</v>
      </c>
      <c r="AD5" s="38" cm="1">
        <f t="array" aca="1" ref="AD5" ca="1">TREND($K5:$P5,$K$1:$P$1,AD$1)</f>
        <v>2.0935431569543955E-4</v>
      </c>
      <c r="AE5" s="38" cm="1">
        <f t="array" aca="1" ref="AE5" ca="1">TREND($K5:$P5,$K$1:$P$1,AE$1)</f>
        <v>2.123029680291778E-4</v>
      </c>
      <c r="AF5" s="38" cm="1">
        <f t="array" aca="1" ref="AF5" ca="1">TREND($K5:$P5,$K$1:$P$1,AF$1)</f>
        <v>2.1525162036291606E-4</v>
      </c>
      <c r="AG5" s="38" cm="1">
        <f t="array" aca="1" ref="AG5" ca="1">TREND($K5:$P5,$K$1:$P$1,AG$1)</f>
        <v>2.1820027269665518E-4</v>
      </c>
      <c r="AH5" s="38" cm="1">
        <f t="array" aca="1" ref="AH5" ca="1">TREND($K5:$P5,$K$1:$P$1,AH$1)</f>
        <v>2.2114892503039343E-4</v>
      </c>
      <c r="AI5" s="38" cm="1">
        <f t="array" aca="1" ref="AI5" ca="1">TREND($K5:$P5,$K$1:$P$1,AI$1)</f>
        <v>2.2409757736413169E-4</v>
      </c>
      <c r="AJ5" s="38" cm="1">
        <f t="array" aca="1" ref="AJ5" ca="1">TREND($K5:$P5,$K$1:$P$1,AJ$1)</f>
        <v>2.2704622969787081E-4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2.0345701102796125E-4</v>
      </c>
      <c r="C6" s="38">
        <f t="shared" ca="1" si="3"/>
        <v>2.0419417411139589E-4</v>
      </c>
      <c r="D6" s="38">
        <f t="shared" ca="1" si="0"/>
        <v>2.0493133719483054E-4</v>
      </c>
      <c r="E6" s="38">
        <f t="shared" ca="1" si="0"/>
        <v>2.0566850027826515E-4</v>
      </c>
      <c r="F6" s="39" cm="1">
        <f t="array" aca="1" ref="F6" ca="1">INDIRECT(CONCATENATE("'",HLOOKUP(F$1,$B$21:$E$23,3,FALSE),"'!",$B$25,ROW($A6)+5))*About!$A$27</f>
        <v>2.064056633616998E-4</v>
      </c>
      <c r="G6" s="38">
        <f t="shared" ca="1" si="4"/>
        <v>2.0876458522869066E-4</v>
      </c>
      <c r="H6" s="38">
        <f t="shared" ca="1" si="1"/>
        <v>2.1112350709568149E-4</v>
      </c>
      <c r="I6" s="38">
        <f t="shared" ca="1" si="1"/>
        <v>2.1348242896267235E-4</v>
      </c>
      <c r="J6" s="38">
        <f t="shared" ca="1" si="1"/>
        <v>2.1584135082966318E-4</v>
      </c>
      <c r="K6" s="39" cm="1">
        <f t="array" aca="1" ref="K6" ca="1">INDIRECT(CONCATENATE("'",HLOOKUP(K$1,$B$21:$E$23,3,FALSE),"'!",$B$25,ROW($A6)+5))*About!$A$27</f>
        <v>2.1820027269665404E-4</v>
      </c>
      <c r="L6" s="38">
        <f t="shared" ca="1" si="5"/>
        <v>2.2291811643063576E-4</v>
      </c>
      <c r="M6" s="38">
        <f t="shared" ca="1" si="2"/>
        <v>2.2763596016461748E-4</v>
      </c>
      <c r="N6" s="38">
        <f t="shared" ca="1" si="2"/>
        <v>2.3235380389859919E-4</v>
      </c>
      <c r="O6" s="38">
        <f t="shared" ca="1" si="2"/>
        <v>2.3707164763258091E-4</v>
      </c>
      <c r="P6" s="39" cm="1">
        <f t="array" aca="1" ref="P6" ca="1">INDIRECT(CONCATENATE("'",HLOOKUP(P$1,$B$21:$E$23,3,FALSE),"'!",$B$25,ROW($A6)+5))*About!$A$27</f>
        <v>2.4178949136656263E-4</v>
      </c>
      <c r="Q6" s="38" cm="1">
        <f t="array" aca="1" ref="Q6" ca="1">TREND($K6:$P6,$K$1:$P$1,Q$1)</f>
        <v>2.4650733510054278E-4</v>
      </c>
      <c r="R6" s="38" cm="1">
        <f t="array" aca="1" ref="R6" ca="1">TREND($K6:$P6,$K$1:$P$1,R$1)</f>
        <v>2.5122517883452433E-4</v>
      </c>
      <c r="S6" s="38" cm="1">
        <f t="array" aca="1" ref="S6" ca="1">TREND($K6:$P6,$K$1:$P$1,S$1)</f>
        <v>2.5594302256850762E-4</v>
      </c>
      <c r="T6" s="38" cm="1">
        <f t="array" aca="1" ref="T6" ca="1">TREND($K6:$P6,$K$1:$P$1,T$1)</f>
        <v>2.6066086630248918E-4</v>
      </c>
      <c r="U6" s="38" cm="1">
        <f t="array" aca="1" ref="U6" ca="1">TREND($K6:$P6,$K$1:$P$1,U$1)</f>
        <v>2.6537871003647073E-4</v>
      </c>
      <c r="V6" s="38" cm="1">
        <f t="array" aca="1" ref="V6" ca="1">TREND($K6:$P6,$K$1:$P$1,V$1)</f>
        <v>2.7009655377045229E-4</v>
      </c>
      <c r="W6" s="38" cm="1">
        <f t="array" aca="1" ref="W6" ca="1">TREND($K6:$P6,$K$1:$P$1,W$1)</f>
        <v>2.7481439750443384E-4</v>
      </c>
      <c r="X6" s="38" cm="1">
        <f t="array" aca="1" ref="X6" ca="1">TREND($K6:$P6,$K$1:$P$1,X$1)</f>
        <v>2.795322412384154E-4</v>
      </c>
      <c r="Y6" s="38" cm="1">
        <f t="array" aca="1" ref="Y6" ca="1">TREND($K6:$P6,$K$1:$P$1,Y$1)</f>
        <v>2.8425008497239695E-4</v>
      </c>
      <c r="Z6" s="38" cm="1">
        <f t="array" aca="1" ref="Z6" ca="1">TREND($K6:$P6,$K$1:$P$1,Z$1)</f>
        <v>2.8896792870637851E-4</v>
      </c>
      <c r="AA6" s="38" cm="1">
        <f t="array" aca="1" ref="AA6" ca="1">TREND($K6:$P6,$K$1:$P$1,AA$1)</f>
        <v>2.9368577244036007E-4</v>
      </c>
      <c r="AB6" s="38" cm="1">
        <f t="array" aca="1" ref="AB6" ca="1">TREND($K6:$P6,$K$1:$P$1,AB$1)</f>
        <v>2.9840361617434162E-4</v>
      </c>
      <c r="AC6" s="38" cm="1">
        <f t="array" aca="1" ref="AC6" ca="1">TREND($K6:$P6,$K$1:$P$1,AC$1)</f>
        <v>3.0312145990832491E-4</v>
      </c>
      <c r="AD6" s="38" cm="1">
        <f t="array" aca="1" ref="AD6" ca="1">TREND($K6:$P6,$K$1:$P$1,AD$1)</f>
        <v>3.0783930364230647E-4</v>
      </c>
      <c r="AE6" s="38" cm="1">
        <f t="array" aca="1" ref="AE6" ca="1">TREND($K6:$P6,$K$1:$P$1,AE$1)</f>
        <v>3.1255714737628802E-4</v>
      </c>
      <c r="AF6" s="38" cm="1">
        <f t="array" aca="1" ref="AF6" ca="1">TREND($K6:$P6,$K$1:$P$1,AF$1)</f>
        <v>3.1727499111026958E-4</v>
      </c>
      <c r="AG6" s="38" cm="1">
        <f t="array" aca="1" ref="AG6" ca="1">TREND($K6:$P6,$K$1:$P$1,AG$1)</f>
        <v>3.2199283484425113E-4</v>
      </c>
      <c r="AH6" s="38" cm="1">
        <f t="array" aca="1" ref="AH6" ca="1">TREND($K6:$P6,$K$1:$P$1,AH$1)</f>
        <v>3.2671067857823269E-4</v>
      </c>
      <c r="AI6" s="38" cm="1">
        <f t="array" aca="1" ref="AI6" ca="1">TREND($K6:$P6,$K$1:$P$1,AI$1)</f>
        <v>3.3142852231221424E-4</v>
      </c>
      <c r="AJ6" s="38" cm="1">
        <f t="array" aca="1" ref="AJ6" ca="1">TREND($K6:$P6,$K$1:$P$1,AJ$1)</f>
        <v>3.361463660461958E-4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5.6024394341032801E-3</v>
      </c>
      <c r="C7" s="38">
        <f t="shared" ca="1" si="3"/>
        <v>5.6761557424467443E-3</v>
      </c>
      <c r="D7" s="38">
        <f t="shared" ca="1" si="0"/>
        <v>5.7498720507902085E-3</v>
      </c>
      <c r="E7" s="38">
        <f t="shared" ca="1" si="0"/>
        <v>5.8235883591336727E-3</v>
      </c>
      <c r="F7" s="39" cm="1">
        <f t="array" aca="1" ref="F7" ca="1">INDIRECT(CONCATENATE("'",HLOOKUP(F$1,$B$21:$E$23,3,FALSE),"'!",$B$25,ROW($A7)+5))*About!$A$27</f>
        <v>5.8973046674771368E-3</v>
      </c>
      <c r="G7" s="38">
        <f t="shared" ca="1" si="4"/>
        <v>5.956277714151908E-3</v>
      </c>
      <c r="H7" s="38">
        <f t="shared" ca="1" si="1"/>
        <v>6.0152507608266792E-3</v>
      </c>
      <c r="I7" s="38">
        <f t="shared" ca="1" si="1"/>
        <v>6.0742238075014512E-3</v>
      </c>
      <c r="J7" s="38">
        <f t="shared" ca="1" si="1"/>
        <v>6.1331968541762224E-3</v>
      </c>
      <c r="K7" s="39" cm="1">
        <f t="array" aca="1" ref="K7" ca="1">INDIRECT(CONCATENATE("'",HLOOKUP(K$1,$B$21:$E$23,3,FALSE),"'!",$B$25,ROW($A7)+5))*About!$A$27</f>
        <v>6.1921699008509936E-3</v>
      </c>
      <c r="L7" s="38">
        <f t="shared" ca="1" si="5"/>
        <v>6.1921699008509936E-3</v>
      </c>
      <c r="M7" s="38">
        <f t="shared" ca="1" si="2"/>
        <v>6.1921699008509936E-3</v>
      </c>
      <c r="N7" s="38">
        <f t="shared" ca="1" si="2"/>
        <v>6.1921699008509936E-3</v>
      </c>
      <c r="O7" s="38">
        <f t="shared" ca="1" si="2"/>
        <v>6.1921699008509936E-3</v>
      </c>
      <c r="P7" s="39" cm="1">
        <f t="array" aca="1" ref="P7" ca="1">INDIRECT(CONCATENATE("'",HLOOKUP(P$1,$B$21:$E$23,3,FALSE),"'!",$B$25,ROW($A7)+5))*About!$A$27</f>
        <v>6.1921699008509936E-3</v>
      </c>
      <c r="Q7" s="38" cm="1">
        <f t="array" aca="1" ref="Q7" ca="1">TREND($K7:$P7,$K$1:$P$1,Q$1)</f>
        <v>6.1921699008509945E-3</v>
      </c>
      <c r="R7" s="38" cm="1">
        <f t="array" aca="1" ref="R7" ca="1">TREND($K7:$P7,$K$1:$P$1,R$1)</f>
        <v>6.1921699008509945E-3</v>
      </c>
      <c r="S7" s="38" cm="1">
        <f t="array" aca="1" ref="S7" ca="1">TREND($K7:$P7,$K$1:$P$1,S$1)</f>
        <v>6.1921699008509945E-3</v>
      </c>
      <c r="T7" s="38" cm="1">
        <f t="array" aca="1" ref="T7" ca="1">TREND($K7:$P7,$K$1:$P$1,T$1)</f>
        <v>6.1921699008509945E-3</v>
      </c>
      <c r="U7" s="38" cm="1">
        <f t="array" aca="1" ref="U7" ca="1">TREND($K7:$P7,$K$1:$P$1,U$1)</f>
        <v>6.1921699008509945E-3</v>
      </c>
      <c r="V7" s="38" cm="1">
        <f t="array" aca="1" ref="V7" ca="1">TREND($K7:$P7,$K$1:$P$1,V$1)</f>
        <v>6.1921699008509945E-3</v>
      </c>
      <c r="W7" s="38" cm="1">
        <f t="array" aca="1" ref="W7" ca="1">TREND($K7:$P7,$K$1:$P$1,W$1)</f>
        <v>6.1921699008509945E-3</v>
      </c>
      <c r="X7" s="38" cm="1">
        <f t="array" aca="1" ref="X7" ca="1">TREND($K7:$P7,$K$1:$P$1,X$1)</f>
        <v>6.1921699008509945E-3</v>
      </c>
      <c r="Y7" s="38" cm="1">
        <f t="array" aca="1" ref="Y7" ca="1">TREND($K7:$P7,$K$1:$P$1,Y$1)</f>
        <v>6.1921699008509945E-3</v>
      </c>
      <c r="Z7" s="38" cm="1">
        <f t="array" aca="1" ref="Z7" ca="1">TREND($K7:$P7,$K$1:$P$1,Z$1)</f>
        <v>6.1921699008509945E-3</v>
      </c>
      <c r="AA7" s="38" cm="1">
        <f t="array" aca="1" ref="AA7" ca="1">TREND($K7:$P7,$K$1:$P$1,AA$1)</f>
        <v>6.1921699008509945E-3</v>
      </c>
      <c r="AB7" s="38" cm="1">
        <f t="array" aca="1" ref="AB7" ca="1">TREND($K7:$P7,$K$1:$P$1,AB$1)</f>
        <v>6.1921699008509945E-3</v>
      </c>
      <c r="AC7" s="38" cm="1">
        <f t="array" aca="1" ref="AC7" ca="1">TREND($K7:$P7,$K$1:$P$1,AC$1)</f>
        <v>6.1921699008509945E-3</v>
      </c>
      <c r="AD7" s="38" cm="1">
        <f t="array" aca="1" ref="AD7" ca="1">TREND($K7:$P7,$K$1:$P$1,AD$1)</f>
        <v>6.1921699008509945E-3</v>
      </c>
      <c r="AE7" s="38" cm="1">
        <f t="array" aca="1" ref="AE7" ca="1">TREND($K7:$P7,$K$1:$P$1,AE$1)</f>
        <v>6.1921699008509945E-3</v>
      </c>
      <c r="AF7" s="38" cm="1">
        <f t="array" aca="1" ref="AF7" ca="1">TREND($K7:$P7,$K$1:$P$1,AF$1)</f>
        <v>6.1921699008509945E-3</v>
      </c>
      <c r="AG7" s="38" cm="1">
        <f t="array" aca="1" ref="AG7" ca="1">TREND($K7:$P7,$K$1:$P$1,AG$1)</f>
        <v>6.1921699008509945E-3</v>
      </c>
      <c r="AH7" s="38" cm="1">
        <f t="array" aca="1" ref="AH7" ca="1">TREND($K7:$P7,$K$1:$P$1,AH$1)</f>
        <v>6.1921699008509945E-3</v>
      </c>
      <c r="AI7" s="38" cm="1">
        <f t="array" aca="1" ref="AI7" ca="1">TREND($K7:$P7,$K$1:$P$1,AI$1)</f>
        <v>6.1921699008509945E-3</v>
      </c>
      <c r="AJ7" s="38" cm="1">
        <f t="array" aca="1" ref="AJ7" ca="1">TREND($K7:$P7,$K$1:$P$1,AJ$1)</f>
        <v>6.1921699008509945E-3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9.7305527013372757E-4</v>
      </c>
      <c r="C8" s="38">
        <f t="shared" ca="1" si="3"/>
        <v>9.8042690096807397E-4</v>
      </c>
      <c r="D8" s="38">
        <f t="shared" ca="1" si="0"/>
        <v>9.8779853180242048E-4</v>
      </c>
      <c r="E8" s="38">
        <f t="shared" ca="1" si="0"/>
        <v>9.9517016263676677E-4</v>
      </c>
      <c r="F8" s="39" cm="1">
        <f t="array" aca="1" ref="F8" ca="1">INDIRECT(CONCATENATE("'",HLOOKUP(F$1,$B$21:$E$23,3,FALSE),"'!",$B$25,ROW($A8)+5))*About!$A$27</f>
        <v>1.0025417934711133E-3</v>
      </c>
      <c r="G8" s="38">
        <f t="shared" ca="1" si="4"/>
        <v>1.0084390981385904E-3</v>
      </c>
      <c r="H8" s="38">
        <f t="shared" ca="1" si="1"/>
        <v>1.0143364028060676E-3</v>
      </c>
      <c r="I8" s="38">
        <f t="shared" ca="1" si="1"/>
        <v>1.0202337074735445E-3</v>
      </c>
      <c r="J8" s="38">
        <f t="shared" ca="1" si="1"/>
        <v>1.0261310121410217E-3</v>
      </c>
      <c r="K8" s="39" cm="1">
        <f t="array" aca="1" ref="K8" ca="1">INDIRECT(CONCATENATE("'",HLOOKUP(K$1,$B$21:$E$23,3,FALSE),"'!",$B$25,ROW($A8)+5))*About!$A$27</f>
        <v>1.0320283168084989E-3</v>
      </c>
      <c r="L8" s="38">
        <f t="shared" ca="1" si="5"/>
        <v>1.0438229261434532E-3</v>
      </c>
      <c r="M8" s="38">
        <f t="shared" ca="1" si="2"/>
        <v>1.0556175354784075E-3</v>
      </c>
      <c r="N8" s="38">
        <f t="shared" ca="1" si="2"/>
        <v>1.0674121448133616E-3</v>
      </c>
      <c r="O8" s="38">
        <f t="shared" ca="1" si="2"/>
        <v>1.0792067541483159E-3</v>
      </c>
      <c r="P8" s="39" cm="1">
        <f t="array" aca="1" ref="P8" ca="1">INDIRECT(CONCATENATE("'",HLOOKUP(P$1,$B$21:$E$23,3,FALSE),"'!",$B$25,ROW($A8)+5))*About!$A$27</f>
        <v>1.0910013634832703E-3</v>
      </c>
      <c r="Q8" s="38" cm="1">
        <f t="array" aca="1" ref="Q8" ca="1">TREND($K8:$P8,$K$1:$P$1,Q$1)</f>
        <v>1.102795972818222E-3</v>
      </c>
      <c r="R8" s="38" cm="1">
        <f t="array" aca="1" ref="R8" ca="1">TREND($K8:$P8,$K$1:$P$1,R$1)</f>
        <v>1.114590582153175E-3</v>
      </c>
      <c r="S8" s="38" cm="1">
        <f t="array" aca="1" ref="S8" ca="1">TREND($K8:$P8,$K$1:$P$1,S$1)</f>
        <v>1.1263851914881315E-3</v>
      </c>
      <c r="T8" s="38" cm="1">
        <f t="array" aca="1" ref="T8" ca="1">TREND($K8:$P8,$K$1:$P$1,T$1)</f>
        <v>1.1381798008230845E-3</v>
      </c>
      <c r="U8" s="38" cm="1">
        <f t="array" aca="1" ref="U8" ca="1">TREND($K8:$P8,$K$1:$P$1,U$1)</f>
        <v>1.1499744101580375E-3</v>
      </c>
      <c r="V8" s="38" cm="1">
        <f t="array" aca="1" ref="V8" ca="1">TREND($K8:$P8,$K$1:$P$1,V$1)</f>
        <v>1.161769019492994E-3</v>
      </c>
      <c r="W8" s="38" cm="1">
        <f t="array" aca="1" ref="W8" ca="1">TREND($K8:$P8,$K$1:$P$1,W$1)</f>
        <v>1.173563628827947E-3</v>
      </c>
      <c r="X8" s="38" cm="1">
        <f t="array" aca="1" ref="X8" ca="1">TREND($K8:$P8,$K$1:$P$1,X$1)</f>
        <v>1.1853582381629001E-3</v>
      </c>
      <c r="Y8" s="38" cm="1">
        <f t="array" aca="1" ref="Y8" ca="1">TREND($K8:$P8,$K$1:$P$1,Y$1)</f>
        <v>1.1971528474978566E-3</v>
      </c>
      <c r="Z8" s="38" cm="1">
        <f t="array" aca="1" ref="Z8" ca="1">TREND($K8:$P8,$K$1:$P$1,Z$1)</f>
        <v>1.2089474568328096E-3</v>
      </c>
      <c r="AA8" s="38" cm="1">
        <f t="array" aca="1" ref="AA8" ca="1">TREND($K8:$P8,$K$1:$P$1,AA$1)</f>
        <v>1.2207420661677626E-3</v>
      </c>
      <c r="AB8" s="38" cm="1">
        <f t="array" aca="1" ref="AB8" ca="1">TREND($K8:$P8,$K$1:$P$1,AB$1)</f>
        <v>1.2325366755027191E-3</v>
      </c>
      <c r="AC8" s="38" cm="1">
        <f t="array" aca="1" ref="AC8" ca="1">TREND($K8:$P8,$K$1:$P$1,AC$1)</f>
        <v>1.2443312848376721E-3</v>
      </c>
      <c r="AD8" s="38" cm="1">
        <f t="array" aca="1" ref="AD8" ca="1">TREND($K8:$P8,$K$1:$P$1,AD$1)</f>
        <v>1.2561258941726286E-3</v>
      </c>
      <c r="AE8" s="38" cm="1">
        <f t="array" aca="1" ref="AE8" ca="1">TREND($K8:$P8,$K$1:$P$1,AE$1)</f>
        <v>1.2679205035075816E-3</v>
      </c>
      <c r="AF8" s="38" cm="1">
        <f t="array" aca="1" ref="AF8" ca="1">TREND($K8:$P8,$K$1:$P$1,AF$1)</f>
        <v>1.2797151128425346E-3</v>
      </c>
      <c r="AG8" s="38" cm="1">
        <f t="array" aca="1" ref="AG8" ca="1">TREND($K8:$P8,$K$1:$P$1,AG$1)</f>
        <v>1.2915097221774911E-3</v>
      </c>
      <c r="AH8" s="38" cm="1">
        <f t="array" aca="1" ref="AH8" ca="1">TREND($K8:$P8,$K$1:$P$1,AH$1)</f>
        <v>1.3033043315124442E-3</v>
      </c>
      <c r="AI8" s="38" cm="1">
        <f t="array" aca="1" ref="AI8" ca="1">TREND($K8:$P8,$K$1:$P$1,AI$1)</f>
        <v>1.3150989408473972E-3</v>
      </c>
      <c r="AJ8" s="38" cm="1">
        <f t="array" aca="1" ref="AJ8" ca="1">TREND($K8:$P8,$K$1:$P$1,AJ$1)</f>
        <v>1.3268935501823537E-3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2.3884083903282405E-4</v>
      </c>
      <c r="C9" s="38">
        <f t="shared" ca="1" si="3"/>
        <v>2.395780021162587E-4</v>
      </c>
      <c r="D9" s="38">
        <f t="shared" ca="1" si="0"/>
        <v>2.4031516519969334E-4</v>
      </c>
      <c r="E9" s="38">
        <f t="shared" ca="1" si="0"/>
        <v>2.4105232828312799E-4</v>
      </c>
      <c r="F9" s="39" cm="1">
        <f t="array" aca="1" ref="F9" ca="1">INDIRECT(CONCATENATE("'",HLOOKUP(F$1,$B$21:$E$23,3,FALSE),"'!",$B$25,ROW($A9)+5))*About!$A$27</f>
        <v>2.4178949136656263E-4</v>
      </c>
      <c r="G9" s="38">
        <f t="shared" ca="1" si="4"/>
        <v>2.4473814370030121E-4</v>
      </c>
      <c r="H9" s="38">
        <f t="shared" ca="1" si="1"/>
        <v>2.4768679603403974E-4</v>
      </c>
      <c r="I9" s="38">
        <f t="shared" ca="1" si="1"/>
        <v>2.5063544836777832E-4</v>
      </c>
      <c r="J9" s="38">
        <f t="shared" ca="1" si="1"/>
        <v>2.5358410070151684E-4</v>
      </c>
      <c r="K9" s="39" cm="1">
        <f t="array" aca="1" ref="K9" ca="1">INDIRECT(CONCATENATE("'",HLOOKUP(K$1,$B$21:$E$23,3,FALSE),"'!",$B$25,ROW($A9)+5))*About!$A$27</f>
        <v>2.5653275303525542E-4</v>
      </c>
      <c r="L9" s="38">
        <f t="shared" ca="1" si="5"/>
        <v>2.6066086630248945E-4</v>
      </c>
      <c r="M9" s="38">
        <f t="shared" ca="1" si="2"/>
        <v>2.6478897956972342E-4</v>
      </c>
      <c r="N9" s="38">
        <f t="shared" ca="1" si="2"/>
        <v>2.6891709283695744E-4</v>
      </c>
      <c r="O9" s="38">
        <f t="shared" ca="1" si="2"/>
        <v>2.7304520610419141E-4</v>
      </c>
      <c r="P9" s="39" cm="1">
        <f t="array" aca="1" ref="P9" ca="1">INDIRECT(CONCATENATE("'",HLOOKUP(P$1,$B$21:$E$23,3,FALSE),"'!",$B$25,ROW($A9)+5))*About!$A$27</f>
        <v>2.7717331937142543E-4</v>
      </c>
      <c r="Q9" s="38" cm="1">
        <f t="array" aca="1" ref="Q9" ca="1">TREND($K9:$P9,$K$1:$P$1,Q$1)</f>
        <v>2.813014326386587E-4</v>
      </c>
      <c r="R9" s="38" cm="1">
        <f t="array" aca="1" ref="R9" ca="1">TREND($K9:$P9,$K$1:$P$1,R$1)</f>
        <v>2.8542954590589364E-4</v>
      </c>
      <c r="S9" s="38" cm="1">
        <f t="array" aca="1" ref="S9" ca="1">TREND($K9:$P9,$K$1:$P$1,S$1)</f>
        <v>2.8955765917312686E-4</v>
      </c>
      <c r="T9" s="38" cm="1">
        <f t="array" aca="1" ref="T9" ca="1">TREND($K9:$P9,$K$1:$P$1,T$1)</f>
        <v>2.936857724403618E-4</v>
      </c>
      <c r="U9" s="38" cm="1">
        <f t="array" aca="1" ref="U9" ca="1">TREND($K9:$P9,$K$1:$P$1,U$1)</f>
        <v>2.9781388570759501E-4</v>
      </c>
      <c r="V9" s="38" cm="1">
        <f t="array" aca="1" ref="V9" ca="1">TREND($K9:$P9,$K$1:$P$1,V$1)</f>
        <v>3.0194199897482996E-4</v>
      </c>
      <c r="W9" s="38" cm="1">
        <f t="array" aca="1" ref="W9" ca="1">TREND($K9:$P9,$K$1:$P$1,W$1)</f>
        <v>3.0607011224206317E-4</v>
      </c>
      <c r="X9" s="38" cm="1">
        <f t="array" aca="1" ref="X9" ca="1">TREND($K9:$P9,$K$1:$P$1,X$1)</f>
        <v>3.1019822550929638E-4</v>
      </c>
      <c r="Y9" s="38" cm="1">
        <f t="array" aca="1" ref="Y9" ca="1">TREND($K9:$P9,$K$1:$P$1,Y$1)</f>
        <v>3.1432633877653132E-4</v>
      </c>
      <c r="Z9" s="38" cm="1">
        <f t="array" aca="1" ref="Z9" ca="1">TREND($K9:$P9,$K$1:$P$1,Z$1)</f>
        <v>3.1845445204376453E-4</v>
      </c>
      <c r="AA9" s="38" cm="1">
        <f t="array" aca="1" ref="AA9" ca="1">TREND($K9:$P9,$K$1:$P$1,AA$1)</f>
        <v>3.2258256531099948E-4</v>
      </c>
      <c r="AB9" s="38" cm="1">
        <f t="array" aca="1" ref="AB9" ca="1">TREND($K9:$P9,$K$1:$P$1,AB$1)</f>
        <v>3.2671067857823269E-4</v>
      </c>
      <c r="AC9" s="38" cm="1">
        <f t="array" aca="1" ref="AC9" ca="1">TREND($K9:$P9,$K$1:$P$1,AC$1)</f>
        <v>3.3083879184546763E-4</v>
      </c>
      <c r="AD9" s="38" cm="1">
        <f t="array" aca="1" ref="AD9" ca="1">TREND($K9:$P9,$K$1:$P$1,AD$1)</f>
        <v>3.3496690511270084E-4</v>
      </c>
      <c r="AE9" s="38" cm="1">
        <f t="array" aca="1" ref="AE9" ca="1">TREND($K9:$P9,$K$1:$P$1,AE$1)</f>
        <v>3.3909501837993579E-4</v>
      </c>
      <c r="AF9" s="38" cm="1">
        <f t="array" aca="1" ref="AF9" ca="1">TREND($K9:$P9,$K$1:$P$1,AF$1)</f>
        <v>3.43223131647169E-4</v>
      </c>
      <c r="AG9" s="38" cm="1">
        <f t="array" aca="1" ref="AG9" ca="1">TREND($K9:$P9,$K$1:$P$1,AG$1)</f>
        <v>3.4735124491440394E-4</v>
      </c>
      <c r="AH9" s="38" cm="1">
        <f t="array" aca="1" ref="AH9" ca="1">TREND($K9:$P9,$K$1:$P$1,AH$1)</f>
        <v>3.5147935818163716E-4</v>
      </c>
      <c r="AI9" s="38" cm="1">
        <f t="array" aca="1" ref="AI9" ca="1">TREND($K9:$P9,$K$1:$P$1,AI$1)</f>
        <v>3.5560747144887037E-4</v>
      </c>
      <c r="AJ9" s="38" cm="1">
        <f t="array" aca="1" ref="AJ9" ca="1">TREND($K9:$P9,$K$1:$P$1,AJ$1)</f>
        <v>3.5973558471610531E-4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1.4743261668692841E-6</v>
      </c>
      <c r="C10" s="38">
        <f t="shared" ca="1" si="3"/>
        <v>1.5111843210410163E-6</v>
      </c>
      <c r="D10" s="38">
        <f t="shared" ca="1" si="0"/>
        <v>1.5480424752127485E-6</v>
      </c>
      <c r="E10" s="38">
        <f t="shared" ca="1" si="0"/>
        <v>1.5849006293844807E-6</v>
      </c>
      <c r="F10" s="39" cm="1">
        <f t="array" aca="1" ref="F10" ca="1">INDIRECT(CONCATENATE("'",HLOOKUP(F$1,$B$21:$E$23,3,FALSE),"'!",$B$25,ROW($A10)+5))*About!$A$27</f>
        <v>1.6217587835562128E-6</v>
      </c>
      <c r="G10" s="38">
        <f t="shared" ca="1" si="4"/>
        <v>1.6630399162285527E-6</v>
      </c>
      <c r="H10" s="38">
        <f t="shared" ca="1" si="1"/>
        <v>1.7043210489008926E-6</v>
      </c>
      <c r="I10" s="38">
        <f t="shared" ca="1" si="1"/>
        <v>1.7456021815732325E-6</v>
      </c>
      <c r="J10" s="38">
        <f t="shared" ca="1" si="1"/>
        <v>1.7868833142455725E-6</v>
      </c>
      <c r="K10" s="39" cm="1">
        <f t="array" aca="1" ref="K10" ca="1">INDIRECT(CONCATENATE("'",HLOOKUP(K$1,$B$21:$E$23,3,FALSE),"'!",$B$25,ROW($A10)+5))*About!$A$27</f>
        <v>1.8281644469179124E-6</v>
      </c>
      <c r="L10" s="38">
        <f t="shared" ca="1" si="5"/>
        <v>1.8753428842577295E-6</v>
      </c>
      <c r="M10" s="38">
        <f t="shared" ca="1" si="2"/>
        <v>1.9225213215975466E-6</v>
      </c>
      <c r="N10" s="38">
        <f t="shared" ca="1" si="2"/>
        <v>1.9696997589373636E-6</v>
      </c>
      <c r="O10" s="38">
        <f t="shared" ca="1" si="2"/>
        <v>2.0168781962771807E-6</v>
      </c>
      <c r="P10" s="39" cm="1">
        <f t="array" aca="1" ref="P10" ca="1">INDIRECT(CONCATENATE("'",HLOOKUP(P$1,$B$21:$E$23,3,FALSE),"'!",$B$25,ROW($A10)+5))*About!$A$27</f>
        <v>2.0640566336169978E-6</v>
      </c>
      <c r="Q10" s="38" cm="1">
        <f t="array" aca="1" ref="Q10" ca="1">TREND($K10:$P10,$K$1:$P$1,Q$1)</f>
        <v>2.1112350709568073E-6</v>
      </c>
      <c r="R10" s="38" cm="1">
        <f t="array" aca="1" ref="R10" ca="1">TREND($K10:$P10,$K$1:$P$1,R$1)</f>
        <v>2.1584135082966164E-6</v>
      </c>
      <c r="S10" s="38" cm="1">
        <f t="array" aca="1" ref="S10" ca="1">TREND($K10:$P10,$K$1:$P$1,S$1)</f>
        <v>2.205591945636439E-6</v>
      </c>
      <c r="T10" s="38" cm="1">
        <f t="array" aca="1" ref="T10" ca="1">TREND($K10:$P10,$K$1:$P$1,T$1)</f>
        <v>2.2527703829762616E-6</v>
      </c>
      <c r="U10" s="38" cm="1">
        <f t="array" aca="1" ref="U10" ca="1">TREND($K10:$P10,$K$1:$P$1,U$1)</f>
        <v>2.2999488203160706E-6</v>
      </c>
      <c r="V10" s="38" cm="1">
        <f t="array" aca="1" ref="V10" ca="1">TREND($K10:$P10,$K$1:$P$1,V$1)</f>
        <v>2.3471272576558932E-6</v>
      </c>
      <c r="W10" s="38" cm="1">
        <f t="array" aca="1" ref="W10" ca="1">TREND($K10:$P10,$K$1:$P$1,W$1)</f>
        <v>2.3943056949957023E-6</v>
      </c>
      <c r="X10" s="38" cm="1">
        <f t="array" aca="1" ref="X10" ca="1">TREND($K10:$P10,$K$1:$P$1,X$1)</f>
        <v>2.4414841323355249E-6</v>
      </c>
      <c r="Y10" s="38" cm="1">
        <f t="array" aca="1" ref="Y10" ca="1">TREND($K10:$P10,$K$1:$P$1,Y$1)</f>
        <v>2.4886625696753475E-6</v>
      </c>
      <c r="Z10" s="38" cm="1">
        <f t="array" aca="1" ref="Z10" ca="1">TREND($K10:$P10,$K$1:$P$1,Z$1)</f>
        <v>2.5358410070151565E-6</v>
      </c>
      <c r="AA10" s="38" cm="1">
        <f t="array" aca="1" ref="AA10" ca="1">TREND($K10:$P10,$K$1:$P$1,AA$1)</f>
        <v>2.5830194443549791E-6</v>
      </c>
      <c r="AB10" s="38" cm="1">
        <f t="array" aca="1" ref="AB10" ca="1">TREND($K10:$P10,$K$1:$P$1,AB$1)</f>
        <v>2.6301978816947882E-6</v>
      </c>
      <c r="AC10" s="38" cm="1">
        <f t="array" aca="1" ref="AC10" ca="1">TREND($K10:$P10,$K$1:$P$1,AC$1)</f>
        <v>2.6773763190346108E-6</v>
      </c>
      <c r="AD10" s="38" cm="1">
        <f t="array" aca="1" ref="AD10" ca="1">TREND($K10:$P10,$K$1:$P$1,AD$1)</f>
        <v>2.7245547563744334E-6</v>
      </c>
      <c r="AE10" s="38" cm="1">
        <f t="array" aca="1" ref="AE10" ca="1">TREND($K10:$P10,$K$1:$P$1,AE$1)</f>
        <v>2.7717331937142424E-6</v>
      </c>
      <c r="AF10" s="38" cm="1">
        <f t="array" aca="1" ref="AF10" ca="1">TREND($K10:$P10,$K$1:$P$1,AF$1)</f>
        <v>2.818911631054065E-6</v>
      </c>
      <c r="AG10" s="38" cm="1">
        <f t="array" aca="1" ref="AG10" ca="1">TREND($K10:$P10,$K$1:$P$1,AG$1)</f>
        <v>2.8660900683938741E-6</v>
      </c>
      <c r="AH10" s="38" cm="1">
        <f t="array" aca="1" ref="AH10" ca="1">TREND($K10:$P10,$K$1:$P$1,AH$1)</f>
        <v>2.9132685057336967E-6</v>
      </c>
      <c r="AI10" s="38" cm="1">
        <f t="array" aca="1" ref="AI10" ca="1">TREND($K10:$P10,$K$1:$P$1,AI$1)</f>
        <v>2.9604469430735193E-6</v>
      </c>
      <c r="AJ10" s="38" cm="1">
        <f t="array" aca="1" ref="AJ10" ca="1">TREND($K10:$P10,$K$1:$P$1,AJ$1)</f>
        <v>3.0076253804133283E-6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1.4153531201945129E-6</v>
      </c>
      <c r="C11" s="38">
        <f t="shared" ca="1" si="3"/>
        <v>1.452211274366245E-6</v>
      </c>
      <c r="D11" s="38">
        <f t="shared" ca="1" si="0"/>
        <v>1.489069428537977E-6</v>
      </c>
      <c r="E11" s="38">
        <f t="shared" ca="1" si="0"/>
        <v>1.525927582709709E-6</v>
      </c>
      <c r="F11" s="39" cm="1">
        <f t="array" aca="1" ref="F11" ca="1">INDIRECT(CONCATENATE("'",HLOOKUP(F$1,$B$21:$E$23,3,FALSE),"'!",$B$25,ROW($A11)+5))*About!$A$27</f>
        <v>1.5627857368814411E-6</v>
      </c>
      <c r="G11" s="38">
        <f t="shared" ca="1" si="4"/>
        <v>1.604066869553781E-6</v>
      </c>
      <c r="H11" s="38">
        <f t="shared" ca="1" si="1"/>
        <v>1.645348002226121E-6</v>
      </c>
      <c r="I11" s="38">
        <f t="shared" ca="1" si="1"/>
        <v>1.6866291348984611E-6</v>
      </c>
      <c r="J11" s="38">
        <f t="shared" ca="1" si="1"/>
        <v>1.727910267570801E-6</v>
      </c>
      <c r="K11" s="39" cm="1">
        <f t="array" aca="1" ref="K11" ca="1">INDIRECT(CONCATENATE("'",HLOOKUP(K$1,$B$21:$E$23,3,FALSE),"'!",$B$25,ROW($A11)+5))*About!$A$27</f>
        <v>1.7691914002431409E-6</v>
      </c>
      <c r="L11" s="38">
        <f t="shared" ca="1" si="5"/>
        <v>1.816369837582958E-6</v>
      </c>
      <c r="M11" s="38">
        <f t="shared" ca="1" si="2"/>
        <v>1.8635482749227753E-6</v>
      </c>
      <c r="N11" s="38">
        <f t="shared" ca="1" si="2"/>
        <v>1.9107267122625926E-6</v>
      </c>
      <c r="O11" s="38">
        <f t="shared" ca="1" si="2"/>
        <v>1.9579051496024097E-6</v>
      </c>
      <c r="P11" s="39" cm="1">
        <f t="array" aca="1" ref="P11" ca="1">INDIRECT(CONCATENATE("'",HLOOKUP(P$1,$B$21:$E$23,3,FALSE),"'!",$B$25,ROW($A11)+5))*About!$A$27</f>
        <v>2.0050835869422268E-6</v>
      </c>
      <c r="Q11" s="38" cm="1">
        <f t="array" aca="1" ref="Q11" ca="1">TREND($K11:$P11,$K$1:$P$1,Q$1)</f>
        <v>2.052262024282046E-6</v>
      </c>
      <c r="R11" s="38" cm="1">
        <f t="array" aca="1" ref="R11" ca="1">TREND($K11:$P11,$K$1:$P$1,R$1)</f>
        <v>2.0994404616218551E-6</v>
      </c>
      <c r="S11" s="38" cm="1">
        <f t="array" aca="1" ref="S11" ca="1">TREND($K11:$P11,$K$1:$P$1,S$1)</f>
        <v>2.1466188989616777E-6</v>
      </c>
      <c r="T11" s="38" cm="1">
        <f t="array" aca="1" ref="T11" ca="1">TREND($K11:$P11,$K$1:$P$1,T$1)</f>
        <v>2.1937973363015003E-6</v>
      </c>
      <c r="U11" s="38" cm="1">
        <f t="array" aca="1" ref="U11" ca="1">TREND($K11:$P11,$K$1:$P$1,U$1)</f>
        <v>2.2409757736413093E-6</v>
      </c>
      <c r="V11" s="38" cm="1">
        <f t="array" aca="1" ref="V11" ca="1">TREND($K11:$P11,$K$1:$P$1,V$1)</f>
        <v>2.2881542109811319E-6</v>
      </c>
      <c r="W11" s="38" cm="1">
        <f t="array" aca="1" ref="W11" ca="1">TREND($K11:$P11,$K$1:$P$1,W$1)</f>
        <v>2.335332648320941E-6</v>
      </c>
      <c r="X11" s="38" cm="1">
        <f t="array" aca="1" ref="X11" ca="1">TREND($K11:$P11,$K$1:$P$1,X$1)</f>
        <v>2.3825110856607636E-6</v>
      </c>
      <c r="Y11" s="38" cm="1">
        <f t="array" aca="1" ref="Y11" ca="1">TREND($K11:$P11,$K$1:$P$1,Y$1)</f>
        <v>2.4296895230005862E-6</v>
      </c>
      <c r="Z11" s="38" cm="1">
        <f t="array" aca="1" ref="Z11" ca="1">TREND($K11:$P11,$K$1:$P$1,Z$1)</f>
        <v>2.4768679603403952E-6</v>
      </c>
      <c r="AA11" s="38" cm="1">
        <f t="array" aca="1" ref="AA11" ca="1">TREND($K11:$P11,$K$1:$P$1,AA$1)</f>
        <v>2.5240463976802178E-6</v>
      </c>
      <c r="AB11" s="38" cm="1">
        <f t="array" aca="1" ref="AB11" ca="1">TREND($K11:$P11,$K$1:$P$1,AB$1)</f>
        <v>2.5712248350200269E-6</v>
      </c>
      <c r="AC11" s="38" cm="1">
        <f t="array" aca="1" ref="AC11" ca="1">TREND($K11:$P11,$K$1:$P$1,AC$1)</f>
        <v>2.6184032723598495E-6</v>
      </c>
      <c r="AD11" s="38" cm="1">
        <f t="array" aca="1" ref="AD11" ca="1">TREND($K11:$P11,$K$1:$P$1,AD$1)</f>
        <v>2.6655817096996721E-6</v>
      </c>
      <c r="AE11" s="38" cm="1">
        <f t="array" aca="1" ref="AE11" ca="1">TREND($K11:$P11,$K$1:$P$1,AE$1)</f>
        <v>2.7127601470394811E-6</v>
      </c>
      <c r="AF11" s="38" cm="1">
        <f t="array" aca="1" ref="AF11" ca="1">TREND($K11:$P11,$K$1:$P$1,AF$1)</f>
        <v>2.7599385843793037E-6</v>
      </c>
      <c r="AG11" s="38" cm="1">
        <f t="array" aca="1" ref="AG11" ca="1">TREND($K11:$P11,$K$1:$P$1,AG$1)</f>
        <v>2.8071170217191128E-6</v>
      </c>
      <c r="AH11" s="38" cm="1">
        <f t="array" aca="1" ref="AH11" ca="1">TREND($K11:$P11,$K$1:$P$1,AH$1)</f>
        <v>2.8542954590589354E-6</v>
      </c>
      <c r="AI11" s="38" cm="1">
        <f t="array" aca="1" ref="AI11" ca="1">TREND($K11:$P11,$K$1:$P$1,AI$1)</f>
        <v>2.901473896398758E-6</v>
      </c>
      <c r="AJ11" s="38" cm="1">
        <f t="array" aca="1" ref="AJ11" ca="1">TREND($K11:$P11,$K$1:$P$1,AJ$1)</f>
        <v>2.948652333738567E-6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6.5460081808996228E-6</v>
      </c>
      <c r="C12" s="38">
        <f t="shared" ca="1" si="3"/>
        <v>6.7081840592552444E-6</v>
      </c>
      <c r="D12" s="38">
        <f t="shared" ca="1" si="0"/>
        <v>6.8703599376108651E-6</v>
      </c>
      <c r="E12" s="38">
        <f t="shared" ca="1" si="0"/>
        <v>7.0325358159664866E-6</v>
      </c>
      <c r="F12" s="40">
        <f ca="1">SUM(INDIRECT(CONCATENATE("'",HLOOKUP(F$1,$B$21:$E$23,3,FALSE),"'!",$B$25,ROW($A12)+5,":",$B$25,ROW($A12)+6)))*About!$A$27</f>
        <v>7.1947116943221082E-6</v>
      </c>
      <c r="G12" s="38">
        <f t="shared" ca="1" si="4"/>
        <v>7.3893227483488535E-6</v>
      </c>
      <c r="H12" s="38">
        <f t="shared" ca="1" si="1"/>
        <v>7.5839338023755989E-6</v>
      </c>
      <c r="I12" s="38">
        <f t="shared" ca="1" si="1"/>
        <v>7.7785448564023434E-6</v>
      </c>
      <c r="J12" s="38">
        <f t="shared" ca="1" si="1"/>
        <v>7.9731559104290896E-6</v>
      </c>
      <c r="K12" s="40">
        <f ca="1">SUM(INDIRECT(CONCATENATE("'",HLOOKUP(K$1,$B$21:$E$23,3,FALSE),"'!",$B$25,ROW($A12)+5,":",$B$25,ROW($A12)+6)))*About!$A$27</f>
        <v>8.1677669644558341E-6</v>
      </c>
      <c r="L12" s="38">
        <f t="shared" ca="1" si="5"/>
        <v>8.3623780184825804E-6</v>
      </c>
      <c r="M12" s="38">
        <f t="shared" ca="1" si="2"/>
        <v>8.5569890725093249E-6</v>
      </c>
      <c r="N12" s="38">
        <f t="shared" ca="1" si="2"/>
        <v>8.7516001265360711E-6</v>
      </c>
      <c r="O12" s="38">
        <f t="shared" ca="1" si="2"/>
        <v>8.9462111805628156E-6</v>
      </c>
      <c r="P12" s="40">
        <f ca="1">SUM(INDIRECT(CONCATENATE("'",HLOOKUP(P$1,$B$21:$E$23,3,FALSE),"'!",$B$25,ROW($A12)+5,":",$B$25,ROW($A12)+6)))*About!$A$27</f>
        <v>9.1408222345895618E-6</v>
      </c>
      <c r="Q12" s="38" cm="1">
        <f t="array" aca="1" ref="Q12" ca="1">TREND($K12:$P12,$K$1:$P$1,Q$1)</f>
        <v>9.3354332886163216E-6</v>
      </c>
      <c r="R12" s="38" cm="1">
        <f t="array" aca="1" ref="R12" ca="1">TREND($K12:$P12,$K$1:$P$1,R$1)</f>
        <v>9.5300443426430542E-6</v>
      </c>
      <c r="S12" s="38" cm="1">
        <f t="array" aca="1" ref="S12" ca="1">TREND($K12:$P12,$K$1:$P$1,S$1)</f>
        <v>9.7246553966697869E-6</v>
      </c>
      <c r="T12" s="38" cm="1">
        <f t="array" aca="1" ref="T12" ca="1">TREND($K12:$P12,$K$1:$P$1,T$1)</f>
        <v>9.9192664506965737E-6</v>
      </c>
      <c r="U12" s="38" cm="1">
        <f t="array" aca="1" ref="U12" ca="1">TREND($K12:$P12,$K$1:$P$1,U$1)</f>
        <v>1.0113877504723306E-5</v>
      </c>
      <c r="V12" s="38" cm="1">
        <f t="array" aca="1" ref="V12" ca="1">TREND($K12:$P12,$K$1:$P$1,V$1)</f>
        <v>1.0308488558750039E-5</v>
      </c>
      <c r="W12" s="38" cm="1">
        <f t="array" aca="1" ref="W12" ca="1">TREND($K12:$P12,$K$1:$P$1,W$1)</f>
        <v>1.0503099612776772E-5</v>
      </c>
      <c r="X12" s="38" cm="1">
        <f t="array" aca="1" ref="X12" ca="1">TREND($K12:$P12,$K$1:$P$1,X$1)</f>
        <v>1.0697710666803559E-5</v>
      </c>
      <c r="Y12" s="38" cm="1">
        <f t="array" aca="1" ref="Y12" ca="1">TREND($K12:$P12,$K$1:$P$1,Y$1)</f>
        <v>1.0892321720830291E-5</v>
      </c>
      <c r="Z12" s="38" cm="1">
        <f t="array" aca="1" ref="Z12" ca="1">TREND($K12:$P12,$K$1:$P$1,Z$1)</f>
        <v>1.1086932774857024E-5</v>
      </c>
      <c r="AA12" s="38" cm="1">
        <f t="array" aca="1" ref="AA12" ca="1">TREND($K12:$P12,$K$1:$P$1,AA$1)</f>
        <v>1.1281543828883757E-5</v>
      </c>
      <c r="AB12" s="38" cm="1">
        <f t="array" aca="1" ref="AB12" ca="1">TREND($K12:$P12,$K$1:$P$1,AB$1)</f>
        <v>1.1476154882910543E-5</v>
      </c>
      <c r="AC12" s="38" cm="1">
        <f t="array" aca="1" ref="AC12" ca="1">TREND($K12:$P12,$K$1:$P$1,AC$1)</f>
        <v>1.1670765936937276E-5</v>
      </c>
      <c r="AD12" s="38" cm="1">
        <f t="array" aca="1" ref="AD12" ca="1">TREND($K12:$P12,$K$1:$P$1,AD$1)</f>
        <v>1.1865376990964009E-5</v>
      </c>
      <c r="AE12" s="38" cm="1">
        <f t="array" aca="1" ref="AE12" ca="1">TREND($K12:$P12,$K$1:$P$1,AE$1)</f>
        <v>1.2059988044990741E-5</v>
      </c>
      <c r="AF12" s="38" cm="1">
        <f t="array" aca="1" ref="AF12" ca="1">TREND($K12:$P12,$K$1:$P$1,AF$1)</f>
        <v>1.2254599099017528E-5</v>
      </c>
      <c r="AG12" s="38" cm="1">
        <f t="array" aca="1" ref="AG12" ca="1">TREND($K12:$P12,$K$1:$P$1,AG$1)</f>
        <v>1.2449210153044261E-5</v>
      </c>
      <c r="AH12" s="38" cm="1">
        <f t="array" aca="1" ref="AH12" ca="1">TREND($K12:$P12,$K$1:$P$1,AH$1)</f>
        <v>1.2643821207070994E-5</v>
      </c>
      <c r="AI12" s="38" cm="1">
        <f t="array" aca="1" ref="AI12" ca="1">TREND($K12:$P12,$K$1:$P$1,AI$1)</f>
        <v>1.2838432261097726E-5</v>
      </c>
      <c r="AJ12" s="38" cm="1">
        <f t="array" aca="1" ref="AJ12" ca="1">TREND($K12:$P12,$K$1:$P$1,AJ$1)</f>
        <v>1.3033043315124459E-5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HOIpTP-LULUCF-SO2</v>
      </c>
    </row>
    <row r="18" spans="1:5">
      <c r="A18" t="s">
        <v>113</v>
      </c>
      <c r="B18" t="str">
        <f ca="1">RIGHT(B17,LEN(B17)-7)</f>
        <v>LULUCF-SO2</v>
      </c>
    </row>
    <row r="19" spans="1:5">
      <c r="A19" t="s">
        <v>114</v>
      </c>
      <c r="B19" t="str">
        <f ca="1">LEFT(B18,FIND("-",B18)-1)</f>
        <v>LULUCF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SO2</v>
      </c>
    </row>
    <row r="25" spans="1:5">
      <c r="A25" t="s">
        <v>123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66F7-AA2A-4ED8-A3BC-566EC5837B8D}">
  <dimension ref="A1:D21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6.8000000000000005E-4</v>
      </c>
      <c r="C5" s="10">
        <v>5.1999999999999998E-3</v>
      </c>
      <c r="D5" s="10">
        <v>4.2000000000000003E-2</v>
      </c>
    </row>
    <row r="6" spans="1:4" ht="15" customHeight="1">
      <c r="A6" s="9" t="s">
        <v>5</v>
      </c>
      <c r="B6" s="10">
        <v>1.5E-3</v>
      </c>
      <c r="C6" s="10">
        <v>1.2E-2</v>
      </c>
      <c r="D6" s="10">
        <v>9.7000000000000003E-2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24" t="s">
        <v>13</v>
      </c>
      <c r="B8" s="10">
        <v>3.6999999999999999E-4</v>
      </c>
      <c r="C8" s="10">
        <v>2.8E-3</v>
      </c>
      <c r="D8" s="10">
        <v>2.3E-2</v>
      </c>
    </row>
    <row r="9" spans="1:4" ht="15" customHeight="1">
      <c r="A9" s="24" t="s">
        <v>14</v>
      </c>
      <c r="B9" s="10">
        <v>9.6000000000000002E-4</v>
      </c>
      <c r="C9" s="10">
        <v>6.7000000000000002E-3</v>
      </c>
      <c r="D9" s="10">
        <v>6.3E-2</v>
      </c>
    </row>
    <row r="10" spans="1:4" ht="15" customHeight="1">
      <c r="A10" s="24" t="s">
        <v>15</v>
      </c>
      <c r="B10" s="10">
        <v>1.2E-2</v>
      </c>
      <c r="C10" s="10">
        <v>8.5999999999999993E-2</v>
      </c>
      <c r="D10" s="10">
        <v>0.81</v>
      </c>
    </row>
    <row r="11" spans="1:4" ht="15" customHeight="1">
      <c r="A11" s="24" t="s">
        <v>16</v>
      </c>
      <c r="B11" s="10">
        <v>1.7000000000000001E-2</v>
      </c>
      <c r="C11" s="10">
        <v>0.12</v>
      </c>
      <c r="D11" s="10">
        <v>1.2</v>
      </c>
    </row>
    <row r="12" spans="1:4" ht="15" customHeight="1">
      <c r="A12" s="24" t="s">
        <v>162</v>
      </c>
      <c r="B12" s="10">
        <v>0.51</v>
      </c>
      <c r="C12" s="10">
        <v>3.7</v>
      </c>
      <c r="D12" s="10">
        <v>33</v>
      </c>
    </row>
    <row r="13" spans="1:4" ht="15" customHeight="1">
      <c r="A13" s="24" t="s">
        <v>17</v>
      </c>
      <c r="B13" s="10">
        <v>8.5999999999999993E-2</v>
      </c>
      <c r="C13" s="10">
        <v>0.61</v>
      </c>
      <c r="D13" s="10">
        <v>5.5</v>
      </c>
    </row>
    <row r="14" spans="1:4" ht="15" customHeight="1">
      <c r="A14" s="24" t="s">
        <v>18</v>
      </c>
      <c r="B14" s="10">
        <v>0.02</v>
      </c>
      <c r="C14" s="10">
        <v>0.14000000000000001</v>
      </c>
      <c r="D14" s="10">
        <v>1.4</v>
      </c>
    </row>
    <row r="15" spans="1:4" ht="15" customHeight="1">
      <c r="A15" s="24" t="s">
        <v>19</v>
      </c>
      <c r="B15" s="10">
        <v>1.6000000000000001E-4</v>
      </c>
      <c r="C15" s="10">
        <v>1.1999999999999999E-3</v>
      </c>
      <c r="D15" s="10">
        <v>9.9000000000000008E-3</v>
      </c>
    </row>
    <row r="16" spans="1:4" ht="15" customHeight="1">
      <c r="A16" s="24" t="s">
        <v>20</v>
      </c>
      <c r="B16" s="10">
        <v>1.4999999999999999E-4</v>
      </c>
      <c r="C16" s="10">
        <v>1.1999999999999999E-3</v>
      </c>
      <c r="D16" s="10">
        <v>8.9999999999999993E-3</v>
      </c>
    </row>
    <row r="17" spans="1:4" ht="15" customHeight="1">
      <c r="A17" s="24" t="s">
        <v>21</v>
      </c>
      <c r="B17" s="10">
        <v>6.3000000000000003E-4</v>
      </c>
      <c r="C17" s="10">
        <v>4.8999999999999998E-3</v>
      </c>
      <c r="D17" s="10">
        <v>4.1000000000000002E-2</v>
      </c>
    </row>
    <row r="18" spans="1:4" ht="15" customHeight="1">
      <c r="A18" s="25" t="s">
        <v>22</v>
      </c>
      <c r="B18" s="13">
        <v>6.7999999999999999E-5</v>
      </c>
      <c r="C18" s="13">
        <v>5.2999999999999998E-4</v>
      </c>
      <c r="D18" s="13">
        <v>4.4000000000000003E-3</v>
      </c>
    </row>
    <row r="19" spans="1:4">
      <c r="A19" s="26"/>
    </row>
    <row r="20" spans="1:4">
      <c r="A20" s="26"/>
    </row>
    <row r="21" spans="1:4">
      <c r="A21" s="26"/>
    </row>
  </sheetData>
  <mergeCells count="2">
    <mergeCell ref="B2:D2"/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5FE3-93E5-4401-B515-FC7BECD14F28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4.4999999999999999E-4</v>
      </c>
      <c r="C5" s="10">
        <v>5.4999999999999997E-3</v>
      </c>
      <c r="D5" s="10">
        <v>1.7999999999999999E-2</v>
      </c>
    </row>
    <row r="6" spans="1:4" ht="15" customHeight="1">
      <c r="A6" s="9" t="s">
        <v>5</v>
      </c>
      <c r="B6" s="10">
        <v>1E-3</v>
      </c>
      <c r="C6" s="10">
        <v>1.2999999999999999E-2</v>
      </c>
      <c r="D6" s="10">
        <v>4.2000000000000003E-2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2.3000000000000001E-4</v>
      </c>
      <c r="C8" s="10">
        <v>2.7000000000000001E-3</v>
      </c>
      <c r="D8" s="10">
        <v>8.3000000000000001E-3</v>
      </c>
    </row>
    <row r="9" spans="1:4" ht="15" customHeight="1">
      <c r="A9" s="9" t="s">
        <v>14</v>
      </c>
      <c r="B9" s="10">
        <v>5.8E-4</v>
      </c>
      <c r="C9" s="10">
        <v>6.7999999999999996E-3</v>
      </c>
      <c r="D9" s="10">
        <v>2.3E-2</v>
      </c>
    </row>
    <row r="10" spans="1:4" ht="15" customHeight="1">
      <c r="A10" s="9" t="s">
        <v>15</v>
      </c>
      <c r="B10" s="10">
        <v>7.4000000000000003E-3</v>
      </c>
      <c r="C10" s="10">
        <v>8.6999999999999994E-2</v>
      </c>
      <c r="D10" s="10">
        <v>0.28999999999999998</v>
      </c>
    </row>
    <row r="11" spans="1:4" ht="15" customHeight="1">
      <c r="A11" s="9" t="s">
        <v>16</v>
      </c>
      <c r="B11" s="10">
        <v>1.0999999999999999E-2</v>
      </c>
      <c r="C11" s="10">
        <v>0.12</v>
      </c>
      <c r="D11" s="10">
        <v>0.41</v>
      </c>
    </row>
    <row r="12" spans="1:4" ht="15" customHeight="1">
      <c r="A12" s="9" t="s">
        <v>162</v>
      </c>
      <c r="B12" s="10">
        <v>0.32</v>
      </c>
      <c r="C12" s="10">
        <v>3.7</v>
      </c>
      <c r="D12" s="10">
        <v>12</v>
      </c>
    </row>
    <row r="13" spans="1:4" ht="15" customHeight="1">
      <c r="A13" s="9" t="s">
        <v>17</v>
      </c>
      <c r="B13" s="10">
        <v>5.2999999999999999E-2</v>
      </c>
      <c r="C13" s="10">
        <v>0.62</v>
      </c>
      <c r="D13" s="10">
        <v>2</v>
      </c>
    </row>
    <row r="14" spans="1:4" ht="15" customHeight="1">
      <c r="A14" s="9" t="s">
        <v>18</v>
      </c>
      <c r="B14" s="10">
        <v>1.2E-2</v>
      </c>
      <c r="C14" s="10">
        <v>0.15</v>
      </c>
      <c r="D14" s="10">
        <v>0.48</v>
      </c>
    </row>
    <row r="15" spans="1:4" ht="15" customHeight="1">
      <c r="A15" s="9" t="s">
        <v>19</v>
      </c>
      <c r="B15" s="10">
        <v>1E-4</v>
      </c>
      <c r="C15" s="10">
        <v>1.2999999999999999E-3</v>
      </c>
      <c r="D15" s="10">
        <v>4.4000000000000003E-3</v>
      </c>
    </row>
    <row r="16" spans="1:4" ht="15" customHeight="1">
      <c r="A16" s="9" t="s">
        <v>20</v>
      </c>
      <c r="B16" s="10">
        <v>9.5000000000000005E-5</v>
      </c>
      <c r="C16" s="10">
        <v>1.1999999999999999E-3</v>
      </c>
      <c r="D16" s="10">
        <v>4.1000000000000003E-3</v>
      </c>
    </row>
    <row r="17" spans="1:4" ht="15" customHeight="1">
      <c r="A17" s="9" t="s">
        <v>21</v>
      </c>
      <c r="B17" s="10">
        <v>4.0999999999999999E-4</v>
      </c>
      <c r="C17" s="10">
        <v>5.3E-3</v>
      </c>
      <c r="D17" s="10">
        <v>1.7999999999999999E-2</v>
      </c>
    </row>
    <row r="18" spans="1:4" ht="15" customHeight="1">
      <c r="A18" s="18" t="s">
        <v>22</v>
      </c>
      <c r="B18" s="13">
        <v>4.3999999999999999E-5</v>
      </c>
      <c r="C18" s="13">
        <v>5.6999999999999998E-4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357A-7531-4086-80A0-FBB67BDD17E0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30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7.9000000000000001E-4</v>
      </c>
      <c r="C5" s="10">
        <v>7.9000000000000008E-3</v>
      </c>
      <c r="D5" s="10">
        <v>3.6999999999999998E-2</v>
      </c>
    </row>
    <row r="6" spans="1:4" ht="15" customHeight="1">
      <c r="A6" s="9" t="s">
        <v>5</v>
      </c>
      <c r="B6" s="10">
        <v>1.8E-3</v>
      </c>
      <c r="C6" s="10">
        <v>1.7999999999999999E-2</v>
      </c>
      <c r="D6" s="10">
        <v>8.5000000000000006E-2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4.2000000000000002E-4</v>
      </c>
      <c r="C8" s="10">
        <v>4.4000000000000003E-3</v>
      </c>
      <c r="D8" s="10">
        <v>2.1999999999999999E-2</v>
      </c>
    </row>
    <row r="9" spans="1:4" ht="15" customHeight="1">
      <c r="A9" s="9" t="s">
        <v>14</v>
      </c>
      <c r="B9" s="10">
        <v>1.1999999999999999E-3</v>
      </c>
      <c r="C9" s="10">
        <v>1.2E-2</v>
      </c>
      <c r="D9" s="10">
        <v>5.8000000000000003E-2</v>
      </c>
    </row>
    <row r="10" spans="1:4" ht="15" customHeight="1">
      <c r="A10" s="9" t="s">
        <v>15</v>
      </c>
      <c r="B10" s="10">
        <v>1.6E-2</v>
      </c>
      <c r="C10" s="10">
        <v>0.16</v>
      </c>
      <c r="D10" s="10">
        <v>0.73</v>
      </c>
    </row>
    <row r="11" spans="1:4" ht="15" customHeight="1">
      <c r="A11" s="9" t="s">
        <v>16</v>
      </c>
      <c r="B11" s="10">
        <v>2.1999999999999999E-2</v>
      </c>
      <c r="C11" s="10">
        <v>0.22</v>
      </c>
      <c r="D11" s="10">
        <v>1</v>
      </c>
    </row>
    <row r="12" spans="1:4" ht="15" customHeight="1">
      <c r="A12" s="9" t="s">
        <v>162</v>
      </c>
      <c r="B12" s="10">
        <v>0.66</v>
      </c>
      <c r="C12" s="10">
        <v>6.6</v>
      </c>
      <c r="D12" s="10">
        <v>31</v>
      </c>
    </row>
    <row r="13" spans="1:4" ht="15" customHeight="1">
      <c r="A13" s="9" t="s">
        <v>17</v>
      </c>
      <c r="B13" s="10">
        <v>0.11</v>
      </c>
      <c r="C13" s="10">
        <v>1.1000000000000001</v>
      </c>
      <c r="D13" s="10">
        <v>5.2</v>
      </c>
    </row>
    <row r="14" spans="1:4" ht="15" customHeight="1">
      <c r="A14" s="9" t="s">
        <v>18</v>
      </c>
      <c r="B14" s="10">
        <v>2.5999999999999999E-2</v>
      </c>
      <c r="C14" s="10">
        <v>0.26</v>
      </c>
      <c r="D14" s="10">
        <v>1.2</v>
      </c>
    </row>
    <row r="15" spans="1:4" ht="15" customHeight="1">
      <c r="A15" s="9" t="s">
        <v>19</v>
      </c>
      <c r="B15" s="10">
        <v>1.9000000000000001E-4</v>
      </c>
      <c r="C15" s="10">
        <v>1.9E-3</v>
      </c>
      <c r="D15" s="10">
        <v>8.8000000000000005E-3</v>
      </c>
    </row>
    <row r="16" spans="1:4" ht="15" customHeight="1">
      <c r="A16" s="9" t="s">
        <v>20</v>
      </c>
      <c r="B16" s="10">
        <v>1.8000000000000001E-4</v>
      </c>
      <c r="C16" s="10">
        <v>1.8E-3</v>
      </c>
      <c r="D16" s="10">
        <v>8.2000000000000007E-3</v>
      </c>
    </row>
    <row r="17" spans="1:4" ht="15" customHeight="1">
      <c r="A17" s="9" t="s">
        <v>21</v>
      </c>
      <c r="B17" s="10">
        <v>7.5000000000000002E-4</v>
      </c>
      <c r="C17" s="10">
        <v>7.6E-3</v>
      </c>
      <c r="D17" s="10">
        <v>3.5000000000000003E-2</v>
      </c>
    </row>
    <row r="18" spans="1:4" ht="15" customHeight="1">
      <c r="A18" s="18" t="s">
        <v>22</v>
      </c>
      <c r="B18" s="13">
        <v>8.0000000000000007E-5</v>
      </c>
      <c r="C18" s="13">
        <v>8.1999999999999998E-4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33D0-09F6-43B7-BC93-7A5A83D987B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29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1.2999999999999999E-3</v>
      </c>
      <c r="C5" s="10">
        <v>6.3E-3</v>
      </c>
      <c r="D5" s="10">
        <v>5.5E-2</v>
      </c>
    </row>
    <row r="6" spans="1:4" ht="15" customHeight="1">
      <c r="A6" s="9" t="s">
        <v>5</v>
      </c>
      <c r="B6" s="10">
        <v>3.0000000000000001E-3</v>
      </c>
      <c r="C6" s="10">
        <v>1.4E-2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6.8000000000000005E-4</v>
      </c>
      <c r="C8" s="10">
        <v>3.0000000000000001E-3</v>
      </c>
      <c r="D8" s="10">
        <v>2.5000000000000001E-2</v>
      </c>
    </row>
    <row r="9" spans="1:4" ht="15" customHeight="1">
      <c r="A9" s="9" t="s">
        <v>14</v>
      </c>
      <c r="B9" s="10">
        <v>1.6000000000000001E-3</v>
      </c>
      <c r="C9" s="10">
        <v>7.6E-3</v>
      </c>
      <c r="D9" s="10">
        <v>6.3E-2</v>
      </c>
    </row>
    <row r="10" spans="1:4" ht="15" customHeight="1">
      <c r="A10" s="9" t="s">
        <v>15</v>
      </c>
      <c r="B10" s="10">
        <v>0.02</v>
      </c>
      <c r="C10" s="10">
        <v>9.7000000000000003E-2</v>
      </c>
      <c r="D10" s="10">
        <v>0.8</v>
      </c>
    </row>
    <row r="11" spans="1:4" ht="15" customHeight="1">
      <c r="A11" s="9" t="s">
        <v>16</v>
      </c>
      <c r="B11" s="10">
        <v>2.9000000000000001E-2</v>
      </c>
      <c r="C11" s="10">
        <v>0.14000000000000001</v>
      </c>
      <c r="D11" s="10">
        <v>1.1000000000000001</v>
      </c>
    </row>
    <row r="12" spans="1:4" ht="15" customHeight="1">
      <c r="A12" s="9" t="s">
        <v>162</v>
      </c>
      <c r="B12" s="10">
        <v>0.88</v>
      </c>
      <c r="C12" s="10">
        <v>4.2</v>
      </c>
      <c r="D12" s="10">
        <v>35</v>
      </c>
    </row>
    <row r="13" spans="1:4" ht="15" customHeight="1">
      <c r="A13" s="9" t="s">
        <v>17</v>
      </c>
      <c r="B13" s="10">
        <v>0.15</v>
      </c>
      <c r="C13" s="10">
        <v>0.7</v>
      </c>
      <c r="D13" s="10">
        <v>5.8</v>
      </c>
    </row>
    <row r="14" spans="1:4" ht="15" customHeight="1">
      <c r="A14" s="9" t="s">
        <v>18</v>
      </c>
      <c r="B14" s="10">
        <v>3.4000000000000002E-2</v>
      </c>
      <c r="C14" s="10">
        <v>0.16</v>
      </c>
      <c r="D14" s="10">
        <v>1.3</v>
      </c>
    </row>
    <row r="15" spans="1:4" ht="15" customHeight="1">
      <c r="A15" s="9" t="s">
        <v>19</v>
      </c>
      <c r="B15" s="10">
        <v>2.9999999999999997E-4</v>
      </c>
      <c r="C15" s="10">
        <v>1.5E-3</v>
      </c>
      <c r="D15" s="10">
        <v>1.2999999999999999E-2</v>
      </c>
    </row>
    <row r="16" spans="1:4" ht="15" customHeight="1">
      <c r="A16" s="9" t="s">
        <v>20</v>
      </c>
      <c r="B16" s="10">
        <v>2.7999999999999998E-4</v>
      </c>
      <c r="C16" s="10">
        <v>1.4E-3</v>
      </c>
      <c r="D16" s="10">
        <v>1.2E-2</v>
      </c>
    </row>
    <row r="17" spans="1:4" ht="15" customHeight="1">
      <c r="A17" s="9" t="s">
        <v>21</v>
      </c>
      <c r="B17" s="10">
        <v>1.1999999999999999E-3</v>
      </c>
      <c r="C17" s="10">
        <v>6.1000000000000004E-3</v>
      </c>
      <c r="D17" s="10">
        <v>5.0999999999999997E-2</v>
      </c>
    </row>
    <row r="18" spans="1:4" ht="15" customHeight="1">
      <c r="A18" s="18" t="s">
        <v>22</v>
      </c>
      <c r="B18" s="13">
        <v>1.2999999999999999E-4</v>
      </c>
      <c r="C18" s="13">
        <v>6.6E-4</v>
      </c>
      <c r="D18" s="13">
        <v>5.4999999999999997E-3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B205-E3C4-4FA1-8032-6BA17437B6E2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1.9E-3</v>
      </c>
      <c r="C5" s="10">
        <v>4.9000000000000002E-2</v>
      </c>
      <c r="D5" s="10">
        <v>0.06</v>
      </c>
    </row>
    <row r="6" spans="1:4" ht="15" customHeight="1">
      <c r="A6" s="9" t="s">
        <v>5</v>
      </c>
      <c r="B6" s="10">
        <v>4.4000000000000003E-3</v>
      </c>
      <c r="C6" s="10">
        <v>0.11</v>
      </c>
      <c r="D6" s="10">
        <v>0.14000000000000001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1.1000000000000001E-3</v>
      </c>
      <c r="C8" s="10">
        <v>2.4E-2</v>
      </c>
      <c r="D8" s="10">
        <v>2.9000000000000001E-2</v>
      </c>
    </row>
    <row r="9" spans="1:4" ht="15" customHeight="1">
      <c r="A9" s="9" t="s">
        <v>14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>
      <c r="A10" s="9" t="s">
        <v>15</v>
      </c>
      <c r="B10" s="10">
        <v>3.7999999999999999E-2</v>
      </c>
      <c r="C10" s="10">
        <v>0.8</v>
      </c>
      <c r="D10" s="10">
        <v>1</v>
      </c>
    </row>
    <row r="11" spans="1:4" ht="15" customHeight="1">
      <c r="A11" s="9" t="s">
        <v>16</v>
      </c>
      <c r="B11" s="10">
        <v>5.3999999999999999E-2</v>
      </c>
      <c r="C11" s="10">
        <v>1.1000000000000001</v>
      </c>
      <c r="D11" s="10">
        <v>1.5</v>
      </c>
    </row>
    <row r="12" spans="1:4" ht="15" customHeight="1">
      <c r="A12" s="9" t="s">
        <v>162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17</v>
      </c>
      <c r="B13" s="10">
        <v>0.27</v>
      </c>
      <c r="C13" s="10">
        <v>5.9</v>
      </c>
      <c r="D13" s="10">
        <v>7.5</v>
      </c>
    </row>
    <row r="14" spans="1:4" ht="15" customHeight="1">
      <c r="A14" s="9" t="s">
        <v>18</v>
      </c>
      <c r="B14" s="10">
        <v>6.4000000000000001E-2</v>
      </c>
      <c r="C14" s="10">
        <v>1.3</v>
      </c>
      <c r="D14" s="10">
        <v>1.8</v>
      </c>
    </row>
    <row r="15" spans="1:4" ht="15" customHeight="1">
      <c r="A15" s="9" t="s">
        <v>19</v>
      </c>
      <c r="B15" s="10">
        <v>4.6999999999999999E-4</v>
      </c>
      <c r="C15" s="10">
        <v>1.0999999999999999E-2</v>
      </c>
      <c r="D15" s="10">
        <v>1.4E-2</v>
      </c>
    </row>
    <row r="16" spans="1:4" ht="15" customHeight="1">
      <c r="A16" s="9" t="s">
        <v>20</v>
      </c>
      <c r="B16" s="10">
        <v>4.4000000000000002E-4</v>
      </c>
      <c r="C16" s="10">
        <v>1.0999999999999999E-2</v>
      </c>
      <c r="D16" s="10">
        <v>1.4E-2</v>
      </c>
    </row>
    <row r="17" spans="1:4" ht="15" customHeight="1">
      <c r="A17" s="9" t="s">
        <v>21</v>
      </c>
      <c r="B17" s="10">
        <v>1.9E-3</v>
      </c>
      <c r="C17" s="10">
        <v>4.7E-2</v>
      </c>
      <c r="D17" s="10">
        <v>5.8999999999999997E-2</v>
      </c>
    </row>
    <row r="18" spans="1:4" ht="15" customHeight="1">
      <c r="A18" s="18" t="s">
        <v>22</v>
      </c>
      <c r="B18" s="13">
        <v>2.0000000000000001E-4</v>
      </c>
      <c r="C18" s="13">
        <v>5.0000000000000001E-3</v>
      </c>
      <c r="D18" s="13">
        <v>6.4000000000000003E-3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B367-D7BE-4A14-B662-7477992455C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1.6000000000000001E-3</v>
      </c>
      <c r="C5" s="10">
        <v>1.0999999999999999E-2</v>
      </c>
      <c r="D5" s="10">
        <v>5.8999999999999997E-2</v>
      </c>
    </row>
    <row r="6" spans="1:4" ht="15" customHeight="1">
      <c r="A6" s="9" t="s">
        <v>5</v>
      </c>
      <c r="B6" s="10">
        <v>3.8E-3</v>
      </c>
      <c r="C6" s="10">
        <v>2.4E-2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8.3000000000000001E-4</v>
      </c>
      <c r="C8" s="10">
        <v>5.4999999999999997E-3</v>
      </c>
      <c r="D8" s="10">
        <v>2.8000000000000001E-2</v>
      </c>
    </row>
    <row r="9" spans="1:4" ht="15" customHeight="1">
      <c r="A9" s="9" t="s">
        <v>14</v>
      </c>
      <c r="B9" s="10">
        <v>2.0999999999999999E-3</v>
      </c>
      <c r="C9" s="10">
        <v>1.2999999999999999E-2</v>
      </c>
      <c r="D9" s="10">
        <v>7.1999999999999995E-2</v>
      </c>
    </row>
    <row r="10" spans="1:4" ht="15" customHeight="1">
      <c r="A10" s="9" t="s">
        <v>15</v>
      </c>
      <c r="B10" s="10">
        <v>2.5999999999999999E-2</v>
      </c>
      <c r="C10" s="10">
        <v>0.17</v>
      </c>
      <c r="D10" s="10">
        <v>0.91</v>
      </c>
    </row>
    <row r="11" spans="1:4" ht="15" customHeight="1">
      <c r="A11" s="9" t="s">
        <v>16</v>
      </c>
      <c r="B11" s="10">
        <v>3.7999999999999999E-2</v>
      </c>
      <c r="C11" s="10">
        <v>0.24</v>
      </c>
      <c r="D11" s="10">
        <v>1.3</v>
      </c>
    </row>
    <row r="12" spans="1:4" ht="15" customHeight="1">
      <c r="A12" s="9" t="s">
        <v>162</v>
      </c>
      <c r="B12" s="10">
        <v>1.1000000000000001</v>
      </c>
      <c r="C12" s="10">
        <v>7.2</v>
      </c>
      <c r="D12" s="10">
        <v>39</v>
      </c>
    </row>
    <row r="13" spans="1:4" ht="15" customHeight="1">
      <c r="A13" s="9" t="s">
        <v>17</v>
      </c>
      <c r="B13" s="10">
        <v>0.19</v>
      </c>
      <c r="C13" s="10">
        <v>1.2</v>
      </c>
      <c r="D13" s="10">
        <v>6.5</v>
      </c>
    </row>
    <row r="14" spans="1:4" ht="15" customHeight="1">
      <c r="A14" s="9" t="s">
        <v>18</v>
      </c>
      <c r="B14" s="10">
        <v>4.3999999999999997E-2</v>
      </c>
      <c r="C14" s="10">
        <v>0.28000000000000003</v>
      </c>
      <c r="D14" s="10">
        <v>1.5</v>
      </c>
    </row>
    <row r="15" spans="1:4" ht="15" customHeight="1">
      <c r="A15" s="9" t="s">
        <v>19</v>
      </c>
      <c r="B15" s="10">
        <v>3.8000000000000002E-4</v>
      </c>
      <c r="C15" s="10">
        <v>2.5000000000000001E-3</v>
      </c>
      <c r="D15" s="10">
        <v>1.4E-2</v>
      </c>
    </row>
    <row r="16" spans="1:4" ht="15" customHeight="1">
      <c r="A16" s="9" t="s">
        <v>20</v>
      </c>
      <c r="B16" s="10">
        <v>3.6000000000000002E-4</v>
      </c>
      <c r="C16" s="10">
        <v>2.5000000000000001E-3</v>
      </c>
      <c r="D16" s="10">
        <v>1.2999999999999999E-2</v>
      </c>
    </row>
    <row r="17" spans="1:4" ht="15" customHeight="1">
      <c r="A17" s="9" t="s">
        <v>21</v>
      </c>
      <c r="B17" s="10">
        <v>1.5E-3</v>
      </c>
      <c r="C17" s="10">
        <v>0.01</v>
      </c>
      <c r="D17" s="10">
        <v>5.6000000000000001E-2</v>
      </c>
    </row>
    <row r="18" spans="1:4" ht="15" customHeight="1">
      <c r="A18" s="18" t="s">
        <v>22</v>
      </c>
      <c r="B18" s="13">
        <v>1.6000000000000001E-4</v>
      </c>
      <c r="C18" s="13">
        <v>1.1000000000000001E-3</v>
      </c>
      <c r="D18" s="13">
        <v>6.0000000000000001E-3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F7F8-3CED-4E9D-8811-BA4E6FC26CB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1.1999999999999999E-3</v>
      </c>
      <c r="C5" s="10">
        <v>9.7000000000000003E-3</v>
      </c>
      <c r="D5" s="10">
        <v>5.1999999999999998E-2</v>
      </c>
    </row>
    <row r="6" spans="1:4" ht="15" customHeight="1">
      <c r="A6" s="9" t="s">
        <v>5</v>
      </c>
      <c r="B6" s="10">
        <v>2.7000000000000001E-3</v>
      </c>
      <c r="C6" s="10">
        <v>2.1999999999999999E-2</v>
      </c>
      <c r="D6" s="10">
        <v>0.12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6.4000000000000005E-4</v>
      </c>
      <c r="C8" s="10">
        <v>4.7000000000000002E-3</v>
      </c>
      <c r="D8" s="10">
        <v>2.5999999999999999E-2</v>
      </c>
    </row>
    <row r="9" spans="1:4" ht="15" customHeight="1">
      <c r="A9" s="9" t="s">
        <v>14</v>
      </c>
      <c r="B9" s="10">
        <v>1.5E-3</v>
      </c>
      <c r="C9" s="10">
        <v>1.2E-2</v>
      </c>
      <c r="D9" s="10">
        <v>6.3E-2</v>
      </c>
    </row>
    <row r="10" spans="1:4" ht="15" customHeight="1">
      <c r="A10" s="9" t="s">
        <v>15</v>
      </c>
      <c r="B10" s="10">
        <v>1.9E-2</v>
      </c>
      <c r="C10" s="10">
        <v>0.15</v>
      </c>
      <c r="D10" s="10">
        <v>0.8</v>
      </c>
    </row>
    <row r="11" spans="1:4" ht="15" customHeight="1">
      <c r="A11" s="9" t="s">
        <v>16</v>
      </c>
      <c r="B11" s="10">
        <v>2.8000000000000001E-2</v>
      </c>
      <c r="C11" s="10">
        <v>0.21</v>
      </c>
      <c r="D11" s="10">
        <v>1.1000000000000001</v>
      </c>
    </row>
    <row r="12" spans="1:4" ht="15" customHeight="1">
      <c r="A12" s="9" t="s">
        <v>162</v>
      </c>
      <c r="B12" s="10">
        <v>0.82</v>
      </c>
      <c r="C12" s="10">
        <v>6.4</v>
      </c>
      <c r="D12" s="10">
        <v>34</v>
      </c>
    </row>
    <row r="13" spans="1:4" ht="15" customHeight="1">
      <c r="A13" s="9" t="s">
        <v>17</v>
      </c>
      <c r="B13" s="10">
        <v>0.14000000000000001</v>
      </c>
      <c r="C13" s="10">
        <v>1.1000000000000001</v>
      </c>
      <c r="D13" s="10">
        <v>5.7</v>
      </c>
    </row>
    <row r="14" spans="1:4" ht="15" customHeight="1">
      <c r="A14" s="9" t="s">
        <v>18</v>
      </c>
      <c r="B14" s="10">
        <v>3.3000000000000002E-2</v>
      </c>
      <c r="C14" s="10">
        <v>0.25</v>
      </c>
      <c r="D14" s="10">
        <v>1.3</v>
      </c>
    </row>
    <row r="15" spans="1:4" ht="15" customHeight="1">
      <c r="A15" s="9" t="s">
        <v>19</v>
      </c>
      <c r="B15" s="10">
        <v>2.7E-4</v>
      </c>
      <c r="C15" s="10">
        <v>2.3E-3</v>
      </c>
      <c r="D15" s="10">
        <v>1.2999999999999999E-2</v>
      </c>
    </row>
    <row r="16" spans="1:4" ht="15" customHeight="1">
      <c r="A16" s="9" t="s">
        <v>20</v>
      </c>
      <c r="B16" s="10">
        <v>2.5999999999999998E-4</v>
      </c>
      <c r="C16" s="10">
        <v>2.3E-3</v>
      </c>
      <c r="D16" s="10">
        <v>1.2E-2</v>
      </c>
    </row>
    <row r="17" spans="1:4" ht="15" customHeight="1">
      <c r="A17" s="9" t="s">
        <v>21</v>
      </c>
      <c r="B17" s="10">
        <v>1.1000000000000001E-3</v>
      </c>
      <c r="C17" s="10">
        <v>9.7999999999999997E-3</v>
      </c>
      <c r="D17" s="10">
        <v>5.3999999999999999E-2</v>
      </c>
    </row>
    <row r="18" spans="1:4" ht="15" customHeight="1">
      <c r="A18" s="18" t="s">
        <v>22</v>
      </c>
      <c r="B18" s="13">
        <v>1.2E-4</v>
      </c>
      <c r="C18" s="13">
        <v>1.1000000000000001E-3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6888-297E-4AFB-A3BE-EE3F405B679C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7.5000000000000002E-4</v>
      </c>
      <c r="C5" s="10">
        <v>4.1000000000000003E-3</v>
      </c>
      <c r="D5" s="10">
        <v>0.01</v>
      </c>
    </row>
    <row r="6" spans="1:4" ht="15" customHeight="1">
      <c r="A6" s="9" t="s">
        <v>5</v>
      </c>
      <c r="B6" s="10">
        <v>1.6999999999999999E-3</v>
      </c>
      <c r="C6" s="10">
        <v>9.4000000000000004E-3</v>
      </c>
      <c r="D6" s="10">
        <v>2.4E-2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3.5E-4</v>
      </c>
      <c r="C8" s="10">
        <v>1.9E-3</v>
      </c>
      <c r="D8" s="10">
        <v>4.3E-3</v>
      </c>
    </row>
    <row r="9" spans="1:4" ht="15" customHeight="1">
      <c r="A9" s="9" t="s">
        <v>14</v>
      </c>
      <c r="B9" s="10">
        <v>9.6000000000000002E-4</v>
      </c>
      <c r="C9" s="10">
        <v>5.1000000000000004E-3</v>
      </c>
      <c r="D9" s="10">
        <v>1.2E-2</v>
      </c>
    </row>
    <row r="10" spans="1:4" ht="15" customHeight="1">
      <c r="A10" s="9" t="s">
        <v>15</v>
      </c>
      <c r="B10" s="10">
        <v>1.2E-2</v>
      </c>
      <c r="C10" s="10">
        <v>6.5000000000000002E-2</v>
      </c>
      <c r="D10" s="10">
        <v>0.16</v>
      </c>
    </row>
    <row r="11" spans="1:4" ht="15" customHeight="1">
      <c r="A11" s="9" t="s">
        <v>16</v>
      </c>
      <c r="B11" s="10">
        <v>1.7000000000000001E-2</v>
      </c>
      <c r="C11" s="10">
        <v>9.2999999999999999E-2</v>
      </c>
      <c r="D11" s="10">
        <v>0.22</v>
      </c>
    </row>
    <row r="12" spans="1:4" ht="15" customHeight="1">
      <c r="A12" s="9" t="s">
        <v>162</v>
      </c>
      <c r="B12" s="10">
        <v>0.53</v>
      </c>
      <c r="C12" s="10">
        <v>2.8</v>
      </c>
      <c r="D12" s="10">
        <v>6.7</v>
      </c>
    </row>
    <row r="13" spans="1:4" ht="15" customHeight="1">
      <c r="A13" s="9" t="s">
        <v>17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18</v>
      </c>
      <c r="B14" s="10">
        <v>0.02</v>
      </c>
      <c r="C14" s="10">
        <v>0.11</v>
      </c>
      <c r="D14" s="10">
        <v>0.26</v>
      </c>
    </row>
    <row r="15" spans="1:4" ht="15" customHeight="1">
      <c r="A15" s="9" t="s">
        <v>19</v>
      </c>
      <c r="B15" s="10">
        <v>1.6000000000000001E-4</v>
      </c>
      <c r="C15" s="10">
        <v>9.2000000000000003E-4</v>
      </c>
      <c r="D15" s="10">
        <v>2.2000000000000001E-3</v>
      </c>
    </row>
    <row r="16" spans="1:4" ht="15" customHeight="1">
      <c r="A16" s="9" t="s">
        <v>20</v>
      </c>
      <c r="B16" s="10">
        <v>1.4999999999999999E-4</v>
      </c>
      <c r="C16" s="10">
        <v>8.8000000000000003E-4</v>
      </c>
      <c r="D16" s="10">
        <v>2.0999999999999999E-3</v>
      </c>
    </row>
    <row r="17" spans="1:4" ht="15" customHeight="1">
      <c r="A17" s="9" t="s">
        <v>21</v>
      </c>
      <c r="B17" s="10">
        <v>6.7000000000000002E-4</v>
      </c>
      <c r="C17" s="10">
        <v>3.8E-3</v>
      </c>
      <c r="D17" s="10">
        <v>9.5999999999999992E-3</v>
      </c>
    </row>
    <row r="18" spans="1:4" ht="15" customHeight="1">
      <c r="A18" s="18" t="s">
        <v>22</v>
      </c>
      <c r="B18" s="13">
        <v>7.2000000000000002E-5</v>
      </c>
      <c r="C18" s="13">
        <v>4.0999999999999999E-4</v>
      </c>
      <c r="D18" s="13">
        <v>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B8F-4773-43A3-8792-30489CDDFBD4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5.5000000000000003E-4</v>
      </c>
      <c r="C5" s="10">
        <v>5.4000000000000003E-3</v>
      </c>
      <c r="D5" s="10">
        <v>3.4000000000000002E-2</v>
      </c>
    </row>
    <row r="6" spans="1:4" ht="15" customHeight="1">
      <c r="A6" s="9" t="s">
        <v>5</v>
      </c>
      <c r="B6" s="10">
        <v>1.2999999999999999E-3</v>
      </c>
      <c r="C6" s="10">
        <v>1.2E-2</v>
      </c>
      <c r="D6" s="10">
        <v>7.9000000000000001E-2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2.3000000000000001E-4</v>
      </c>
      <c r="C8" s="10">
        <v>2.3999999999999998E-3</v>
      </c>
      <c r="D8" s="10">
        <v>1.6E-2</v>
      </c>
    </row>
    <row r="9" spans="1:4" ht="15" customHeight="1">
      <c r="A9" s="9" t="s">
        <v>14</v>
      </c>
      <c r="B9" s="10">
        <v>5.9999999999999995E-4</v>
      </c>
      <c r="C9" s="10">
        <v>6.3E-3</v>
      </c>
      <c r="D9" s="10">
        <v>0.04</v>
      </c>
    </row>
    <row r="10" spans="1:4" ht="15" customHeight="1">
      <c r="A10" s="9" t="s">
        <v>15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>
      <c r="A11" s="9" t="s">
        <v>16</v>
      </c>
      <c r="B11" s="10">
        <v>1.0999999999999999E-2</v>
      </c>
      <c r="C11" s="10">
        <v>0.12</v>
      </c>
      <c r="D11" s="10">
        <v>0.73</v>
      </c>
    </row>
    <row r="12" spans="1:4" ht="15" customHeight="1">
      <c r="A12" s="9" t="s">
        <v>162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17</v>
      </c>
      <c r="B13" s="10">
        <v>5.7000000000000002E-2</v>
      </c>
      <c r="C13" s="10">
        <v>0.57999999999999996</v>
      </c>
      <c r="D13" s="10">
        <v>3.7</v>
      </c>
    </row>
    <row r="14" spans="1:4" ht="15" customHeight="1">
      <c r="A14" s="9" t="s">
        <v>18</v>
      </c>
      <c r="B14" s="10">
        <v>1.2999999999999999E-2</v>
      </c>
      <c r="C14" s="10">
        <v>0.14000000000000001</v>
      </c>
      <c r="D14" s="10">
        <v>0.86</v>
      </c>
    </row>
    <row r="15" spans="1:4" ht="15" customHeight="1">
      <c r="A15" s="9" t="s">
        <v>19</v>
      </c>
      <c r="B15" s="10">
        <v>1.2E-4</v>
      </c>
      <c r="C15" s="10">
        <v>1.2999999999999999E-3</v>
      </c>
      <c r="D15" s="10">
        <v>8.0999999999999996E-3</v>
      </c>
    </row>
    <row r="16" spans="1:4" ht="15" customHeight="1">
      <c r="A16" s="9" t="s">
        <v>20</v>
      </c>
      <c r="B16" s="10">
        <v>1.1E-4</v>
      </c>
      <c r="C16" s="10">
        <v>1.2999999999999999E-3</v>
      </c>
      <c r="D16" s="10">
        <v>7.9000000000000008E-3</v>
      </c>
    </row>
    <row r="17" spans="1:4" ht="15" customHeight="1">
      <c r="A17" s="9" t="s">
        <v>21</v>
      </c>
      <c r="B17" s="10">
        <v>5.0000000000000001E-4</v>
      </c>
      <c r="C17" s="10">
        <v>5.4999999999999997E-3</v>
      </c>
      <c r="D17" s="10">
        <v>3.5000000000000003E-2</v>
      </c>
    </row>
    <row r="18" spans="1:4" ht="15" customHeight="1">
      <c r="A18" s="18" t="s">
        <v>22</v>
      </c>
      <c r="B18" s="13">
        <v>5.3999999999999998E-5</v>
      </c>
      <c r="C18" s="13">
        <v>5.9000000000000003E-4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DCC2-4FED-427A-A75D-4E54B5C8052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1.6000000000000001E-3</v>
      </c>
      <c r="C5" s="10">
        <v>1.2E-2</v>
      </c>
      <c r="D5" s="10">
        <v>4.2999999999999997E-2</v>
      </c>
    </row>
    <row r="6" spans="1:4" ht="15" customHeight="1">
      <c r="A6" s="9" t="s">
        <v>5</v>
      </c>
      <c r="B6" s="10">
        <v>3.5999999999999999E-3</v>
      </c>
      <c r="C6" s="10">
        <v>2.7E-2</v>
      </c>
      <c r="D6" s="10">
        <v>9.8000000000000004E-2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8.4999999999999995E-4</v>
      </c>
      <c r="C8" s="10">
        <v>6.0000000000000001E-3</v>
      </c>
      <c r="D8" s="10">
        <v>2.1999999999999999E-2</v>
      </c>
    </row>
    <row r="9" spans="1:4" ht="15" customHeight="1">
      <c r="A9" s="9" t="s">
        <v>14</v>
      </c>
      <c r="B9" s="10">
        <v>2.3E-3</v>
      </c>
      <c r="C9" s="10">
        <v>1.6E-2</v>
      </c>
      <c r="D9" s="10">
        <v>6.0999999999999999E-2</v>
      </c>
    </row>
    <row r="10" spans="1:4" ht="15" customHeight="1">
      <c r="A10" s="9" t="s">
        <v>15</v>
      </c>
      <c r="B10" s="10">
        <v>2.9000000000000001E-2</v>
      </c>
      <c r="C10" s="10">
        <v>0.21</v>
      </c>
      <c r="D10" s="10">
        <v>0.77</v>
      </c>
    </row>
    <row r="11" spans="1:4" ht="15" customHeight="1">
      <c r="A11" s="9" t="s">
        <v>16</v>
      </c>
      <c r="B11" s="10">
        <v>4.2000000000000003E-2</v>
      </c>
      <c r="C11" s="10">
        <v>0.3</v>
      </c>
      <c r="D11" s="10">
        <v>1.1000000000000001</v>
      </c>
    </row>
    <row r="12" spans="1:4" ht="15" customHeight="1">
      <c r="A12" s="9" t="s">
        <v>162</v>
      </c>
      <c r="B12" s="10">
        <v>1.2</v>
      </c>
      <c r="C12" s="10">
        <v>9.1999999999999993</v>
      </c>
      <c r="D12" s="10">
        <v>34</v>
      </c>
    </row>
    <row r="13" spans="1:4" ht="15" customHeight="1">
      <c r="A13" s="9" t="s">
        <v>17</v>
      </c>
      <c r="B13" s="10">
        <v>0.21</v>
      </c>
      <c r="C13" s="10">
        <v>1.5</v>
      </c>
      <c r="D13" s="10">
        <v>5.7</v>
      </c>
    </row>
    <row r="14" spans="1:4" ht="15" customHeight="1">
      <c r="A14" s="9" t="s">
        <v>18</v>
      </c>
      <c r="B14" s="10">
        <v>4.9000000000000002E-2</v>
      </c>
      <c r="C14" s="10">
        <v>0.35</v>
      </c>
      <c r="D14" s="10">
        <v>1.3</v>
      </c>
    </row>
    <row r="15" spans="1:4" ht="15" customHeight="1">
      <c r="A15" s="9" t="s">
        <v>19</v>
      </c>
      <c r="B15" s="10">
        <v>3.5E-4</v>
      </c>
      <c r="C15" s="10">
        <v>2.5999999999999999E-3</v>
      </c>
      <c r="D15" s="10">
        <v>9.5999999999999992E-3</v>
      </c>
    </row>
    <row r="16" spans="1:4" ht="15" customHeight="1">
      <c r="A16" s="9" t="s">
        <v>20</v>
      </c>
      <c r="B16" s="10">
        <v>3.3E-4</v>
      </c>
      <c r="C16" s="10">
        <v>2.3999999999999998E-3</v>
      </c>
      <c r="D16" s="10">
        <v>8.8999999999999999E-3</v>
      </c>
    </row>
    <row r="17" spans="1:4" ht="15" customHeight="1">
      <c r="A17" s="9" t="s">
        <v>21</v>
      </c>
      <c r="B17" s="10">
        <v>1.4E-3</v>
      </c>
      <c r="C17" s="10">
        <v>1.0999999999999999E-2</v>
      </c>
      <c r="D17" s="10">
        <v>3.9E-2</v>
      </c>
    </row>
    <row r="18" spans="1:4" ht="15" customHeight="1">
      <c r="A18" s="18" t="s">
        <v>22</v>
      </c>
      <c r="B18" s="13">
        <v>1.6000000000000001E-4</v>
      </c>
      <c r="C18" s="13">
        <v>1.1000000000000001E-3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D357-2213-4A63-AAB3-3B4629B9178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9.3000000000000005E-4</v>
      </c>
      <c r="C5" s="10">
        <v>5.7999999999999996E-3</v>
      </c>
      <c r="D5" s="10">
        <v>3.7999999999999999E-2</v>
      </c>
    </row>
    <row r="6" spans="1:4" ht="15" customHeight="1">
      <c r="A6" s="15" t="s">
        <v>5</v>
      </c>
      <c r="B6" s="10">
        <v>2.0999999999999999E-3</v>
      </c>
      <c r="C6" s="10">
        <v>1.2999999999999999E-2</v>
      </c>
      <c r="D6" s="10">
        <v>8.6999999999999994E-2</v>
      </c>
    </row>
    <row r="7" spans="1:4" ht="15" customHeight="1">
      <c r="A7" s="16" t="s">
        <v>6</v>
      </c>
      <c r="B7" s="17"/>
      <c r="C7" s="20"/>
      <c r="D7" s="14"/>
    </row>
    <row r="8" spans="1:4" ht="15" customHeight="1">
      <c r="A8" s="9" t="s">
        <v>13</v>
      </c>
      <c r="B8" s="10">
        <v>5.1999999999999995E-4</v>
      </c>
      <c r="C8" s="10">
        <v>3.3999999999999998E-3</v>
      </c>
      <c r="D8" s="10">
        <v>2.1999999999999999E-2</v>
      </c>
    </row>
    <row r="9" spans="1:4" ht="15" customHeight="1">
      <c r="A9" s="9" t="s">
        <v>14</v>
      </c>
      <c r="B9" s="10">
        <v>1.4E-3</v>
      </c>
      <c r="C9" s="10">
        <v>7.9000000000000008E-3</v>
      </c>
      <c r="D9" s="10">
        <v>5.3999999999999999E-2</v>
      </c>
    </row>
    <row r="10" spans="1:4" ht="15" customHeight="1">
      <c r="A10" s="9" t="s">
        <v>15</v>
      </c>
      <c r="B10" s="10">
        <v>1.7000000000000001E-2</v>
      </c>
      <c r="C10" s="10">
        <v>0.1</v>
      </c>
      <c r="D10" s="10">
        <v>0.69</v>
      </c>
    </row>
    <row r="11" spans="1:4" ht="15" customHeight="1">
      <c r="A11" s="9" t="s">
        <v>16</v>
      </c>
      <c r="B11" s="10">
        <v>2.5000000000000001E-2</v>
      </c>
      <c r="C11" s="10">
        <v>0.15</v>
      </c>
      <c r="D11" s="10">
        <v>0.99</v>
      </c>
    </row>
    <row r="12" spans="1:4" ht="15" customHeight="1">
      <c r="A12" s="9" t="s">
        <v>162</v>
      </c>
      <c r="B12" s="10">
        <v>0.72</v>
      </c>
      <c r="C12" s="10">
        <v>4.4000000000000004</v>
      </c>
      <c r="D12" s="10">
        <v>30</v>
      </c>
    </row>
    <row r="13" spans="1:4" ht="15" customHeight="1">
      <c r="A13" s="9" t="s">
        <v>17</v>
      </c>
      <c r="B13" s="10">
        <v>0.12</v>
      </c>
      <c r="C13" s="10">
        <v>0.74</v>
      </c>
      <c r="D13" s="10">
        <v>5.0999999999999996</v>
      </c>
    </row>
    <row r="14" spans="1:4" ht="15" customHeight="1">
      <c r="A14" s="9" t="s">
        <v>18</v>
      </c>
      <c r="B14" s="10">
        <v>2.9000000000000001E-2</v>
      </c>
      <c r="C14" s="10">
        <v>0.17</v>
      </c>
      <c r="D14" s="10">
        <v>1.2</v>
      </c>
    </row>
    <row r="15" spans="1:4" ht="15" customHeight="1">
      <c r="A15" s="9" t="s">
        <v>19</v>
      </c>
      <c r="B15" s="10">
        <v>2.1000000000000001E-4</v>
      </c>
      <c r="C15" s="10">
        <v>1.4E-3</v>
      </c>
      <c r="D15" s="10">
        <v>9.1000000000000004E-3</v>
      </c>
    </row>
    <row r="16" spans="1:4" ht="15" customHeight="1">
      <c r="A16" s="9" t="s">
        <v>20</v>
      </c>
      <c r="B16" s="10">
        <v>2.0000000000000001E-4</v>
      </c>
      <c r="C16" s="10">
        <v>1.2999999999999999E-3</v>
      </c>
      <c r="D16" s="10">
        <v>8.6E-3</v>
      </c>
    </row>
    <row r="17" spans="1:4" ht="15" customHeight="1">
      <c r="A17" s="9" t="s">
        <v>21</v>
      </c>
      <c r="B17" s="10">
        <v>8.5999999999999998E-4</v>
      </c>
      <c r="C17" s="10">
        <v>5.4999999999999997E-3</v>
      </c>
      <c r="D17" s="10">
        <v>3.5999999999999997E-2</v>
      </c>
    </row>
    <row r="18" spans="1:4" ht="15" customHeight="1">
      <c r="A18" s="18" t="s">
        <v>22</v>
      </c>
      <c r="B18" s="13">
        <v>9.2E-5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F75F-0F60-4AED-9F1C-00A1E83F8F61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7.6000000000000004E-4</v>
      </c>
      <c r="C5" s="10">
        <v>4.8999999999999998E-3</v>
      </c>
      <c r="D5" s="10">
        <v>3.1E-2</v>
      </c>
    </row>
    <row r="6" spans="1:4" ht="15" customHeight="1">
      <c r="A6" s="9" t="s">
        <v>5</v>
      </c>
      <c r="B6" s="10">
        <v>1.6999999999999999E-3</v>
      </c>
      <c r="C6" s="10">
        <v>1.0999999999999999E-2</v>
      </c>
      <c r="D6" s="10">
        <v>7.1999999999999995E-2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4.0000000000000002E-4</v>
      </c>
      <c r="C8" s="10">
        <v>2.5999999999999999E-3</v>
      </c>
      <c r="D8" s="10">
        <v>1.7000000000000001E-2</v>
      </c>
    </row>
    <row r="9" spans="1:4" ht="15" customHeight="1">
      <c r="A9" s="9" t="s">
        <v>14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>
      <c r="A10" s="9" t="s">
        <v>15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>
      <c r="A11" s="9" t="s">
        <v>16</v>
      </c>
      <c r="B11" s="10">
        <v>0.02</v>
      </c>
      <c r="C11" s="10">
        <v>0.12</v>
      </c>
      <c r="D11" s="10">
        <v>0.8</v>
      </c>
    </row>
    <row r="12" spans="1:4" ht="15" customHeight="1">
      <c r="A12" s="9" t="s">
        <v>162</v>
      </c>
      <c r="B12" s="10">
        <v>0.56999999999999995</v>
      </c>
      <c r="C12" s="10">
        <v>3.5</v>
      </c>
      <c r="D12" s="10">
        <v>24</v>
      </c>
    </row>
    <row r="13" spans="1:4" ht="15" customHeight="1">
      <c r="A13" s="9" t="s">
        <v>17</v>
      </c>
      <c r="B13" s="10">
        <v>9.6000000000000002E-2</v>
      </c>
      <c r="C13" s="10">
        <v>0.57999999999999996</v>
      </c>
      <c r="D13" s="10">
        <v>4</v>
      </c>
    </row>
    <row r="14" spans="1:4" ht="15" customHeight="1">
      <c r="A14" s="9" t="s">
        <v>18</v>
      </c>
      <c r="B14" s="10">
        <v>2.3E-2</v>
      </c>
      <c r="C14" s="10">
        <v>0.14000000000000001</v>
      </c>
      <c r="D14" s="10">
        <v>0.94</v>
      </c>
    </row>
    <row r="15" spans="1:4" ht="15" customHeight="1">
      <c r="A15" s="9" t="s">
        <v>19</v>
      </c>
      <c r="B15" s="10">
        <v>1.7000000000000001E-4</v>
      </c>
      <c r="C15" s="10">
        <v>1.1999999999999999E-3</v>
      </c>
      <c r="D15" s="10">
        <v>7.6E-3</v>
      </c>
    </row>
    <row r="16" spans="1:4" ht="15" customHeight="1">
      <c r="A16" s="9" t="s">
        <v>20</v>
      </c>
      <c r="B16" s="10">
        <v>1.7000000000000001E-4</v>
      </c>
      <c r="C16" s="10">
        <v>1.1000000000000001E-3</v>
      </c>
      <c r="D16" s="10">
        <v>7.1999999999999998E-3</v>
      </c>
    </row>
    <row r="17" spans="1:4" ht="15" customHeight="1">
      <c r="A17" s="9" t="s">
        <v>21</v>
      </c>
      <c r="B17" s="10">
        <v>7.1000000000000002E-4</v>
      </c>
      <c r="C17" s="10">
        <v>4.7000000000000002E-3</v>
      </c>
      <c r="D17" s="10">
        <v>3.1E-2</v>
      </c>
    </row>
    <row r="18" spans="1:4" ht="15" customHeight="1">
      <c r="A18" s="18" t="s">
        <v>22</v>
      </c>
      <c r="B18" s="13">
        <v>7.6000000000000004E-5</v>
      </c>
      <c r="C18" s="13">
        <v>5.1000000000000004E-4</v>
      </c>
      <c r="D18" s="13">
        <v>3.3E-3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9AB3-EC38-4D24-8D3C-3F31366FEB14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8.4000000000000003E-4</v>
      </c>
      <c r="C5" s="10">
        <v>9.5999999999999992E-3</v>
      </c>
      <c r="D5" s="10">
        <v>2.8000000000000001E-2</v>
      </c>
    </row>
    <row r="6" spans="1:4" ht="15" customHeight="1">
      <c r="A6" s="9" t="s">
        <v>5</v>
      </c>
      <c r="B6" s="10">
        <v>1.9E-3</v>
      </c>
      <c r="C6" s="10">
        <v>2.1999999999999999E-2</v>
      </c>
      <c r="D6" s="10">
        <v>6.4000000000000001E-2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4.2999999999999999E-4</v>
      </c>
      <c r="C8" s="10">
        <v>5.1999999999999998E-3</v>
      </c>
      <c r="D8" s="10">
        <v>1.6E-2</v>
      </c>
    </row>
    <row r="9" spans="1:4" ht="15" customHeight="1">
      <c r="A9" s="9" t="s">
        <v>14</v>
      </c>
      <c r="B9" s="10">
        <v>1.1999999999999999E-3</v>
      </c>
      <c r="C9" s="10">
        <v>1.7000000000000001E-2</v>
      </c>
      <c r="D9" s="10">
        <v>0.04</v>
      </c>
    </row>
    <row r="10" spans="1:4" ht="15" customHeight="1">
      <c r="A10" s="9" t="s">
        <v>15</v>
      </c>
      <c r="B10" s="10">
        <v>1.6E-2</v>
      </c>
      <c r="C10" s="10">
        <v>0.22</v>
      </c>
      <c r="D10" s="10">
        <v>0.52</v>
      </c>
    </row>
    <row r="11" spans="1:4" ht="15" customHeight="1">
      <c r="A11" s="9" t="s">
        <v>16</v>
      </c>
      <c r="B11" s="10">
        <v>2.1999999999999999E-2</v>
      </c>
      <c r="C11" s="10">
        <v>0.31</v>
      </c>
      <c r="D11" s="10">
        <v>0.74</v>
      </c>
    </row>
    <row r="12" spans="1:4" ht="15" customHeight="1">
      <c r="A12" s="9" t="s">
        <v>162</v>
      </c>
      <c r="B12" s="10">
        <v>0.66</v>
      </c>
      <c r="C12" s="10">
        <v>9.6</v>
      </c>
      <c r="D12" s="10">
        <v>23</v>
      </c>
    </row>
    <row r="13" spans="1:4" ht="15" customHeight="1">
      <c r="A13" s="9" t="s">
        <v>17</v>
      </c>
      <c r="B13" s="10">
        <v>0.11</v>
      </c>
      <c r="C13" s="10">
        <v>1.6</v>
      </c>
      <c r="D13" s="10">
        <v>3.9</v>
      </c>
    </row>
    <row r="14" spans="1:4" ht="15" customHeight="1">
      <c r="A14" s="9" t="s">
        <v>18</v>
      </c>
      <c r="B14" s="10">
        <v>2.5999999999999999E-2</v>
      </c>
      <c r="C14" s="10">
        <v>0.37</v>
      </c>
      <c r="D14" s="10">
        <v>0.87</v>
      </c>
    </row>
    <row r="15" spans="1:4" ht="15" customHeight="1">
      <c r="A15" s="9" t="s">
        <v>19</v>
      </c>
      <c r="B15" s="10">
        <v>2.0000000000000001E-4</v>
      </c>
      <c r="C15" s="10">
        <v>2.5000000000000001E-3</v>
      </c>
      <c r="D15" s="10">
        <v>6.7999999999999996E-3</v>
      </c>
    </row>
    <row r="16" spans="1:4" ht="15" customHeight="1">
      <c r="A16" s="9" t="s">
        <v>20</v>
      </c>
      <c r="B16" s="10">
        <v>1.9000000000000001E-4</v>
      </c>
      <c r="C16" s="10">
        <v>2.2000000000000001E-3</v>
      </c>
      <c r="D16" s="10">
        <v>6.4000000000000003E-3</v>
      </c>
    </row>
    <row r="17" spans="1:4" ht="15" customHeight="1">
      <c r="A17" s="9" t="s">
        <v>21</v>
      </c>
      <c r="B17" s="10">
        <v>8.0000000000000004E-4</v>
      </c>
      <c r="C17" s="10">
        <v>9.4999999999999998E-3</v>
      </c>
      <c r="D17" s="10">
        <v>2.7E-2</v>
      </c>
    </row>
    <row r="18" spans="1:4" ht="15" customHeight="1">
      <c r="A18" s="18" t="s">
        <v>22</v>
      </c>
      <c r="B18" s="13">
        <v>8.6000000000000003E-5</v>
      </c>
      <c r="C18" s="13">
        <v>1E-3</v>
      </c>
      <c r="D18" s="13">
        <v>2.8999999999999998E-3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D342-6CF9-4A7E-BAB5-C302958F3E28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8.0000000000000004E-4</v>
      </c>
      <c r="C5" s="10">
        <v>5.1000000000000004E-3</v>
      </c>
      <c r="D5" s="10">
        <v>3.5999999999999997E-2</v>
      </c>
    </row>
    <row r="6" spans="1:4" ht="15" customHeight="1">
      <c r="A6" s="9" t="s">
        <v>5</v>
      </c>
      <c r="B6" s="10">
        <v>1.8E-3</v>
      </c>
      <c r="C6" s="10">
        <v>1.2E-2</v>
      </c>
      <c r="D6" s="10">
        <v>8.3000000000000004E-2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4.4000000000000002E-4</v>
      </c>
      <c r="C8" s="10">
        <v>2.8E-3</v>
      </c>
      <c r="D8" s="10">
        <v>2.1999999999999999E-2</v>
      </c>
    </row>
    <row r="9" spans="1:4" ht="15" customHeight="1">
      <c r="A9" s="9" t="s">
        <v>14</v>
      </c>
      <c r="B9" s="10">
        <v>1.1999999999999999E-3</v>
      </c>
      <c r="C9" s="10">
        <v>8.6999999999999994E-3</v>
      </c>
      <c r="D9" s="10">
        <v>5.2999999999999999E-2</v>
      </c>
    </row>
    <row r="10" spans="1:4" ht="15" customHeight="1">
      <c r="A10" s="9" t="s">
        <v>15</v>
      </c>
      <c r="B10" s="10">
        <v>1.6E-2</v>
      </c>
      <c r="C10" s="10">
        <v>0.11</v>
      </c>
      <c r="D10" s="10">
        <v>0.68</v>
      </c>
    </row>
    <row r="11" spans="1:4" ht="15" customHeight="1">
      <c r="A11" s="9" t="s">
        <v>16</v>
      </c>
      <c r="B11" s="10">
        <v>2.1999999999999999E-2</v>
      </c>
      <c r="C11" s="10">
        <v>0.16</v>
      </c>
      <c r="D11" s="10">
        <v>0.97</v>
      </c>
    </row>
    <row r="12" spans="1:4" ht="15" customHeight="1">
      <c r="A12" s="9" t="s">
        <v>162</v>
      </c>
      <c r="B12" s="10">
        <v>0.65</v>
      </c>
      <c r="C12" s="10">
        <v>4.3</v>
      </c>
      <c r="D12" s="10">
        <v>30</v>
      </c>
    </row>
    <row r="13" spans="1:4" ht="15" customHeight="1">
      <c r="A13" s="9" t="s">
        <v>17</v>
      </c>
      <c r="B13" s="10">
        <v>0.11</v>
      </c>
      <c r="C13" s="10">
        <v>0.73</v>
      </c>
      <c r="D13" s="10">
        <v>5</v>
      </c>
    </row>
    <row r="14" spans="1:4" ht="15" customHeight="1">
      <c r="A14" s="9" t="s">
        <v>18</v>
      </c>
      <c r="B14" s="10">
        <v>2.5999999999999999E-2</v>
      </c>
      <c r="C14" s="10">
        <v>0.18</v>
      </c>
      <c r="D14" s="10">
        <v>1.1000000000000001</v>
      </c>
    </row>
    <row r="15" spans="1:4" ht="15" customHeight="1">
      <c r="A15" s="9" t="s">
        <v>19</v>
      </c>
      <c r="B15" s="10">
        <v>1.9000000000000001E-4</v>
      </c>
      <c r="C15" s="10">
        <v>1.1000000000000001E-3</v>
      </c>
      <c r="D15" s="10">
        <v>8.8999999999999999E-3</v>
      </c>
    </row>
    <row r="16" spans="1:4" ht="15" customHeight="1">
      <c r="A16" s="9" t="s">
        <v>20</v>
      </c>
      <c r="B16" s="10">
        <v>1.8000000000000001E-4</v>
      </c>
      <c r="C16" s="10">
        <v>1E-3</v>
      </c>
      <c r="D16" s="10">
        <v>8.3000000000000001E-3</v>
      </c>
    </row>
    <row r="17" spans="1:4" ht="15" customHeight="1">
      <c r="A17" s="9" t="s">
        <v>21</v>
      </c>
      <c r="B17" s="10">
        <v>7.6000000000000004E-4</v>
      </c>
      <c r="C17" s="10">
        <v>4.4999999999999997E-3</v>
      </c>
      <c r="D17" s="10">
        <v>3.5000000000000003E-2</v>
      </c>
    </row>
    <row r="18" spans="1:4" ht="15" customHeight="1">
      <c r="A18" s="18" t="s">
        <v>22</v>
      </c>
      <c r="B18" s="13">
        <v>8.2000000000000001E-5</v>
      </c>
      <c r="C18" s="13">
        <v>4.8999999999999998E-4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1797-D0DA-4CC6-862A-0C1CA7C13646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8.8999999999999995E-4</v>
      </c>
      <c r="C5" s="10">
        <v>2.3E-3</v>
      </c>
      <c r="D5" s="10">
        <v>4.2999999999999997E-2</v>
      </c>
    </row>
    <row r="6" spans="1:4" ht="15" customHeight="1">
      <c r="A6" s="9" t="s">
        <v>5</v>
      </c>
      <c r="B6" s="10">
        <v>2E-3</v>
      </c>
      <c r="C6" s="10">
        <v>5.1999999999999998E-3</v>
      </c>
      <c r="D6" s="10">
        <v>9.7000000000000003E-2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4.8999999999999998E-4</v>
      </c>
      <c r="C8" s="10">
        <v>1.1999999999999999E-3</v>
      </c>
      <c r="D8" s="10">
        <v>2.5000000000000001E-2</v>
      </c>
    </row>
    <row r="9" spans="1:4" ht="15" customHeight="1">
      <c r="A9" s="9" t="s">
        <v>14</v>
      </c>
      <c r="B9" s="10">
        <v>1.2999999999999999E-3</v>
      </c>
      <c r="C9" s="10">
        <v>3.8E-3</v>
      </c>
      <c r="D9" s="10">
        <v>6.4000000000000001E-2</v>
      </c>
    </row>
    <row r="10" spans="1:4" ht="15" customHeight="1">
      <c r="A10" s="9" t="s">
        <v>15</v>
      </c>
      <c r="B10" s="10">
        <v>1.6E-2</v>
      </c>
      <c r="C10" s="10">
        <v>4.8000000000000001E-2</v>
      </c>
      <c r="D10" s="10">
        <v>0.81</v>
      </c>
    </row>
    <row r="11" spans="1:4" ht="15" customHeight="1">
      <c r="A11" s="9" t="s">
        <v>16</v>
      </c>
      <c r="B11" s="10">
        <v>2.4E-2</v>
      </c>
      <c r="C11" s="10">
        <v>6.9000000000000006E-2</v>
      </c>
      <c r="D11" s="10">
        <v>1.2</v>
      </c>
    </row>
    <row r="12" spans="1:4" ht="15" customHeight="1">
      <c r="A12" s="9" t="s">
        <v>162</v>
      </c>
      <c r="B12" s="10">
        <v>0.69</v>
      </c>
      <c r="C12" s="10">
        <v>1.9</v>
      </c>
      <c r="D12" s="10">
        <v>35</v>
      </c>
    </row>
    <row r="13" spans="1:4" ht="15" customHeight="1">
      <c r="A13" s="9" t="s">
        <v>17</v>
      </c>
      <c r="B13" s="10">
        <v>0.12</v>
      </c>
      <c r="C13" s="10">
        <v>0.33</v>
      </c>
      <c r="D13" s="10">
        <v>5.9</v>
      </c>
    </row>
    <row r="14" spans="1:4" ht="15" customHeight="1">
      <c r="A14" s="9" t="s">
        <v>18</v>
      </c>
      <c r="B14" s="10">
        <v>2.8000000000000001E-2</v>
      </c>
      <c r="C14" s="10">
        <v>8.1000000000000003E-2</v>
      </c>
      <c r="D14" s="10">
        <v>1.4</v>
      </c>
    </row>
    <row r="15" spans="1:4" ht="15" customHeight="1">
      <c r="A15" s="9" t="s">
        <v>19</v>
      </c>
      <c r="B15" s="10">
        <v>2.1000000000000001E-4</v>
      </c>
      <c r="C15" s="10">
        <v>5.0000000000000001E-4</v>
      </c>
      <c r="D15" s="10">
        <v>0.01</v>
      </c>
    </row>
    <row r="16" spans="1:4" ht="15" customHeight="1">
      <c r="A16" s="9" t="s">
        <v>20</v>
      </c>
      <c r="B16" s="10">
        <v>2.0000000000000001E-4</v>
      </c>
      <c r="C16" s="10">
        <v>4.8000000000000001E-4</v>
      </c>
      <c r="D16" s="10">
        <v>9.7999999999999997E-3</v>
      </c>
    </row>
    <row r="17" spans="1:4" ht="15" customHeight="1">
      <c r="A17" s="9" t="s">
        <v>21</v>
      </c>
      <c r="B17" s="10">
        <v>8.4000000000000003E-4</v>
      </c>
      <c r="C17" s="10">
        <v>2E-3</v>
      </c>
      <c r="D17" s="10">
        <v>4.1000000000000002E-2</v>
      </c>
    </row>
    <row r="18" spans="1:4" ht="15" customHeight="1">
      <c r="A18" s="18" t="s">
        <v>22</v>
      </c>
      <c r="B18" s="13">
        <v>9.1000000000000003E-5</v>
      </c>
      <c r="C18" s="13">
        <v>2.2000000000000001E-4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C04B-56C2-4409-BE21-187E165E03E5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6.4999999999999997E-4</v>
      </c>
      <c r="C5" s="10">
        <v>4.4000000000000003E-3</v>
      </c>
      <c r="D5" s="10">
        <v>1.6E-2</v>
      </c>
    </row>
    <row r="6" spans="1:4" ht="15" customHeight="1">
      <c r="A6" s="9" t="s">
        <v>5</v>
      </c>
      <c r="B6" s="10">
        <v>1.5E-3</v>
      </c>
      <c r="C6" s="10">
        <v>0.01</v>
      </c>
      <c r="D6" s="10">
        <v>3.5999999999999997E-2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3.2000000000000003E-4</v>
      </c>
      <c r="C8" s="10">
        <v>2.2000000000000001E-3</v>
      </c>
      <c r="D8" s="10">
        <v>8.8000000000000005E-3</v>
      </c>
    </row>
    <row r="9" spans="1:4" ht="15" customHeight="1">
      <c r="A9" s="9" t="s">
        <v>14</v>
      </c>
      <c r="B9" s="10">
        <v>8.4999999999999995E-4</v>
      </c>
      <c r="C9" s="10">
        <v>5.4000000000000003E-3</v>
      </c>
      <c r="D9" s="10">
        <v>2.1000000000000001E-2</v>
      </c>
    </row>
    <row r="10" spans="1:4" ht="15" customHeight="1">
      <c r="A10" s="9" t="s">
        <v>15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>
      <c r="A11" s="9" t="s">
        <v>16</v>
      </c>
      <c r="B11" s="10">
        <v>1.6E-2</v>
      </c>
      <c r="C11" s="10">
        <v>0.1</v>
      </c>
      <c r="D11" s="10">
        <v>0.39</v>
      </c>
    </row>
    <row r="12" spans="1:4" ht="15" customHeight="1">
      <c r="A12" s="9" t="s">
        <v>162</v>
      </c>
      <c r="B12" s="10">
        <v>0.45</v>
      </c>
      <c r="C12" s="10">
        <v>3</v>
      </c>
      <c r="D12" s="10">
        <v>12</v>
      </c>
    </row>
    <row r="13" spans="1:4" ht="15" customHeight="1">
      <c r="A13" s="9" t="s">
        <v>17</v>
      </c>
      <c r="B13" s="10">
        <v>7.5999999999999998E-2</v>
      </c>
      <c r="C13" s="10">
        <v>0.5</v>
      </c>
      <c r="D13" s="10">
        <v>1.9</v>
      </c>
    </row>
    <row r="14" spans="1:4" ht="15" customHeight="1">
      <c r="A14" s="9" t="s">
        <v>18</v>
      </c>
      <c r="B14" s="10">
        <v>1.7999999999999999E-2</v>
      </c>
      <c r="C14" s="10">
        <v>0.12</v>
      </c>
      <c r="D14" s="10">
        <v>0.45</v>
      </c>
    </row>
    <row r="15" spans="1:4" ht="15" customHeight="1">
      <c r="A15" s="9" t="s">
        <v>19</v>
      </c>
      <c r="B15" s="10">
        <v>1.4999999999999999E-4</v>
      </c>
      <c r="C15" s="10">
        <v>1E-3</v>
      </c>
      <c r="D15" s="10">
        <v>3.7000000000000002E-3</v>
      </c>
    </row>
    <row r="16" spans="1:4" ht="15" customHeight="1">
      <c r="A16" s="9" t="s">
        <v>20</v>
      </c>
      <c r="B16" s="10">
        <v>1.3999999999999999E-4</v>
      </c>
      <c r="C16" s="10">
        <v>1E-3</v>
      </c>
      <c r="D16" s="10">
        <v>3.5000000000000001E-3</v>
      </c>
    </row>
    <row r="17" spans="1:4" ht="15" customHeight="1">
      <c r="A17" s="9" t="s">
        <v>21</v>
      </c>
      <c r="B17" s="10">
        <v>5.9999999999999995E-4</v>
      </c>
      <c r="C17" s="10">
        <v>4.1999999999999997E-3</v>
      </c>
      <c r="D17" s="10">
        <v>1.4999999999999999E-2</v>
      </c>
    </row>
    <row r="18" spans="1:4" ht="15" customHeight="1">
      <c r="A18" s="18" t="s">
        <v>22</v>
      </c>
      <c r="B18" s="13">
        <v>6.3999999999999997E-5</v>
      </c>
      <c r="C18" s="13">
        <v>4.6000000000000001E-4</v>
      </c>
      <c r="D18" s="13">
        <v>1.6000000000000001E-3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3F4D-55B8-497D-9C95-FE4667991A44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2.1000000000000001E-4</v>
      </c>
      <c r="C5" s="10">
        <v>1.4E-3</v>
      </c>
      <c r="D5" s="10">
        <v>5.1999999999999998E-3</v>
      </c>
    </row>
    <row r="6" spans="1:4" ht="15" customHeight="1">
      <c r="A6" s="9" t="s">
        <v>5</v>
      </c>
      <c r="B6" s="10">
        <v>4.8000000000000001E-4</v>
      </c>
      <c r="C6" s="10">
        <v>3.0999999999999999E-3</v>
      </c>
      <c r="D6" s="10">
        <v>1.2E-2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1.2999999999999999E-4</v>
      </c>
      <c r="C8" s="10">
        <v>7.6000000000000004E-4</v>
      </c>
      <c r="D8" s="10">
        <v>2.8999999999999998E-3</v>
      </c>
    </row>
    <row r="9" spans="1:4" ht="15" customHeight="1">
      <c r="A9" s="9" t="s">
        <v>14</v>
      </c>
      <c r="B9" s="10">
        <v>3.6000000000000002E-4</v>
      </c>
      <c r="C9" s="10">
        <v>1.9E-3</v>
      </c>
      <c r="D9" s="10">
        <v>7.4999999999999997E-3</v>
      </c>
    </row>
    <row r="10" spans="1:4" ht="15" customHeight="1">
      <c r="A10" s="9" t="s">
        <v>15</v>
      </c>
      <c r="B10" s="10">
        <v>4.5999999999999999E-3</v>
      </c>
      <c r="C10" s="10">
        <v>2.4E-2</v>
      </c>
      <c r="D10" s="10">
        <v>9.5000000000000001E-2</v>
      </c>
    </row>
    <row r="11" spans="1:4" ht="15" customHeight="1">
      <c r="A11" s="9" t="s">
        <v>16</v>
      </c>
      <c r="B11" s="10">
        <v>6.6E-3</v>
      </c>
      <c r="C11" s="10">
        <v>3.4000000000000002E-2</v>
      </c>
      <c r="D11" s="10">
        <v>0.14000000000000001</v>
      </c>
    </row>
    <row r="12" spans="1:4" ht="15" customHeight="1">
      <c r="A12" s="9" t="s">
        <v>162</v>
      </c>
      <c r="B12" s="10">
        <v>0.2</v>
      </c>
      <c r="C12" s="10">
        <v>1.1000000000000001</v>
      </c>
      <c r="D12" s="10">
        <v>4.3</v>
      </c>
    </row>
    <row r="13" spans="1:4" ht="15" customHeight="1">
      <c r="A13" s="9" t="s">
        <v>17</v>
      </c>
      <c r="B13" s="10">
        <v>3.4000000000000002E-2</v>
      </c>
      <c r="C13" s="10">
        <v>0.18</v>
      </c>
      <c r="D13" s="10">
        <v>0.72</v>
      </c>
    </row>
    <row r="14" spans="1:4" ht="15" customHeight="1">
      <c r="A14" s="9" t="s">
        <v>18</v>
      </c>
      <c r="B14" s="10">
        <v>7.7999999999999996E-3</v>
      </c>
      <c r="C14" s="10">
        <v>0.04</v>
      </c>
      <c r="D14" s="10">
        <v>0.16</v>
      </c>
    </row>
    <row r="15" spans="1:4" ht="15" customHeight="1">
      <c r="A15" s="9" t="s">
        <v>19</v>
      </c>
      <c r="B15" s="10">
        <v>5.3999999999999998E-5</v>
      </c>
      <c r="C15" s="10">
        <v>3.4000000000000002E-4</v>
      </c>
      <c r="D15" s="10">
        <v>1.2999999999999999E-3</v>
      </c>
    </row>
    <row r="16" spans="1:4" ht="15" customHeight="1">
      <c r="A16" s="9" t="s">
        <v>20</v>
      </c>
      <c r="B16" s="10">
        <v>5.0000000000000002E-5</v>
      </c>
      <c r="C16" s="10">
        <v>3.2000000000000003E-4</v>
      </c>
      <c r="D16" s="10">
        <v>1.1999999999999999E-3</v>
      </c>
    </row>
    <row r="17" spans="1:4" ht="15" customHeight="1">
      <c r="A17" s="9" t="s">
        <v>21</v>
      </c>
      <c r="B17" s="10">
        <v>2.1000000000000001E-4</v>
      </c>
      <c r="C17" s="10">
        <v>1.2999999999999999E-3</v>
      </c>
      <c r="D17" s="10">
        <v>5.0000000000000001E-3</v>
      </c>
    </row>
    <row r="18" spans="1:4" ht="15" customHeight="1">
      <c r="A18" s="18" t="s">
        <v>22</v>
      </c>
      <c r="B18" s="13">
        <v>2.3E-5</v>
      </c>
      <c r="C18" s="13">
        <v>1.3999999999999999E-4</v>
      </c>
      <c r="D18" s="13">
        <v>5.4000000000000001E-4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A0E-10C6-4319-A8D5-B1EE3AA888EE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6.9999999999999999E-4</v>
      </c>
      <c r="C5" s="10">
        <v>5.4000000000000003E-3</v>
      </c>
      <c r="D5" s="10">
        <v>4.3999999999999997E-2</v>
      </c>
    </row>
    <row r="6" spans="1:4" ht="15" customHeight="1">
      <c r="A6" s="9" t="s">
        <v>5</v>
      </c>
      <c r="B6" s="10">
        <v>1.6000000000000001E-3</v>
      </c>
      <c r="C6" s="10">
        <v>1.2E-2</v>
      </c>
      <c r="D6" s="10">
        <v>0.1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3.8000000000000002E-4</v>
      </c>
      <c r="C8" s="10">
        <v>2.8E-3</v>
      </c>
      <c r="D8" s="10">
        <v>2.3E-2</v>
      </c>
    </row>
    <row r="9" spans="1:4" ht="15" customHeight="1">
      <c r="A9" s="9" t="s">
        <v>14</v>
      </c>
      <c r="B9" s="10">
        <v>9.6000000000000002E-4</v>
      </c>
      <c r="C9" s="10">
        <v>6.7999999999999996E-3</v>
      </c>
      <c r="D9" s="10">
        <v>6.4000000000000001E-2</v>
      </c>
    </row>
    <row r="10" spans="1:4" ht="15" customHeight="1">
      <c r="A10" s="9" t="s">
        <v>15</v>
      </c>
      <c r="B10" s="10">
        <v>1.2E-2</v>
      </c>
      <c r="C10" s="10">
        <v>8.5999999999999993E-2</v>
      </c>
      <c r="D10" s="10">
        <v>0.81</v>
      </c>
    </row>
    <row r="11" spans="1:4" ht="15" customHeight="1">
      <c r="A11" s="9" t="s">
        <v>16</v>
      </c>
      <c r="B11" s="10">
        <v>1.7000000000000001E-2</v>
      </c>
      <c r="C11" s="10">
        <v>0.12</v>
      </c>
      <c r="D11" s="10">
        <v>1.2</v>
      </c>
    </row>
    <row r="12" spans="1:4" ht="15" customHeight="1">
      <c r="A12" s="9" t="s">
        <v>162</v>
      </c>
      <c r="B12" s="10">
        <v>0.52</v>
      </c>
      <c r="C12" s="10">
        <v>3.7</v>
      </c>
      <c r="D12" s="10">
        <v>34</v>
      </c>
    </row>
    <row r="13" spans="1:4" ht="15" customHeight="1">
      <c r="A13" s="9" t="s">
        <v>17</v>
      </c>
      <c r="B13" s="10">
        <v>8.7999999999999995E-2</v>
      </c>
      <c r="C13" s="10">
        <v>0.62</v>
      </c>
      <c r="D13" s="10">
        <v>5.7</v>
      </c>
    </row>
    <row r="14" spans="1:4" ht="15" customHeight="1">
      <c r="A14" s="9" t="s">
        <v>18</v>
      </c>
      <c r="B14" s="10">
        <v>0.02</v>
      </c>
      <c r="C14" s="10">
        <v>0.14000000000000001</v>
      </c>
      <c r="D14" s="10">
        <v>1.4</v>
      </c>
    </row>
    <row r="15" spans="1:4" ht="15" customHeight="1">
      <c r="A15" s="9" t="s">
        <v>19</v>
      </c>
      <c r="B15" s="10">
        <v>1.7000000000000001E-4</v>
      </c>
      <c r="C15" s="10">
        <v>1.2999999999999999E-3</v>
      </c>
      <c r="D15" s="10">
        <v>1.0999999999999999E-2</v>
      </c>
    </row>
    <row r="16" spans="1:4" ht="15" customHeight="1">
      <c r="A16" s="9" t="s">
        <v>20</v>
      </c>
      <c r="B16" s="10">
        <v>1.6000000000000001E-4</v>
      </c>
      <c r="C16" s="10">
        <v>1.2999999999999999E-3</v>
      </c>
      <c r="D16" s="10">
        <v>9.9000000000000008E-3</v>
      </c>
    </row>
    <row r="17" spans="1:4" ht="15" customHeight="1">
      <c r="A17" s="9" t="s">
        <v>21</v>
      </c>
      <c r="B17" s="10">
        <v>6.7000000000000002E-4</v>
      </c>
      <c r="C17" s="10">
        <v>5.3E-3</v>
      </c>
      <c r="D17" s="10">
        <v>4.3999999999999997E-2</v>
      </c>
    </row>
    <row r="18" spans="1:4" ht="15" customHeight="1">
      <c r="A18" s="18" t="s">
        <v>22</v>
      </c>
      <c r="B18" s="13">
        <v>7.2000000000000002E-5</v>
      </c>
      <c r="C18" s="13">
        <v>5.6999999999999998E-4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EEC7-AF94-43AB-8D0F-03D0FC037BD5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4.6000000000000001E-4</v>
      </c>
      <c r="C5" s="10">
        <v>5.7000000000000002E-3</v>
      </c>
      <c r="D5" s="10">
        <v>1.9E-2</v>
      </c>
    </row>
    <row r="6" spans="1:4" ht="15" customHeight="1">
      <c r="A6" s="9" t="s">
        <v>5</v>
      </c>
      <c r="B6" s="10">
        <v>1.1000000000000001E-3</v>
      </c>
      <c r="C6" s="10">
        <v>1.2999999999999999E-2</v>
      </c>
      <c r="D6" s="10">
        <v>4.2999999999999997E-2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2.4000000000000001E-4</v>
      </c>
      <c r="C8" s="10">
        <v>2.8E-3</v>
      </c>
      <c r="D8" s="10">
        <v>8.6E-3</v>
      </c>
    </row>
    <row r="9" spans="1:4" ht="15" customHeight="1">
      <c r="A9" s="9" t="s">
        <v>14</v>
      </c>
      <c r="B9" s="10">
        <v>5.8E-4</v>
      </c>
      <c r="C9" s="10">
        <v>6.8999999999999999E-3</v>
      </c>
      <c r="D9" s="10">
        <v>2.3E-2</v>
      </c>
    </row>
    <row r="10" spans="1:4" ht="15" customHeight="1">
      <c r="A10" s="9" t="s">
        <v>15</v>
      </c>
      <c r="B10" s="10">
        <v>7.4000000000000003E-3</v>
      </c>
      <c r="C10" s="10">
        <v>8.7999999999999995E-2</v>
      </c>
      <c r="D10" s="10">
        <v>0.28999999999999998</v>
      </c>
    </row>
    <row r="11" spans="1:4" ht="15" customHeight="1">
      <c r="A11" s="9" t="s">
        <v>16</v>
      </c>
      <c r="B11" s="10">
        <v>1.0999999999999999E-2</v>
      </c>
      <c r="C11" s="10">
        <v>0.13</v>
      </c>
      <c r="D11" s="10">
        <v>0.42</v>
      </c>
    </row>
    <row r="12" spans="1:4" ht="15" customHeight="1">
      <c r="A12" s="9" t="s">
        <v>162</v>
      </c>
      <c r="B12" s="10">
        <v>0.32</v>
      </c>
      <c r="C12" s="10">
        <v>3.8</v>
      </c>
      <c r="D12" s="10">
        <v>12</v>
      </c>
    </row>
    <row r="13" spans="1:4" ht="15" customHeight="1">
      <c r="A13" s="9" t="s">
        <v>17</v>
      </c>
      <c r="B13" s="10">
        <v>5.3999999999999999E-2</v>
      </c>
      <c r="C13" s="10">
        <v>0.64</v>
      </c>
      <c r="D13" s="10">
        <v>2.1</v>
      </c>
    </row>
    <row r="14" spans="1:4" ht="15" customHeight="1">
      <c r="A14" s="9" t="s">
        <v>18</v>
      </c>
      <c r="B14" s="10">
        <v>1.2E-2</v>
      </c>
      <c r="C14" s="10">
        <v>0.15</v>
      </c>
      <c r="D14" s="10">
        <v>0.48</v>
      </c>
    </row>
    <row r="15" spans="1:4" ht="15" customHeight="1">
      <c r="A15" s="9" t="s">
        <v>19</v>
      </c>
      <c r="B15" s="10">
        <v>1.1E-4</v>
      </c>
      <c r="C15" s="10">
        <v>1.4E-3</v>
      </c>
      <c r="D15" s="10">
        <v>4.7000000000000002E-3</v>
      </c>
    </row>
    <row r="16" spans="1:4" ht="15" customHeight="1">
      <c r="A16" s="9" t="s">
        <v>20</v>
      </c>
      <c r="B16" s="10">
        <v>1E-4</v>
      </c>
      <c r="C16" s="10">
        <v>1.4E-3</v>
      </c>
      <c r="D16" s="10">
        <v>4.4999999999999997E-3</v>
      </c>
    </row>
    <row r="17" spans="1:4" ht="15" customHeight="1">
      <c r="A17" s="9" t="s">
        <v>21</v>
      </c>
      <c r="B17" s="10">
        <v>4.4000000000000002E-4</v>
      </c>
      <c r="C17" s="10">
        <v>5.7000000000000002E-3</v>
      </c>
      <c r="D17" s="10">
        <v>1.9E-2</v>
      </c>
    </row>
    <row r="18" spans="1:4" ht="15" customHeight="1">
      <c r="A18" s="18" t="s">
        <v>22</v>
      </c>
      <c r="B18" s="13">
        <v>4.6999999999999997E-5</v>
      </c>
      <c r="C18" s="13">
        <v>6.2E-4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E6A1-3F60-4BD4-9687-A2D52E987FB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28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8.1999999999999998E-4</v>
      </c>
      <c r="C5" s="10">
        <v>8.2000000000000007E-3</v>
      </c>
      <c r="D5" s="10">
        <v>3.9E-2</v>
      </c>
    </row>
    <row r="6" spans="1:4" ht="15" customHeight="1">
      <c r="A6" s="9" t="s">
        <v>5</v>
      </c>
      <c r="B6" s="10">
        <v>1.9E-3</v>
      </c>
      <c r="C6" s="10">
        <v>1.9E-2</v>
      </c>
      <c r="D6" s="10">
        <v>8.7999999999999995E-2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4.4000000000000002E-4</v>
      </c>
      <c r="C8" s="10">
        <v>4.4999999999999997E-3</v>
      </c>
      <c r="D8" s="10">
        <v>2.1999999999999999E-2</v>
      </c>
    </row>
    <row r="9" spans="1:4" ht="15" customHeight="1">
      <c r="A9" s="9" t="s">
        <v>14</v>
      </c>
      <c r="B9" s="10">
        <v>1.1999999999999999E-3</v>
      </c>
      <c r="C9" s="10">
        <v>1.2E-2</v>
      </c>
      <c r="D9" s="10">
        <v>5.8999999999999997E-2</v>
      </c>
    </row>
    <row r="10" spans="1:4" ht="15" customHeight="1">
      <c r="A10" s="9" t="s">
        <v>15</v>
      </c>
      <c r="B10" s="10">
        <v>1.6E-2</v>
      </c>
      <c r="C10" s="10">
        <v>0.16</v>
      </c>
      <c r="D10" s="10">
        <v>0.75</v>
      </c>
    </row>
    <row r="11" spans="1:4" ht="15" customHeight="1">
      <c r="A11" s="9" t="s">
        <v>16</v>
      </c>
      <c r="B11" s="10">
        <v>2.3E-2</v>
      </c>
      <c r="C11" s="10">
        <v>0.22</v>
      </c>
      <c r="D11" s="10">
        <v>1.1000000000000001</v>
      </c>
    </row>
    <row r="12" spans="1:4" ht="15" customHeight="1">
      <c r="A12" s="9" t="s">
        <v>162</v>
      </c>
      <c r="B12" s="10">
        <v>0.66</v>
      </c>
      <c r="C12" s="10">
        <v>6.7</v>
      </c>
      <c r="D12" s="10">
        <v>31</v>
      </c>
    </row>
    <row r="13" spans="1:4" ht="15" customHeight="1">
      <c r="A13" s="9" t="s">
        <v>17</v>
      </c>
      <c r="B13" s="10">
        <v>0.11</v>
      </c>
      <c r="C13" s="10">
        <v>1.1000000000000001</v>
      </c>
      <c r="D13" s="10">
        <v>5.3</v>
      </c>
    </row>
    <row r="14" spans="1:4" ht="15" customHeight="1">
      <c r="A14" s="9" t="s">
        <v>18</v>
      </c>
      <c r="B14" s="10">
        <v>2.5999999999999999E-2</v>
      </c>
      <c r="C14" s="10">
        <v>0.26</v>
      </c>
      <c r="D14" s="10">
        <v>1.2</v>
      </c>
    </row>
    <row r="15" spans="1:4" ht="15" customHeight="1">
      <c r="A15" s="9" t="s">
        <v>19</v>
      </c>
      <c r="B15" s="10">
        <v>2.0000000000000001E-4</v>
      </c>
      <c r="C15" s="10">
        <v>2.0999999999999999E-3</v>
      </c>
      <c r="D15" s="10">
        <v>9.4999999999999998E-3</v>
      </c>
    </row>
    <row r="16" spans="1:4" ht="15" customHeight="1">
      <c r="A16" s="9" t="s">
        <v>20</v>
      </c>
      <c r="B16" s="10">
        <v>1.9000000000000001E-4</v>
      </c>
      <c r="C16" s="10">
        <v>2E-3</v>
      </c>
      <c r="D16" s="10">
        <v>8.8999999999999999E-3</v>
      </c>
    </row>
    <row r="17" spans="1:4" ht="15" customHeight="1">
      <c r="A17" s="9" t="s">
        <v>21</v>
      </c>
      <c r="B17" s="10">
        <v>8.0000000000000004E-4</v>
      </c>
      <c r="C17" s="10">
        <v>8.2000000000000007E-3</v>
      </c>
      <c r="D17" s="10">
        <v>3.7999999999999999E-2</v>
      </c>
    </row>
    <row r="18" spans="1:4" ht="15" customHeight="1">
      <c r="A18" s="18" t="s">
        <v>22</v>
      </c>
      <c r="B18" s="13">
        <v>8.7000000000000001E-5</v>
      </c>
      <c r="C18" s="13">
        <v>8.8999999999999995E-4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ADE0-6663-4F97-A675-45578702863C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27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1.2999999999999999E-3</v>
      </c>
      <c r="C5" s="10">
        <v>6.4000000000000003E-3</v>
      </c>
      <c r="D5" s="10">
        <v>5.6000000000000001E-2</v>
      </c>
    </row>
    <row r="6" spans="1:4" ht="15" customHeight="1">
      <c r="A6" s="9" t="s">
        <v>5</v>
      </c>
      <c r="B6" s="10">
        <v>3.0000000000000001E-3</v>
      </c>
      <c r="C6" s="10">
        <v>1.4999999999999999E-2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6.8999999999999997E-4</v>
      </c>
      <c r="C8" s="10">
        <v>3.0999999999999999E-3</v>
      </c>
      <c r="D8" s="10">
        <v>2.5000000000000001E-2</v>
      </c>
    </row>
    <row r="9" spans="1:4" ht="15" customHeight="1">
      <c r="A9" s="9" t="s">
        <v>14</v>
      </c>
      <c r="B9" s="10">
        <v>1.6000000000000001E-3</v>
      </c>
      <c r="C9" s="10">
        <v>7.6E-3</v>
      </c>
      <c r="D9" s="10">
        <v>6.2E-2</v>
      </c>
    </row>
    <row r="10" spans="1:4" ht="15" customHeight="1">
      <c r="A10" s="9" t="s">
        <v>15</v>
      </c>
      <c r="B10" s="10">
        <v>0.02</v>
      </c>
      <c r="C10" s="10">
        <v>9.6000000000000002E-2</v>
      </c>
      <c r="D10" s="10">
        <v>0.8</v>
      </c>
    </row>
    <row r="11" spans="1:4" ht="15" customHeight="1">
      <c r="A11" s="9" t="s">
        <v>16</v>
      </c>
      <c r="B11" s="10">
        <v>2.8000000000000001E-2</v>
      </c>
      <c r="C11" s="10">
        <v>0.14000000000000001</v>
      </c>
      <c r="D11" s="10">
        <v>1.1000000000000001</v>
      </c>
    </row>
    <row r="12" spans="1:4" ht="15" customHeight="1">
      <c r="A12" s="9" t="s">
        <v>162</v>
      </c>
      <c r="B12" s="10">
        <v>0.87</v>
      </c>
      <c r="C12" s="10">
        <v>4.2</v>
      </c>
      <c r="D12" s="10">
        <v>34</v>
      </c>
    </row>
    <row r="13" spans="1:4" ht="15" customHeight="1">
      <c r="A13" s="9" t="s">
        <v>17</v>
      </c>
      <c r="B13" s="10">
        <v>0.15</v>
      </c>
      <c r="C13" s="10">
        <v>0.7</v>
      </c>
      <c r="D13" s="10">
        <v>5.8</v>
      </c>
    </row>
    <row r="14" spans="1:4" ht="15" customHeight="1">
      <c r="A14" s="9" t="s">
        <v>18</v>
      </c>
      <c r="B14" s="10">
        <v>3.3000000000000002E-2</v>
      </c>
      <c r="C14" s="10">
        <v>0.16</v>
      </c>
      <c r="D14" s="10">
        <v>1.3</v>
      </c>
    </row>
    <row r="15" spans="1:4" ht="15" customHeight="1">
      <c r="A15" s="9" t="s">
        <v>19</v>
      </c>
      <c r="B15" s="10">
        <v>3.1E-4</v>
      </c>
      <c r="C15" s="10">
        <v>1.6000000000000001E-3</v>
      </c>
      <c r="D15" s="10">
        <v>1.2999999999999999E-2</v>
      </c>
    </row>
    <row r="16" spans="1:4" ht="15" customHeight="1">
      <c r="A16" s="9" t="s">
        <v>20</v>
      </c>
      <c r="B16" s="10">
        <v>2.9999999999999997E-4</v>
      </c>
      <c r="C16" s="10">
        <v>1.6000000000000001E-3</v>
      </c>
      <c r="D16" s="10">
        <v>1.2999999999999999E-2</v>
      </c>
    </row>
    <row r="17" spans="1:4" ht="15" customHeight="1">
      <c r="A17" s="9" t="s">
        <v>21</v>
      </c>
      <c r="B17" s="10">
        <v>1.1999999999999999E-3</v>
      </c>
      <c r="C17" s="10">
        <v>6.4999999999999997E-3</v>
      </c>
      <c r="D17" s="10">
        <v>5.3999999999999999E-2</v>
      </c>
    </row>
    <row r="18" spans="1:4" ht="15" customHeight="1">
      <c r="A18" s="18" t="s">
        <v>22</v>
      </c>
      <c r="B18" s="13">
        <v>1.2999999999999999E-4</v>
      </c>
      <c r="C18" s="13">
        <v>6.9999999999999999E-4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79FA-B898-4241-B083-BBAECFF03B43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2E-3</v>
      </c>
      <c r="C5" s="10">
        <v>0.05</v>
      </c>
      <c r="D5" s="10">
        <v>6.2E-2</v>
      </c>
    </row>
    <row r="6" spans="1:4" ht="15" customHeight="1">
      <c r="A6" s="9" t="s">
        <v>5</v>
      </c>
      <c r="B6" s="10">
        <v>4.5999999999999999E-3</v>
      </c>
      <c r="C6" s="10">
        <v>0.11</v>
      </c>
      <c r="D6" s="10">
        <v>0.14000000000000001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1.1000000000000001E-3</v>
      </c>
      <c r="C8" s="10">
        <v>2.4E-2</v>
      </c>
      <c r="D8" s="10">
        <v>0.03</v>
      </c>
    </row>
    <row r="9" spans="1:4" ht="15" customHeight="1">
      <c r="A9" s="9" t="s">
        <v>14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>
      <c r="A10" s="9" t="s">
        <v>15</v>
      </c>
      <c r="B10" s="10">
        <v>3.7999999999999999E-2</v>
      </c>
      <c r="C10" s="10">
        <v>0.8</v>
      </c>
      <c r="D10" s="10">
        <v>1</v>
      </c>
    </row>
    <row r="11" spans="1:4" ht="15" customHeight="1">
      <c r="A11" s="9" t="s">
        <v>16</v>
      </c>
      <c r="B11" s="10">
        <v>5.5E-2</v>
      </c>
      <c r="C11" s="10">
        <v>1.1000000000000001</v>
      </c>
      <c r="D11" s="10">
        <v>1.5</v>
      </c>
    </row>
    <row r="12" spans="1:4" ht="15" customHeight="1">
      <c r="A12" s="9" t="s">
        <v>162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17</v>
      </c>
      <c r="B13" s="10">
        <v>0.27</v>
      </c>
      <c r="C13" s="10">
        <v>5.9</v>
      </c>
      <c r="D13" s="10">
        <v>7.6</v>
      </c>
    </row>
    <row r="14" spans="1:4" ht="15" customHeight="1">
      <c r="A14" s="9" t="s">
        <v>18</v>
      </c>
      <c r="B14" s="10">
        <v>6.4000000000000001E-2</v>
      </c>
      <c r="C14" s="10">
        <v>1.3</v>
      </c>
      <c r="D14" s="10">
        <v>1.8</v>
      </c>
    </row>
    <row r="15" spans="1:4" ht="15" customHeight="1">
      <c r="A15" s="9" t="s">
        <v>19</v>
      </c>
      <c r="B15" s="10">
        <v>5.1000000000000004E-4</v>
      </c>
      <c r="C15" s="10">
        <v>1.2E-2</v>
      </c>
      <c r="D15" s="10">
        <v>1.4999999999999999E-2</v>
      </c>
    </row>
    <row r="16" spans="1:4" ht="15" customHeight="1">
      <c r="A16" s="9" t="s">
        <v>20</v>
      </c>
      <c r="B16" s="10">
        <v>4.8000000000000001E-4</v>
      </c>
      <c r="C16" s="10">
        <v>1.2E-2</v>
      </c>
      <c r="D16" s="10">
        <v>1.4999999999999999E-2</v>
      </c>
    </row>
    <row r="17" spans="1:4" ht="15" customHeight="1">
      <c r="A17" s="9" t="s">
        <v>21</v>
      </c>
      <c r="B17" s="10">
        <v>2E-3</v>
      </c>
      <c r="C17" s="10">
        <v>0.05</v>
      </c>
      <c r="D17" s="10">
        <v>6.3E-2</v>
      </c>
    </row>
    <row r="18" spans="1:4" ht="15" customHeight="1">
      <c r="A18" s="18" t="s">
        <v>22</v>
      </c>
      <c r="B18" s="13">
        <v>2.2000000000000001E-4</v>
      </c>
      <c r="C18" s="13">
        <v>5.4000000000000003E-3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A423-63AF-43BE-AE10-9D4726FDC396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1.6999999999999999E-3</v>
      </c>
      <c r="C5" s="10">
        <v>1.0999999999999999E-2</v>
      </c>
      <c r="D5" s="10">
        <v>5.8999999999999997E-2</v>
      </c>
    </row>
    <row r="6" spans="1:4" ht="15" customHeight="1">
      <c r="A6" s="9" t="s">
        <v>5</v>
      </c>
      <c r="B6" s="10">
        <v>3.8E-3</v>
      </c>
      <c r="C6" s="10">
        <v>2.4E-2</v>
      </c>
      <c r="D6" s="10">
        <v>0.14000000000000001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8.4000000000000003E-4</v>
      </c>
      <c r="C8" s="10">
        <v>5.5999999999999999E-3</v>
      </c>
      <c r="D8" s="10">
        <v>2.9000000000000001E-2</v>
      </c>
    </row>
    <row r="9" spans="1:4" ht="15" customHeight="1">
      <c r="A9" s="9" t="s">
        <v>14</v>
      </c>
      <c r="B9" s="10">
        <v>2.0999999999999999E-3</v>
      </c>
      <c r="C9" s="10">
        <v>1.2999999999999999E-2</v>
      </c>
      <c r="D9" s="10">
        <v>7.0999999999999994E-2</v>
      </c>
    </row>
    <row r="10" spans="1:4" ht="15" customHeight="1">
      <c r="A10" s="9" t="s">
        <v>15</v>
      </c>
      <c r="B10" s="10">
        <v>2.5999999999999999E-2</v>
      </c>
      <c r="C10" s="10">
        <v>0.17</v>
      </c>
      <c r="D10" s="10">
        <v>0.9</v>
      </c>
    </row>
    <row r="11" spans="1:4" ht="15" customHeight="1">
      <c r="A11" s="9" t="s">
        <v>16</v>
      </c>
      <c r="B11" s="10">
        <v>3.6999999999999998E-2</v>
      </c>
      <c r="C11" s="10">
        <v>0.24</v>
      </c>
      <c r="D11" s="10">
        <v>1.3</v>
      </c>
    </row>
    <row r="12" spans="1:4" ht="15" customHeight="1">
      <c r="A12" s="9" t="s">
        <v>162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17</v>
      </c>
      <c r="B13" s="10">
        <v>0.19</v>
      </c>
      <c r="C13" s="10">
        <v>1.2</v>
      </c>
      <c r="D13" s="10">
        <v>6.5</v>
      </c>
    </row>
    <row r="14" spans="1:4" ht="15" customHeight="1">
      <c r="A14" s="9" t="s">
        <v>18</v>
      </c>
      <c r="B14" s="10">
        <v>4.3999999999999997E-2</v>
      </c>
      <c r="C14" s="10">
        <v>0.28000000000000003</v>
      </c>
      <c r="D14" s="10">
        <v>1.5</v>
      </c>
    </row>
    <row r="15" spans="1:4" ht="15" customHeight="1">
      <c r="A15" s="9" t="s">
        <v>19</v>
      </c>
      <c r="B15" s="10">
        <v>4.0000000000000002E-4</v>
      </c>
      <c r="C15" s="10">
        <v>2.7000000000000001E-3</v>
      </c>
      <c r="D15" s="10">
        <v>1.4999999999999999E-2</v>
      </c>
    </row>
    <row r="16" spans="1:4" ht="15" customHeight="1">
      <c r="A16" s="9" t="s">
        <v>20</v>
      </c>
      <c r="B16" s="10">
        <v>3.8999999999999999E-4</v>
      </c>
      <c r="C16" s="10">
        <v>2.5999999999999999E-3</v>
      </c>
      <c r="D16" s="10">
        <v>1.4E-2</v>
      </c>
    </row>
    <row r="17" spans="1:4" ht="15" customHeight="1">
      <c r="A17" s="9" t="s">
        <v>21</v>
      </c>
      <c r="B17" s="10">
        <v>1.6000000000000001E-3</v>
      </c>
      <c r="C17" s="10">
        <v>1.0999999999999999E-2</v>
      </c>
      <c r="D17" s="10">
        <v>5.8999999999999997E-2</v>
      </c>
    </row>
    <row r="18" spans="1:4" ht="15" customHeight="1">
      <c r="A18" s="18" t="s">
        <v>22</v>
      </c>
      <c r="B18" s="13">
        <v>1.7000000000000001E-4</v>
      </c>
      <c r="C18" s="13">
        <v>1.1999999999999999E-3</v>
      </c>
      <c r="D18" s="13">
        <v>6.3E-3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8F10-4E87-4BCE-B58F-FA55D39CA19E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1.1999999999999999E-3</v>
      </c>
      <c r="C5" s="10">
        <v>9.9000000000000008E-3</v>
      </c>
      <c r="D5" s="10">
        <v>5.2999999999999999E-2</v>
      </c>
    </row>
    <row r="6" spans="1:4" ht="15" customHeight="1">
      <c r="A6" s="9" t="s">
        <v>5</v>
      </c>
      <c r="B6" s="10">
        <v>2.7000000000000001E-3</v>
      </c>
      <c r="C6" s="10">
        <v>2.3E-2</v>
      </c>
      <c r="D6" s="10">
        <v>0.12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6.4999999999999997E-4</v>
      </c>
      <c r="C8" s="10">
        <v>4.7999999999999996E-3</v>
      </c>
      <c r="D8" s="10">
        <v>2.5999999999999999E-2</v>
      </c>
    </row>
    <row r="9" spans="1:4" ht="15" customHeight="1">
      <c r="A9" s="9" t="s">
        <v>14</v>
      </c>
      <c r="B9" s="10">
        <v>1.5E-3</v>
      </c>
      <c r="C9" s="10">
        <v>1.2E-2</v>
      </c>
      <c r="D9" s="10">
        <v>6.3E-2</v>
      </c>
    </row>
    <row r="10" spans="1:4" ht="15" customHeight="1">
      <c r="A10" s="9" t="s">
        <v>15</v>
      </c>
      <c r="B10" s="10">
        <v>1.9E-2</v>
      </c>
      <c r="C10" s="10">
        <v>0.15</v>
      </c>
      <c r="D10" s="10">
        <v>0.8</v>
      </c>
    </row>
    <row r="11" spans="1:4" ht="15" customHeight="1">
      <c r="A11" s="9" t="s">
        <v>16</v>
      </c>
      <c r="B11" s="10">
        <v>2.8000000000000001E-2</v>
      </c>
      <c r="C11" s="10">
        <v>0.21</v>
      </c>
      <c r="D11" s="10">
        <v>1.1000000000000001</v>
      </c>
    </row>
    <row r="12" spans="1:4" ht="15" customHeight="1">
      <c r="A12" s="9" t="s">
        <v>162</v>
      </c>
      <c r="B12" s="10">
        <v>0.83</v>
      </c>
      <c r="C12" s="10">
        <v>6.5</v>
      </c>
      <c r="D12" s="10">
        <v>34</v>
      </c>
    </row>
    <row r="13" spans="1:4" ht="15" customHeight="1">
      <c r="A13" s="9" t="s">
        <v>17</v>
      </c>
      <c r="B13" s="10">
        <v>0.14000000000000001</v>
      </c>
      <c r="C13" s="10">
        <v>1.1000000000000001</v>
      </c>
      <c r="D13" s="10">
        <v>5.8</v>
      </c>
    </row>
    <row r="14" spans="1:4" ht="15" customHeight="1">
      <c r="A14" s="9" t="s">
        <v>18</v>
      </c>
      <c r="B14" s="10">
        <v>3.2000000000000001E-2</v>
      </c>
      <c r="C14" s="10">
        <v>0.25</v>
      </c>
      <c r="D14" s="10">
        <v>1.3</v>
      </c>
    </row>
    <row r="15" spans="1:4" ht="15" customHeight="1">
      <c r="A15" s="9" t="s">
        <v>19</v>
      </c>
      <c r="B15" s="10">
        <v>2.9E-4</v>
      </c>
      <c r="C15" s="10">
        <v>2.5000000000000001E-3</v>
      </c>
      <c r="D15" s="10">
        <v>1.2999999999999999E-2</v>
      </c>
    </row>
    <row r="16" spans="1:4" ht="15" customHeight="1">
      <c r="A16" s="9" t="s">
        <v>20</v>
      </c>
      <c r="B16" s="10">
        <v>2.7999999999999998E-4</v>
      </c>
      <c r="C16" s="10">
        <v>2.3999999999999998E-3</v>
      </c>
      <c r="D16" s="10">
        <v>1.2999999999999999E-2</v>
      </c>
    </row>
    <row r="17" spans="1:4" ht="15" customHeight="1">
      <c r="A17" s="9" t="s">
        <v>21</v>
      </c>
      <c r="B17" s="10">
        <v>1.1999999999999999E-3</v>
      </c>
      <c r="C17" s="10">
        <v>0.01</v>
      </c>
      <c r="D17" s="10">
        <v>5.7000000000000002E-2</v>
      </c>
    </row>
    <row r="18" spans="1:4" ht="15" customHeight="1">
      <c r="A18" s="18" t="s">
        <v>22</v>
      </c>
      <c r="B18" s="13">
        <v>1.2E-4</v>
      </c>
      <c r="C18" s="13">
        <v>1.1000000000000001E-3</v>
      </c>
      <c r="D18" s="13">
        <v>6.1999999999999998E-3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3D7E-9387-4529-9A1C-6ABE77322109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7.6999999999999996E-4</v>
      </c>
      <c r="C5" s="10">
        <v>4.1999999999999997E-3</v>
      </c>
      <c r="D5" s="10">
        <v>1.0999999999999999E-2</v>
      </c>
    </row>
    <row r="6" spans="1:4" ht="15" customHeight="1">
      <c r="A6" s="9" t="s">
        <v>5</v>
      </c>
      <c r="B6" s="10">
        <v>1.8E-3</v>
      </c>
      <c r="C6" s="10">
        <v>9.5999999999999992E-3</v>
      </c>
      <c r="D6" s="10">
        <v>2.4E-2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3.6000000000000002E-4</v>
      </c>
      <c r="C8" s="10">
        <v>2E-3</v>
      </c>
      <c r="D8" s="10">
        <v>4.4000000000000003E-3</v>
      </c>
    </row>
    <row r="9" spans="1:4" ht="15" customHeight="1">
      <c r="A9" s="9" t="s">
        <v>14</v>
      </c>
      <c r="B9" s="10">
        <v>9.5E-4</v>
      </c>
      <c r="C9" s="10">
        <v>5.1000000000000004E-3</v>
      </c>
      <c r="D9" s="10">
        <v>1.2E-2</v>
      </c>
    </row>
    <row r="10" spans="1:4" ht="15" customHeight="1">
      <c r="A10" s="9" t="s">
        <v>15</v>
      </c>
      <c r="B10" s="10">
        <v>1.2E-2</v>
      </c>
      <c r="C10" s="10">
        <v>6.5000000000000002E-2</v>
      </c>
      <c r="D10" s="10">
        <v>0.16</v>
      </c>
    </row>
    <row r="11" spans="1:4" ht="15" customHeight="1">
      <c r="A11" s="9" t="s">
        <v>16</v>
      </c>
      <c r="B11" s="10">
        <v>1.7000000000000001E-2</v>
      </c>
      <c r="C11" s="10">
        <v>9.1999999999999998E-2</v>
      </c>
      <c r="D11" s="10">
        <v>0.22</v>
      </c>
    </row>
    <row r="12" spans="1:4" ht="15" customHeight="1">
      <c r="A12" s="9" t="s">
        <v>162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17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18</v>
      </c>
      <c r="B14" s="10">
        <v>0.02</v>
      </c>
      <c r="C14" s="10">
        <v>0.11</v>
      </c>
      <c r="D14" s="10">
        <v>0.26</v>
      </c>
    </row>
    <row r="15" spans="1:4" ht="15" customHeight="1">
      <c r="A15" s="9" t="s">
        <v>19</v>
      </c>
      <c r="B15" s="10">
        <v>1.7000000000000001E-4</v>
      </c>
      <c r="C15" s="10">
        <v>9.8999999999999999E-4</v>
      </c>
      <c r="D15" s="10">
        <v>2.3999999999999998E-3</v>
      </c>
    </row>
    <row r="16" spans="1:4" ht="15" customHeight="1">
      <c r="A16" s="9" t="s">
        <v>20</v>
      </c>
      <c r="B16" s="10">
        <v>1.6000000000000001E-4</v>
      </c>
      <c r="C16" s="10">
        <v>9.5E-4</v>
      </c>
      <c r="D16" s="10">
        <v>2.3E-3</v>
      </c>
    </row>
    <row r="17" spans="1:4" ht="15" customHeight="1">
      <c r="A17" s="9" t="s">
        <v>21</v>
      </c>
      <c r="B17" s="10">
        <v>7.1000000000000002E-4</v>
      </c>
      <c r="C17" s="10">
        <v>4.1000000000000003E-3</v>
      </c>
      <c r="D17" s="10">
        <v>0.01</v>
      </c>
    </row>
    <row r="18" spans="1:4" ht="15" customHeight="1">
      <c r="A18" s="18" t="s">
        <v>22</v>
      </c>
      <c r="B18" s="13">
        <v>7.6000000000000004E-5</v>
      </c>
      <c r="C18" s="13">
        <v>4.4000000000000002E-4</v>
      </c>
      <c r="D18" s="13">
        <v>1.1000000000000001E-3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E921-76AE-442F-BA84-627DDA229032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5.5999999999999995E-4</v>
      </c>
      <c r="C5" s="10">
        <v>5.5999999999999999E-3</v>
      </c>
      <c r="D5" s="10">
        <v>3.5000000000000003E-2</v>
      </c>
    </row>
    <row r="6" spans="1:4" ht="15" customHeight="1">
      <c r="A6" s="9" t="s">
        <v>5</v>
      </c>
      <c r="B6" s="10">
        <v>1.2999999999999999E-3</v>
      </c>
      <c r="C6" s="10">
        <v>1.2999999999999999E-2</v>
      </c>
      <c r="D6" s="10">
        <v>0.08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2.3000000000000001E-4</v>
      </c>
      <c r="C8" s="10">
        <v>2.5000000000000001E-3</v>
      </c>
      <c r="D8" s="10">
        <v>1.6E-2</v>
      </c>
    </row>
    <row r="9" spans="1:4" ht="15" customHeight="1">
      <c r="A9" s="9" t="s">
        <v>14</v>
      </c>
      <c r="B9" s="10">
        <v>5.9999999999999995E-4</v>
      </c>
      <c r="C9" s="10">
        <v>6.4000000000000003E-3</v>
      </c>
      <c r="D9" s="10">
        <v>0.04</v>
      </c>
    </row>
    <row r="10" spans="1:4" ht="15" customHeight="1">
      <c r="A10" s="9" t="s">
        <v>15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>
      <c r="A11" s="9" t="s">
        <v>16</v>
      </c>
      <c r="B11" s="10">
        <v>1.0999999999999999E-2</v>
      </c>
      <c r="C11" s="10">
        <v>0.12</v>
      </c>
      <c r="D11" s="10">
        <v>0.73</v>
      </c>
    </row>
    <row r="12" spans="1:4" ht="15" customHeight="1">
      <c r="A12" s="9" t="s">
        <v>162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17</v>
      </c>
      <c r="B13" s="10">
        <v>5.8000000000000003E-2</v>
      </c>
      <c r="C13" s="10">
        <v>0.59</v>
      </c>
      <c r="D13" s="10">
        <v>3.7</v>
      </c>
    </row>
    <row r="14" spans="1:4" ht="15" customHeight="1">
      <c r="A14" s="9" t="s">
        <v>18</v>
      </c>
      <c r="B14" s="10">
        <v>1.2999999999999999E-2</v>
      </c>
      <c r="C14" s="10">
        <v>0.14000000000000001</v>
      </c>
      <c r="D14" s="10">
        <v>0.86</v>
      </c>
    </row>
    <row r="15" spans="1:4" ht="15" customHeight="1">
      <c r="A15" s="9" t="s">
        <v>19</v>
      </c>
      <c r="B15" s="10">
        <v>1.2999999999999999E-4</v>
      </c>
      <c r="C15" s="10">
        <v>1.4E-3</v>
      </c>
      <c r="D15" s="10">
        <v>8.6E-3</v>
      </c>
    </row>
    <row r="16" spans="1:4" ht="15" customHeight="1">
      <c r="A16" s="9" t="s">
        <v>20</v>
      </c>
      <c r="B16" s="10">
        <v>1.2E-4</v>
      </c>
      <c r="C16" s="10">
        <v>1.4E-3</v>
      </c>
      <c r="D16" s="10">
        <v>8.5000000000000006E-3</v>
      </c>
    </row>
    <row r="17" spans="1:4" ht="15" customHeight="1">
      <c r="A17" s="9" t="s">
        <v>21</v>
      </c>
      <c r="B17" s="10">
        <v>5.2999999999999998E-4</v>
      </c>
      <c r="C17" s="10">
        <v>5.8999999999999999E-3</v>
      </c>
      <c r="D17" s="10">
        <v>3.6999999999999998E-2</v>
      </c>
    </row>
    <row r="18" spans="1:4" ht="15" customHeight="1">
      <c r="A18" s="18" t="s">
        <v>22</v>
      </c>
      <c r="B18" s="13">
        <v>5.8E-5</v>
      </c>
      <c r="C18" s="13">
        <v>6.3000000000000003E-4</v>
      </c>
      <c r="D18" s="13">
        <v>4.0000000000000001E-3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2C81-7A2F-492C-8781-77F4BE3C2215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1.6000000000000001E-3</v>
      </c>
      <c r="C5" s="10">
        <v>1.2E-2</v>
      </c>
      <c r="D5" s="10">
        <v>4.4999999999999998E-2</v>
      </c>
    </row>
    <row r="6" spans="1:4" ht="15" customHeight="1">
      <c r="A6" s="9" t="s">
        <v>5</v>
      </c>
      <c r="B6" s="10">
        <v>3.7000000000000002E-3</v>
      </c>
      <c r="C6" s="10">
        <v>2.8000000000000001E-2</v>
      </c>
      <c r="D6" s="10">
        <v>0.1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8.7000000000000001E-4</v>
      </c>
      <c r="C8" s="10">
        <v>6.1999999999999998E-3</v>
      </c>
      <c r="D8" s="10">
        <v>2.3E-2</v>
      </c>
    </row>
    <row r="9" spans="1:4" ht="15" customHeight="1">
      <c r="A9" s="9" t="s">
        <v>14</v>
      </c>
      <c r="B9" s="10">
        <v>2.3E-3</v>
      </c>
      <c r="C9" s="10">
        <v>1.7000000000000001E-2</v>
      </c>
      <c r="D9" s="10">
        <v>6.0999999999999999E-2</v>
      </c>
    </row>
    <row r="10" spans="1:4" ht="15" customHeight="1">
      <c r="A10" s="9" t="s">
        <v>15</v>
      </c>
      <c r="B10" s="10">
        <v>2.9000000000000001E-2</v>
      </c>
      <c r="C10" s="10">
        <v>0.21</v>
      </c>
      <c r="D10" s="10">
        <v>0.78</v>
      </c>
    </row>
    <row r="11" spans="1:4" ht="15" customHeight="1">
      <c r="A11" s="9" t="s">
        <v>16</v>
      </c>
      <c r="B11" s="10">
        <v>4.2000000000000003E-2</v>
      </c>
      <c r="C11" s="10">
        <v>0.3</v>
      </c>
      <c r="D11" s="10">
        <v>1.1000000000000001</v>
      </c>
    </row>
    <row r="12" spans="1:4" ht="15" customHeight="1">
      <c r="A12" s="9" t="s">
        <v>162</v>
      </c>
      <c r="B12" s="10">
        <v>1.2</v>
      </c>
      <c r="C12" s="10">
        <v>9.3000000000000007</v>
      </c>
      <c r="D12" s="10">
        <v>34</v>
      </c>
    </row>
    <row r="13" spans="1:4" ht="15" customHeight="1">
      <c r="A13" s="9" t="s">
        <v>17</v>
      </c>
      <c r="B13" s="10">
        <v>0.21</v>
      </c>
      <c r="C13" s="10">
        <v>1.6</v>
      </c>
      <c r="D13" s="10">
        <v>5.8</v>
      </c>
    </row>
    <row r="14" spans="1:4" ht="15" customHeight="1">
      <c r="A14" s="9" t="s">
        <v>18</v>
      </c>
      <c r="B14" s="10">
        <v>4.9000000000000002E-2</v>
      </c>
      <c r="C14" s="10">
        <v>0.35</v>
      </c>
      <c r="D14" s="10">
        <v>1.3</v>
      </c>
    </row>
    <row r="15" spans="1:4" ht="15" customHeight="1">
      <c r="A15" s="9" t="s">
        <v>19</v>
      </c>
      <c r="B15" s="10">
        <v>3.8000000000000002E-4</v>
      </c>
      <c r="C15" s="10">
        <v>2.8E-3</v>
      </c>
      <c r="D15" s="10">
        <v>0.01</v>
      </c>
    </row>
    <row r="16" spans="1:4" ht="15" customHeight="1">
      <c r="A16" s="9" t="s">
        <v>20</v>
      </c>
      <c r="B16" s="10">
        <v>3.5E-4</v>
      </c>
      <c r="C16" s="10">
        <v>2.5999999999999999E-3</v>
      </c>
      <c r="D16" s="10">
        <v>9.7000000000000003E-3</v>
      </c>
    </row>
    <row r="17" spans="1:4" ht="15" customHeight="1">
      <c r="A17" s="9" t="s">
        <v>21</v>
      </c>
      <c r="B17" s="10">
        <v>1.6000000000000001E-3</v>
      </c>
      <c r="C17" s="10">
        <v>1.2E-2</v>
      </c>
      <c r="D17" s="10">
        <v>4.2999999999999997E-2</v>
      </c>
    </row>
    <row r="18" spans="1:4" ht="15" customHeight="1">
      <c r="A18" s="18" t="s">
        <v>22</v>
      </c>
      <c r="B18" s="13">
        <v>1.7000000000000001E-4</v>
      </c>
      <c r="C18" s="13">
        <v>1.1999999999999999E-3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5B9B-737E-4036-9A34-00BB9A711582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9.5E-4</v>
      </c>
      <c r="C5" s="10">
        <v>6.0000000000000001E-3</v>
      </c>
      <c r="D5" s="10">
        <v>0.04</v>
      </c>
    </row>
    <row r="6" spans="1:4" ht="15" customHeight="1">
      <c r="A6" s="9" t="s">
        <v>5</v>
      </c>
      <c r="B6" s="10">
        <v>2.2000000000000001E-3</v>
      </c>
      <c r="C6" s="10">
        <v>1.4E-2</v>
      </c>
      <c r="D6" s="10">
        <v>0.09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5.2999999999999998E-4</v>
      </c>
      <c r="C8" s="10">
        <v>3.5000000000000001E-3</v>
      </c>
      <c r="D8" s="10">
        <v>2.3E-2</v>
      </c>
    </row>
    <row r="9" spans="1:4" ht="15" customHeight="1">
      <c r="A9" s="9" t="s">
        <v>14</v>
      </c>
      <c r="B9" s="10">
        <v>1.4E-3</v>
      </c>
      <c r="C9" s="10">
        <v>8.0000000000000002E-3</v>
      </c>
      <c r="D9" s="10">
        <v>5.3999999999999999E-2</v>
      </c>
    </row>
    <row r="10" spans="1:4" ht="15" customHeight="1">
      <c r="A10" s="9" t="s">
        <v>15</v>
      </c>
      <c r="B10" s="10">
        <v>1.7000000000000001E-2</v>
      </c>
      <c r="C10" s="10">
        <v>0.1</v>
      </c>
      <c r="D10" s="10">
        <v>0.7</v>
      </c>
    </row>
    <row r="11" spans="1:4" ht="15" customHeight="1">
      <c r="A11" s="9" t="s">
        <v>16</v>
      </c>
      <c r="B11" s="10">
        <v>2.5000000000000001E-2</v>
      </c>
      <c r="C11" s="10">
        <v>0.15</v>
      </c>
      <c r="D11" s="10">
        <v>1</v>
      </c>
    </row>
    <row r="12" spans="1:4" ht="15" customHeight="1">
      <c r="A12" s="9" t="s">
        <v>162</v>
      </c>
      <c r="B12" s="10">
        <v>0.73</v>
      </c>
      <c r="C12" s="10">
        <v>4.5</v>
      </c>
      <c r="D12" s="10">
        <v>30</v>
      </c>
    </row>
    <row r="13" spans="1:4" ht="15" customHeight="1">
      <c r="A13" s="9" t="s">
        <v>17</v>
      </c>
      <c r="B13" s="10">
        <v>0.12</v>
      </c>
      <c r="C13" s="10">
        <v>0.76</v>
      </c>
      <c r="D13" s="10">
        <v>5.2</v>
      </c>
    </row>
    <row r="14" spans="1:4" ht="15" customHeight="1">
      <c r="A14" s="9" t="s">
        <v>18</v>
      </c>
      <c r="B14" s="10">
        <v>2.9000000000000001E-2</v>
      </c>
      <c r="C14" s="10">
        <v>0.17</v>
      </c>
      <c r="D14" s="10">
        <v>1.2</v>
      </c>
    </row>
    <row r="15" spans="1:4" ht="15" customHeight="1">
      <c r="A15" s="9" t="s">
        <v>19</v>
      </c>
      <c r="B15" s="10">
        <v>2.3000000000000001E-4</v>
      </c>
      <c r="C15" s="10">
        <v>1.5E-3</v>
      </c>
      <c r="D15" s="10">
        <v>9.7999999999999997E-3</v>
      </c>
    </row>
    <row r="16" spans="1:4" ht="15" customHeight="1">
      <c r="A16" s="9" t="s">
        <v>20</v>
      </c>
      <c r="B16" s="10">
        <v>2.2000000000000001E-4</v>
      </c>
      <c r="C16" s="10">
        <v>1.5E-3</v>
      </c>
      <c r="D16" s="10">
        <v>9.4000000000000004E-3</v>
      </c>
    </row>
    <row r="17" spans="1:4" ht="15" customHeight="1">
      <c r="A17" s="9" t="s">
        <v>21</v>
      </c>
      <c r="B17" s="10">
        <v>9.2000000000000003E-4</v>
      </c>
      <c r="C17" s="10">
        <v>6.0000000000000001E-3</v>
      </c>
      <c r="D17" s="10">
        <v>3.9E-2</v>
      </c>
    </row>
    <row r="18" spans="1:4" ht="15" customHeight="1">
      <c r="A18" s="18" t="s">
        <v>22</v>
      </c>
      <c r="B18" s="13">
        <v>9.8999999999999994E-5</v>
      </c>
      <c r="C18" s="13">
        <v>6.4999999999999997E-4</v>
      </c>
      <c r="D18" s="13">
        <v>4.1999999999999997E-3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25BF-DED2-4181-8117-A6AB59B5AD20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7.7999999999999999E-4</v>
      </c>
      <c r="C5" s="10">
        <v>5.0000000000000001E-3</v>
      </c>
      <c r="D5" s="10">
        <v>3.3000000000000002E-2</v>
      </c>
    </row>
    <row r="6" spans="1:4" ht="15" customHeight="1">
      <c r="A6" s="9" t="s">
        <v>5</v>
      </c>
      <c r="B6" s="10">
        <v>1.8E-3</v>
      </c>
      <c r="C6" s="10">
        <v>1.0999999999999999E-2</v>
      </c>
      <c r="D6" s="10">
        <v>7.3999999999999996E-2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4.0999999999999999E-4</v>
      </c>
      <c r="C8" s="10">
        <v>2.7000000000000001E-3</v>
      </c>
      <c r="D8" s="10">
        <v>1.7000000000000001E-2</v>
      </c>
    </row>
    <row r="9" spans="1:4" ht="15" customHeight="1">
      <c r="A9" s="9" t="s">
        <v>14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>
      <c r="A10" s="9" t="s">
        <v>15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>
      <c r="A11" s="9" t="s">
        <v>16</v>
      </c>
      <c r="B11" s="10">
        <v>0.02</v>
      </c>
      <c r="C11" s="10">
        <v>0.12</v>
      </c>
      <c r="D11" s="10">
        <v>0.81</v>
      </c>
    </row>
    <row r="12" spans="1:4" ht="15" customHeight="1">
      <c r="A12" s="9" t="s">
        <v>162</v>
      </c>
      <c r="B12" s="10">
        <v>0.56999999999999995</v>
      </c>
      <c r="C12" s="10">
        <v>3.5</v>
      </c>
      <c r="D12" s="10">
        <v>24</v>
      </c>
    </row>
    <row r="13" spans="1:4" ht="15" customHeight="1">
      <c r="A13" s="9" t="s">
        <v>17</v>
      </c>
      <c r="B13" s="10">
        <v>9.7000000000000003E-2</v>
      </c>
      <c r="C13" s="10">
        <v>0.59</v>
      </c>
      <c r="D13" s="10">
        <v>4.0999999999999996</v>
      </c>
    </row>
    <row r="14" spans="1:4" ht="15" customHeight="1">
      <c r="A14" s="9" t="s">
        <v>18</v>
      </c>
      <c r="B14" s="10">
        <v>2.3E-2</v>
      </c>
      <c r="C14" s="10">
        <v>0.14000000000000001</v>
      </c>
      <c r="D14" s="10">
        <v>0.94</v>
      </c>
    </row>
    <row r="15" spans="1:4" ht="15" customHeight="1">
      <c r="A15" s="9" t="s">
        <v>19</v>
      </c>
      <c r="B15" s="10">
        <v>1.9000000000000001E-4</v>
      </c>
      <c r="C15" s="10">
        <v>1.2999999999999999E-3</v>
      </c>
      <c r="D15" s="10">
        <v>8.2000000000000007E-3</v>
      </c>
    </row>
    <row r="16" spans="1:4" ht="15" customHeight="1">
      <c r="A16" s="9" t="s">
        <v>20</v>
      </c>
      <c r="B16" s="10">
        <v>1.8000000000000001E-4</v>
      </c>
      <c r="C16" s="10">
        <v>1.1999999999999999E-3</v>
      </c>
      <c r="D16" s="10">
        <v>7.9000000000000008E-3</v>
      </c>
    </row>
    <row r="17" spans="1:4" ht="15" customHeight="1">
      <c r="A17" s="9" t="s">
        <v>21</v>
      </c>
      <c r="B17" s="10">
        <v>7.5000000000000002E-4</v>
      </c>
      <c r="C17" s="10">
        <v>5.1000000000000004E-3</v>
      </c>
      <c r="D17" s="10">
        <v>3.3000000000000002E-2</v>
      </c>
    </row>
    <row r="18" spans="1:4" ht="15" customHeight="1">
      <c r="A18" s="18" t="s">
        <v>22</v>
      </c>
      <c r="B18" s="13">
        <v>8.1000000000000004E-5</v>
      </c>
      <c r="C18" s="13">
        <v>5.5000000000000003E-4</v>
      </c>
      <c r="D18" s="13">
        <v>3.5999999999999999E-3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EBE1-2766-4145-9CAC-0BB5BF083376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8.5999999999999998E-4</v>
      </c>
      <c r="C5" s="10">
        <v>0.01</v>
      </c>
      <c r="D5" s="10">
        <v>2.9000000000000001E-2</v>
      </c>
    </row>
    <row r="6" spans="1:4" ht="15" customHeight="1">
      <c r="A6" s="9" t="s">
        <v>5</v>
      </c>
      <c r="B6" s="10">
        <v>2E-3</v>
      </c>
      <c r="C6" s="10">
        <v>2.3E-2</v>
      </c>
      <c r="D6" s="10">
        <v>6.7000000000000004E-2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4.4999999999999999E-4</v>
      </c>
      <c r="C8" s="10">
        <v>5.4000000000000003E-3</v>
      </c>
      <c r="D8" s="10">
        <v>1.6E-2</v>
      </c>
    </row>
    <row r="9" spans="1:4" ht="15" customHeight="1">
      <c r="A9" s="9" t="s">
        <v>14</v>
      </c>
      <c r="B9" s="10">
        <v>1.1999999999999999E-3</v>
      </c>
      <c r="C9" s="10">
        <v>1.7999999999999999E-2</v>
      </c>
      <c r="D9" s="10">
        <v>4.1000000000000002E-2</v>
      </c>
    </row>
    <row r="10" spans="1:4" ht="15" customHeight="1">
      <c r="A10" s="9" t="s">
        <v>15</v>
      </c>
      <c r="B10" s="10">
        <v>1.6E-2</v>
      </c>
      <c r="C10" s="10">
        <v>0.22</v>
      </c>
      <c r="D10" s="10">
        <v>0.52</v>
      </c>
    </row>
    <row r="11" spans="1:4" ht="15" customHeight="1">
      <c r="A11" s="9" t="s">
        <v>16</v>
      </c>
      <c r="B11" s="10">
        <v>2.1999999999999999E-2</v>
      </c>
      <c r="C11" s="10">
        <v>0.32</v>
      </c>
      <c r="D11" s="10">
        <v>0.75</v>
      </c>
    </row>
    <row r="12" spans="1:4" ht="15" customHeight="1">
      <c r="A12" s="9" t="s">
        <v>162</v>
      </c>
      <c r="B12" s="10">
        <v>0.67</v>
      </c>
      <c r="C12" s="10">
        <v>9.8000000000000007</v>
      </c>
      <c r="D12" s="10">
        <v>23</v>
      </c>
    </row>
    <row r="13" spans="1:4" ht="15" customHeight="1">
      <c r="A13" s="9" t="s">
        <v>17</v>
      </c>
      <c r="B13" s="10">
        <v>0.11</v>
      </c>
      <c r="C13" s="10">
        <v>1.7</v>
      </c>
      <c r="D13" s="10">
        <v>3.9</v>
      </c>
    </row>
    <row r="14" spans="1:4" ht="15" customHeight="1">
      <c r="A14" s="9" t="s">
        <v>18</v>
      </c>
      <c r="B14" s="10">
        <v>2.5999999999999999E-2</v>
      </c>
      <c r="C14" s="10">
        <v>0.37</v>
      </c>
      <c r="D14" s="10">
        <v>0.88</v>
      </c>
    </row>
    <row r="15" spans="1:4" ht="15" customHeight="1">
      <c r="A15" s="9" t="s">
        <v>19</v>
      </c>
      <c r="B15" s="10">
        <v>2.1000000000000001E-4</v>
      </c>
      <c r="C15" s="10">
        <v>2.7000000000000001E-3</v>
      </c>
      <c r="D15" s="10">
        <v>7.3000000000000001E-3</v>
      </c>
    </row>
    <row r="16" spans="1:4" ht="15" customHeight="1">
      <c r="A16" s="9" t="s">
        <v>20</v>
      </c>
      <c r="B16" s="10">
        <v>2.0000000000000001E-4</v>
      </c>
      <c r="C16" s="10">
        <v>2.5000000000000001E-3</v>
      </c>
      <c r="D16" s="10">
        <v>7.0000000000000001E-3</v>
      </c>
    </row>
    <row r="17" spans="1:4" ht="15" customHeight="1">
      <c r="A17" s="9" t="s">
        <v>21</v>
      </c>
      <c r="B17" s="10">
        <v>8.5999999999999998E-4</v>
      </c>
      <c r="C17" s="10">
        <v>0.01</v>
      </c>
      <c r="D17" s="10">
        <v>2.9000000000000001E-2</v>
      </c>
    </row>
    <row r="18" spans="1:4" ht="15" customHeight="1">
      <c r="A18" s="18" t="s">
        <v>22</v>
      </c>
      <c r="B18" s="13">
        <v>9.2E-5</v>
      </c>
      <c r="C18" s="13">
        <v>1.1000000000000001E-3</v>
      </c>
      <c r="D18" s="13">
        <v>3.0999999999999999E-3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CD5F-0113-4E0F-8D49-FD80D66ECCB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8.1999999999999998E-4</v>
      </c>
      <c r="C5" s="10">
        <v>5.4000000000000003E-3</v>
      </c>
      <c r="D5" s="10">
        <v>3.7999999999999999E-2</v>
      </c>
    </row>
    <row r="6" spans="1:4" ht="15" customHeight="1">
      <c r="A6" s="9" t="s">
        <v>5</v>
      </c>
      <c r="B6" s="10">
        <v>1.9E-3</v>
      </c>
      <c r="C6" s="10">
        <v>1.2E-2</v>
      </c>
      <c r="D6" s="10">
        <v>8.5999999999999993E-2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4.4999999999999999E-4</v>
      </c>
      <c r="C8" s="10">
        <v>3.0000000000000001E-3</v>
      </c>
      <c r="D8" s="10">
        <v>2.3E-2</v>
      </c>
    </row>
    <row r="9" spans="1:4" ht="15" customHeight="1">
      <c r="A9" s="9" t="s">
        <v>14</v>
      </c>
      <c r="B9" s="10">
        <v>1.1999999999999999E-3</v>
      </c>
      <c r="C9" s="10">
        <v>8.8000000000000005E-3</v>
      </c>
      <c r="D9" s="10">
        <v>5.3999999999999999E-2</v>
      </c>
    </row>
    <row r="10" spans="1:4" ht="15" customHeight="1">
      <c r="A10" s="9" t="s">
        <v>15</v>
      </c>
      <c r="B10" s="10">
        <v>1.6E-2</v>
      </c>
      <c r="C10" s="10">
        <v>0.11</v>
      </c>
      <c r="D10" s="10">
        <v>0.69</v>
      </c>
    </row>
    <row r="11" spans="1:4" ht="15" customHeight="1">
      <c r="A11" s="9" t="s">
        <v>16</v>
      </c>
      <c r="B11" s="10">
        <v>2.1999999999999999E-2</v>
      </c>
      <c r="C11" s="10">
        <v>0.16</v>
      </c>
      <c r="D11" s="10">
        <v>0.98</v>
      </c>
    </row>
    <row r="12" spans="1:4" ht="15" customHeight="1">
      <c r="A12" s="9" t="s">
        <v>162</v>
      </c>
      <c r="B12" s="10">
        <v>0.66</v>
      </c>
      <c r="C12" s="10">
        <v>4.5</v>
      </c>
      <c r="D12" s="10">
        <v>30</v>
      </c>
    </row>
    <row r="13" spans="1:4" ht="15" customHeight="1">
      <c r="A13" s="9" t="s">
        <v>17</v>
      </c>
      <c r="B13" s="10">
        <v>0.11</v>
      </c>
      <c r="C13" s="10">
        <v>0.76</v>
      </c>
      <c r="D13" s="10">
        <v>5.0999999999999996</v>
      </c>
    </row>
    <row r="14" spans="1:4" ht="15" customHeight="1">
      <c r="A14" s="9" t="s">
        <v>18</v>
      </c>
      <c r="B14" s="10">
        <v>2.5999999999999999E-2</v>
      </c>
      <c r="C14" s="10">
        <v>0.19</v>
      </c>
      <c r="D14" s="10">
        <v>1.2</v>
      </c>
    </row>
    <row r="15" spans="1:4" ht="15" customHeight="1">
      <c r="A15" s="9" t="s">
        <v>19</v>
      </c>
      <c r="B15" s="10">
        <v>2.0000000000000001E-4</v>
      </c>
      <c r="C15" s="10">
        <v>1.1999999999999999E-3</v>
      </c>
      <c r="D15" s="10">
        <v>9.5999999999999992E-3</v>
      </c>
    </row>
    <row r="16" spans="1:4" ht="15" customHeight="1">
      <c r="A16" s="9" t="s">
        <v>20</v>
      </c>
      <c r="B16" s="10">
        <v>1.9000000000000001E-4</v>
      </c>
      <c r="C16" s="10">
        <v>1.1000000000000001E-3</v>
      </c>
      <c r="D16" s="10">
        <v>8.9999999999999993E-3</v>
      </c>
    </row>
    <row r="17" spans="1:4" ht="15" customHeight="1">
      <c r="A17" s="9" t="s">
        <v>21</v>
      </c>
      <c r="B17" s="10">
        <v>8.1999999999999998E-4</v>
      </c>
      <c r="C17" s="10">
        <v>5.0000000000000001E-3</v>
      </c>
      <c r="D17" s="10">
        <v>3.7999999999999999E-2</v>
      </c>
    </row>
    <row r="18" spans="1:4" ht="15" customHeight="1">
      <c r="A18" s="18" t="s">
        <v>22</v>
      </c>
      <c r="B18" s="13">
        <v>8.7999999999999998E-5</v>
      </c>
      <c r="C18" s="13">
        <v>5.2999999999999998E-4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F65B-758F-426C-8EB1-28F6D7750742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9.2000000000000003E-4</v>
      </c>
      <c r="C5" s="10">
        <v>2.3999999999999998E-3</v>
      </c>
      <c r="D5" s="10">
        <v>4.3999999999999997E-2</v>
      </c>
    </row>
    <row r="6" spans="1:4" ht="15" customHeight="1">
      <c r="A6" s="9" t="s">
        <v>5</v>
      </c>
      <c r="B6" s="10">
        <v>2.0999999999999999E-3</v>
      </c>
      <c r="C6" s="10">
        <v>5.4999999999999997E-3</v>
      </c>
      <c r="D6" s="10">
        <v>0.1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5.0000000000000001E-4</v>
      </c>
      <c r="C8" s="10">
        <v>1.2999999999999999E-3</v>
      </c>
      <c r="D8" s="10">
        <v>2.5999999999999999E-2</v>
      </c>
    </row>
    <row r="9" spans="1:4" ht="15" customHeight="1">
      <c r="A9" s="9" t="s">
        <v>14</v>
      </c>
      <c r="B9" s="10">
        <v>1.2999999999999999E-3</v>
      </c>
      <c r="C9" s="10">
        <v>3.8999999999999998E-3</v>
      </c>
      <c r="D9" s="10">
        <v>6.4000000000000001E-2</v>
      </c>
    </row>
    <row r="10" spans="1:4" ht="15" customHeight="1">
      <c r="A10" s="9" t="s">
        <v>15</v>
      </c>
      <c r="B10" s="10">
        <v>1.6E-2</v>
      </c>
      <c r="C10" s="10">
        <v>4.9000000000000002E-2</v>
      </c>
      <c r="D10" s="10">
        <v>0.82</v>
      </c>
    </row>
    <row r="11" spans="1:4" ht="15" customHeight="1">
      <c r="A11" s="9" t="s">
        <v>16</v>
      </c>
      <c r="B11" s="10">
        <v>2.4E-2</v>
      </c>
      <c r="C11" s="10">
        <v>7.0000000000000007E-2</v>
      </c>
      <c r="D11" s="10">
        <v>1.2</v>
      </c>
    </row>
    <row r="12" spans="1:4" ht="15" customHeight="1">
      <c r="A12" s="9" t="s">
        <v>162</v>
      </c>
      <c r="B12" s="10">
        <v>0.7</v>
      </c>
      <c r="C12" s="10">
        <v>2</v>
      </c>
      <c r="D12" s="10">
        <v>36</v>
      </c>
    </row>
    <row r="13" spans="1:4" ht="15" customHeight="1">
      <c r="A13" s="9" t="s">
        <v>17</v>
      </c>
      <c r="B13" s="10">
        <v>0.12</v>
      </c>
      <c r="C13" s="10">
        <v>0.34</v>
      </c>
      <c r="D13" s="10">
        <v>6.1</v>
      </c>
    </row>
    <row r="14" spans="1:4" ht="15" customHeight="1">
      <c r="A14" s="9" t="s">
        <v>18</v>
      </c>
      <c r="B14" s="10">
        <v>2.8000000000000001E-2</v>
      </c>
      <c r="C14" s="10">
        <v>8.2000000000000003E-2</v>
      </c>
      <c r="D14" s="10">
        <v>1.4</v>
      </c>
    </row>
    <row r="15" spans="1:4" ht="15" customHeight="1">
      <c r="A15" s="9" t="s">
        <v>19</v>
      </c>
      <c r="B15" s="10">
        <v>2.2000000000000001E-4</v>
      </c>
      <c r="C15" s="10">
        <v>5.5000000000000003E-4</v>
      </c>
      <c r="D15" s="10">
        <v>1.0999999999999999E-2</v>
      </c>
    </row>
    <row r="16" spans="1:4" ht="15" customHeight="1">
      <c r="A16" s="9" t="s">
        <v>20</v>
      </c>
      <c r="B16" s="10">
        <v>2.1000000000000001E-4</v>
      </c>
      <c r="C16" s="10">
        <v>5.2999999999999998E-4</v>
      </c>
      <c r="D16" s="10">
        <v>1.0999999999999999E-2</v>
      </c>
    </row>
    <row r="17" spans="1:4" ht="15" customHeight="1">
      <c r="A17" s="9" t="s">
        <v>21</v>
      </c>
      <c r="B17" s="10">
        <v>8.9999999999999998E-4</v>
      </c>
      <c r="C17" s="10">
        <v>2.2000000000000001E-3</v>
      </c>
      <c r="D17" s="10">
        <v>4.4999999999999998E-2</v>
      </c>
    </row>
    <row r="18" spans="1:4" ht="15" customHeight="1">
      <c r="A18" s="18" t="s">
        <v>22</v>
      </c>
      <c r="B18" s="13">
        <v>9.7E-5</v>
      </c>
      <c r="C18" s="13">
        <v>2.4000000000000001E-4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557E-9F09-4DD1-BD16-EB71A1E520CF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6.6E-4</v>
      </c>
      <c r="C5" s="10">
        <v>4.4999999999999997E-3</v>
      </c>
      <c r="D5" s="10">
        <v>1.6E-2</v>
      </c>
    </row>
    <row r="6" spans="1:4" ht="15" customHeight="1">
      <c r="A6" s="9" t="s">
        <v>5</v>
      </c>
      <c r="B6" s="10">
        <v>1.5E-3</v>
      </c>
      <c r="C6" s="10">
        <v>0.01</v>
      </c>
      <c r="D6" s="10">
        <v>3.6999999999999998E-2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3.2000000000000003E-4</v>
      </c>
      <c r="C8" s="10">
        <v>2.2000000000000001E-3</v>
      </c>
      <c r="D8" s="10">
        <v>9.1000000000000004E-3</v>
      </c>
    </row>
    <row r="9" spans="1:4" ht="15" customHeight="1">
      <c r="A9" s="9" t="s">
        <v>14</v>
      </c>
      <c r="B9" s="10">
        <v>8.4999999999999995E-4</v>
      </c>
      <c r="C9" s="10">
        <v>5.4999999999999997E-3</v>
      </c>
      <c r="D9" s="10">
        <v>2.1000000000000001E-2</v>
      </c>
    </row>
    <row r="10" spans="1:4" ht="15" customHeight="1">
      <c r="A10" s="9" t="s">
        <v>15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>
      <c r="A11" s="9" t="s">
        <v>16</v>
      </c>
      <c r="B11" s="10">
        <v>1.6E-2</v>
      </c>
      <c r="C11" s="10">
        <v>0.1</v>
      </c>
      <c r="D11" s="10">
        <v>0.39</v>
      </c>
    </row>
    <row r="12" spans="1:4" ht="15" customHeight="1">
      <c r="A12" s="9" t="s">
        <v>162</v>
      </c>
      <c r="B12" s="10">
        <v>0.46</v>
      </c>
      <c r="C12" s="10">
        <v>3</v>
      </c>
      <c r="D12" s="10">
        <v>12</v>
      </c>
    </row>
    <row r="13" spans="1:4" ht="15" customHeight="1">
      <c r="A13" s="9" t="s">
        <v>17</v>
      </c>
      <c r="B13" s="10">
        <v>7.6999999999999999E-2</v>
      </c>
      <c r="C13" s="10">
        <v>0.51</v>
      </c>
      <c r="D13" s="10">
        <v>2</v>
      </c>
    </row>
    <row r="14" spans="1:4" ht="15" customHeight="1">
      <c r="A14" s="9" t="s">
        <v>18</v>
      </c>
      <c r="B14" s="10">
        <v>1.7999999999999999E-2</v>
      </c>
      <c r="C14" s="10">
        <v>0.12</v>
      </c>
      <c r="D14" s="10">
        <v>0.46</v>
      </c>
    </row>
    <row r="15" spans="1:4" ht="15" customHeight="1">
      <c r="A15" s="9" t="s">
        <v>19</v>
      </c>
      <c r="B15" s="10">
        <v>1.6000000000000001E-4</v>
      </c>
      <c r="C15" s="10">
        <v>1.1000000000000001E-3</v>
      </c>
      <c r="D15" s="10">
        <v>4.0000000000000001E-3</v>
      </c>
    </row>
    <row r="16" spans="1:4" ht="15" customHeight="1">
      <c r="A16" s="9" t="s">
        <v>20</v>
      </c>
      <c r="B16" s="10">
        <v>1.4999999999999999E-4</v>
      </c>
      <c r="C16" s="10">
        <v>1.1000000000000001E-3</v>
      </c>
      <c r="D16" s="10">
        <v>3.8E-3</v>
      </c>
    </row>
    <row r="17" spans="1:4" ht="15" customHeight="1">
      <c r="A17" s="9" t="s">
        <v>21</v>
      </c>
      <c r="B17" s="10">
        <v>6.3000000000000003E-4</v>
      </c>
      <c r="C17" s="10">
        <v>4.4999999999999997E-3</v>
      </c>
      <c r="D17" s="10">
        <v>1.6E-2</v>
      </c>
    </row>
    <row r="18" spans="1:4" ht="15" customHeight="1">
      <c r="A18" s="18" t="s">
        <v>22</v>
      </c>
      <c r="B18" s="13">
        <v>6.7999999999999999E-5</v>
      </c>
      <c r="C18" s="13">
        <v>4.8999999999999998E-4</v>
      </c>
      <c r="D18" s="13">
        <v>1.6999999999999999E-3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612C-5977-42D9-9D2A-CC7B4DC26E5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2.2000000000000001E-4</v>
      </c>
      <c r="C5" s="10">
        <v>1.4E-3</v>
      </c>
      <c r="D5" s="10">
        <v>5.4999999999999997E-3</v>
      </c>
    </row>
    <row r="6" spans="1:4" ht="15" customHeight="1">
      <c r="A6" s="9" t="s">
        <v>5</v>
      </c>
      <c r="B6" s="10">
        <v>5.0000000000000001E-4</v>
      </c>
      <c r="C6" s="10">
        <v>3.3E-3</v>
      </c>
      <c r="D6" s="10">
        <v>1.2E-2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1.2999999999999999E-4</v>
      </c>
      <c r="C8" s="10">
        <v>7.9000000000000001E-4</v>
      </c>
      <c r="D8" s="10">
        <v>3.0000000000000001E-3</v>
      </c>
    </row>
    <row r="9" spans="1:4" ht="15" customHeight="1">
      <c r="A9" s="9" t="s">
        <v>14</v>
      </c>
      <c r="B9" s="10">
        <v>3.6999999999999999E-4</v>
      </c>
      <c r="C9" s="10">
        <v>1.9E-3</v>
      </c>
      <c r="D9" s="10">
        <v>7.6E-3</v>
      </c>
    </row>
    <row r="10" spans="1:4" ht="15" customHeight="1">
      <c r="A10" s="9" t="s">
        <v>15</v>
      </c>
      <c r="B10" s="10">
        <v>4.7000000000000002E-3</v>
      </c>
      <c r="C10" s="10">
        <v>2.4E-2</v>
      </c>
      <c r="D10" s="10">
        <v>9.7000000000000003E-2</v>
      </c>
    </row>
    <row r="11" spans="1:4" ht="15" customHeight="1">
      <c r="A11" s="9" t="s">
        <v>16</v>
      </c>
      <c r="B11" s="10">
        <v>6.7000000000000002E-3</v>
      </c>
      <c r="C11" s="10">
        <v>3.5000000000000003E-2</v>
      </c>
      <c r="D11" s="10">
        <v>0.14000000000000001</v>
      </c>
    </row>
    <row r="12" spans="1:4" ht="15" customHeight="1">
      <c r="A12" s="9" t="s">
        <v>162</v>
      </c>
      <c r="B12" s="10">
        <v>0.21</v>
      </c>
      <c r="C12" s="10">
        <v>1.1000000000000001</v>
      </c>
      <c r="D12" s="10">
        <v>4.3</v>
      </c>
    </row>
    <row r="13" spans="1:4" ht="15" customHeight="1">
      <c r="A13" s="9" t="s">
        <v>17</v>
      </c>
      <c r="B13" s="10">
        <v>3.5000000000000003E-2</v>
      </c>
      <c r="C13" s="10">
        <v>0.19</v>
      </c>
      <c r="D13" s="10">
        <v>0.74</v>
      </c>
    </row>
    <row r="14" spans="1:4" ht="15" customHeight="1">
      <c r="A14" s="9" t="s">
        <v>18</v>
      </c>
      <c r="B14" s="10">
        <v>7.7999999999999996E-3</v>
      </c>
      <c r="C14" s="10">
        <v>4.1000000000000002E-2</v>
      </c>
      <c r="D14" s="10">
        <v>0.16</v>
      </c>
    </row>
    <row r="15" spans="1:4" ht="15" customHeight="1">
      <c r="A15" s="9" t="s">
        <v>19</v>
      </c>
      <c r="B15" s="10">
        <v>5.8999999999999998E-5</v>
      </c>
      <c r="C15" s="10">
        <v>3.6999999999999999E-4</v>
      </c>
      <c r="D15" s="10">
        <v>1.4E-3</v>
      </c>
    </row>
    <row r="16" spans="1:4" ht="15" customHeight="1">
      <c r="A16" s="9" t="s">
        <v>20</v>
      </c>
      <c r="B16" s="10">
        <v>5.3999999999999998E-5</v>
      </c>
      <c r="C16" s="10">
        <v>3.5E-4</v>
      </c>
      <c r="D16" s="10">
        <v>1.2999999999999999E-3</v>
      </c>
    </row>
    <row r="17" spans="1:4" ht="15" customHeight="1">
      <c r="A17" s="9" t="s">
        <v>21</v>
      </c>
      <c r="B17" s="10">
        <v>2.3000000000000001E-4</v>
      </c>
      <c r="C17" s="10">
        <v>1.4E-3</v>
      </c>
      <c r="D17" s="10">
        <v>5.4000000000000003E-3</v>
      </c>
    </row>
    <row r="18" spans="1:4" ht="15" customHeight="1">
      <c r="A18" s="18" t="s">
        <v>22</v>
      </c>
      <c r="B18" s="13">
        <v>2.5000000000000001E-5</v>
      </c>
      <c r="C18" s="13">
        <v>1.4999999999999999E-4</v>
      </c>
      <c r="D18" s="13">
        <v>5.8E-4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D475-C4FB-4027-948D-3326CC8B69D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7.3999999999999999E-4</v>
      </c>
      <c r="C5" s="10">
        <v>5.7000000000000002E-3</v>
      </c>
      <c r="D5" s="10">
        <v>4.8000000000000001E-2</v>
      </c>
    </row>
    <row r="6" spans="1:4" ht="15" customHeight="1">
      <c r="A6" s="9" t="s">
        <v>5</v>
      </c>
      <c r="B6" s="10">
        <v>1.6999999999999999E-3</v>
      </c>
      <c r="C6" s="10">
        <v>1.2999999999999999E-2</v>
      </c>
      <c r="D6" s="10">
        <v>0.11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4.0000000000000002E-4</v>
      </c>
      <c r="C8" s="10">
        <v>2.8999999999999998E-3</v>
      </c>
      <c r="D8" s="10">
        <v>2.5000000000000001E-2</v>
      </c>
    </row>
    <row r="9" spans="1:4" ht="15" customHeight="1">
      <c r="A9" s="9" t="s">
        <v>14</v>
      </c>
      <c r="B9" s="10">
        <v>1E-3</v>
      </c>
      <c r="C9" s="10">
        <v>7.1000000000000004E-3</v>
      </c>
      <c r="D9" s="10">
        <v>6.7000000000000004E-2</v>
      </c>
    </row>
    <row r="10" spans="1:4" ht="15" customHeight="1">
      <c r="A10" s="9" t="s">
        <v>15</v>
      </c>
      <c r="B10" s="10">
        <v>1.2999999999999999E-2</v>
      </c>
      <c r="C10" s="10">
        <v>0.09</v>
      </c>
      <c r="D10" s="10">
        <v>0.85</v>
      </c>
    </row>
    <row r="11" spans="1:4" ht="15" customHeight="1">
      <c r="A11" s="9" t="s">
        <v>16</v>
      </c>
      <c r="B11" s="10">
        <v>1.7999999999999999E-2</v>
      </c>
      <c r="C11" s="10">
        <v>0.13</v>
      </c>
      <c r="D11" s="10">
        <v>1.2</v>
      </c>
    </row>
    <row r="12" spans="1:4" ht="15" customHeight="1">
      <c r="A12" s="9" t="s">
        <v>162</v>
      </c>
      <c r="B12" s="10">
        <v>0.52</v>
      </c>
      <c r="C12" s="10">
        <v>3.7</v>
      </c>
      <c r="D12" s="10">
        <v>35</v>
      </c>
    </row>
    <row r="13" spans="1:4" ht="15" customHeight="1">
      <c r="A13" s="9" t="s">
        <v>17</v>
      </c>
      <c r="B13" s="10">
        <v>8.8999999999999996E-2</v>
      </c>
      <c r="C13" s="10">
        <v>0.64</v>
      </c>
      <c r="D13" s="10">
        <v>5.9</v>
      </c>
    </row>
    <row r="14" spans="1:4" ht="15" customHeight="1">
      <c r="A14" s="9" t="s">
        <v>18</v>
      </c>
      <c r="B14" s="10">
        <v>2.1000000000000001E-2</v>
      </c>
      <c r="C14" s="10">
        <v>0.15</v>
      </c>
      <c r="D14" s="10">
        <v>1.4</v>
      </c>
    </row>
    <row r="15" spans="1:4" ht="15" customHeight="1">
      <c r="A15" s="9" t="s">
        <v>19</v>
      </c>
      <c r="B15" s="10">
        <v>1.8000000000000001E-4</v>
      </c>
      <c r="C15" s="10">
        <v>1.5E-3</v>
      </c>
      <c r="D15" s="10">
        <v>1.2E-2</v>
      </c>
    </row>
    <row r="16" spans="1:4" ht="15" customHeight="1">
      <c r="A16" s="9" t="s">
        <v>20</v>
      </c>
      <c r="B16" s="10">
        <v>1.8000000000000001E-4</v>
      </c>
      <c r="C16" s="10">
        <v>1.4E-3</v>
      </c>
      <c r="D16" s="10">
        <v>1.0999999999999999E-2</v>
      </c>
    </row>
    <row r="17" spans="1:4" ht="15" customHeight="1">
      <c r="A17" s="9" t="s">
        <v>21</v>
      </c>
      <c r="B17" s="10">
        <v>7.2999999999999996E-4</v>
      </c>
      <c r="C17" s="10">
        <v>5.7999999999999996E-3</v>
      </c>
      <c r="D17" s="10">
        <v>4.9000000000000002E-2</v>
      </c>
    </row>
    <row r="18" spans="1:4" ht="15" customHeight="1">
      <c r="A18" s="18" t="s">
        <v>22</v>
      </c>
      <c r="B18" s="13">
        <v>7.8999999999999996E-5</v>
      </c>
      <c r="C18" s="13">
        <v>6.2E-4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AFD3-DD57-461E-A92B-6A699979AE2D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4.8999999999999998E-4</v>
      </c>
      <c r="C5" s="10">
        <v>6.0000000000000001E-3</v>
      </c>
      <c r="D5" s="10">
        <v>0.02</v>
      </c>
    </row>
    <row r="6" spans="1:4" ht="15" customHeight="1">
      <c r="A6" s="9" t="s">
        <v>5</v>
      </c>
      <c r="B6" s="10">
        <v>1.1000000000000001E-3</v>
      </c>
      <c r="C6" s="10">
        <v>1.4E-2</v>
      </c>
      <c r="D6" s="10">
        <v>4.5999999999999999E-2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2.4000000000000001E-4</v>
      </c>
      <c r="C8" s="10">
        <v>2.8999999999999998E-3</v>
      </c>
      <c r="D8" s="10">
        <v>8.9999999999999993E-3</v>
      </c>
    </row>
    <row r="9" spans="1:4" ht="15" customHeight="1">
      <c r="A9" s="9" t="s">
        <v>14</v>
      </c>
      <c r="B9" s="10">
        <v>6.0999999999999997E-4</v>
      </c>
      <c r="C9" s="10">
        <v>7.1999999999999998E-3</v>
      </c>
      <c r="D9" s="10">
        <v>2.4E-2</v>
      </c>
    </row>
    <row r="10" spans="1:4" ht="15" customHeight="1">
      <c r="A10" s="9" t="s">
        <v>15</v>
      </c>
      <c r="B10" s="10">
        <v>7.7999999999999996E-3</v>
      </c>
      <c r="C10" s="10">
        <v>9.1999999999999998E-2</v>
      </c>
      <c r="D10" s="10">
        <v>0.31</v>
      </c>
    </row>
    <row r="11" spans="1:4" ht="15" customHeight="1">
      <c r="A11" s="9" t="s">
        <v>16</v>
      </c>
      <c r="B11" s="10">
        <v>1.0999999999999999E-2</v>
      </c>
      <c r="C11" s="10">
        <v>0.13</v>
      </c>
      <c r="D11" s="10">
        <v>0.43</v>
      </c>
    </row>
    <row r="12" spans="1:4" ht="15" customHeight="1">
      <c r="A12" s="9" t="s">
        <v>162</v>
      </c>
      <c r="B12" s="10">
        <v>0.32</v>
      </c>
      <c r="C12" s="10">
        <v>3.8</v>
      </c>
      <c r="D12" s="10">
        <v>12</v>
      </c>
    </row>
    <row r="13" spans="1:4" ht="15" customHeight="1">
      <c r="A13" s="9" t="s">
        <v>17</v>
      </c>
      <c r="B13" s="10">
        <v>5.3999999999999999E-2</v>
      </c>
      <c r="C13" s="10">
        <v>0.65</v>
      </c>
      <c r="D13" s="10">
        <v>2.1</v>
      </c>
    </row>
    <row r="14" spans="1:4" ht="15" customHeight="1">
      <c r="A14" s="9" t="s">
        <v>18</v>
      </c>
      <c r="B14" s="10">
        <v>1.2999999999999999E-2</v>
      </c>
      <c r="C14" s="10">
        <v>0.15</v>
      </c>
      <c r="D14" s="10">
        <v>0.51</v>
      </c>
    </row>
    <row r="15" spans="1:4" ht="15" customHeight="1">
      <c r="A15" s="9" t="s">
        <v>19</v>
      </c>
      <c r="B15" s="10">
        <v>1.2E-4</v>
      </c>
      <c r="C15" s="10">
        <v>1.6000000000000001E-3</v>
      </c>
      <c r="D15" s="10">
        <v>5.1999999999999998E-3</v>
      </c>
    </row>
    <row r="16" spans="1:4" ht="15" customHeight="1">
      <c r="A16" s="9" t="s">
        <v>20</v>
      </c>
      <c r="B16" s="10">
        <v>1.1E-4</v>
      </c>
      <c r="C16" s="10">
        <v>1.5E-3</v>
      </c>
      <c r="D16" s="10">
        <v>5.0000000000000001E-3</v>
      </c>
    </row>
    <row r="17" spans="1:4" ht="15" customHeight="1">
      <c r="A17" s="9" t="s">
        <v>21</v>
      </c>
      <c r="B17" s="10">
        <v>4.8000000000000001E-4</v>
      </c>
      <c r="C17" s="10">
        <v>6.3E-3</v>
      </c>
      <c r="D17" s="10">
        <v>2.1000000000000001E-2</v>
      </c>
    </row>
    <row r="18" spans="1:4" ht="15" customHeight="1">
      <c r="A18" s="18" t="s">
        <v>22</v>
      </c>
      <c r="B18" s="13">
        <v>5.1999999999999997E-5</v>
      </c>
      <c r="C18" s="13">
        <v>6.7000000000000002E-4</v>
      </c>
      <c r="D18" s="13">
        <v>2.3E-3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7235-F982-4D40-82A2-D05B926FE0DE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26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8.7000000000000001E-4</v>
      </c>
      <c r="C5" s="10">
        <v>8.8000000000000005E-3</v>
      </c>
      <c r="D5" s="10">
        <v>4.1000000000000002E-2</v>
      </c>
    </row>
    <row r="6" spans="1:4" ht="15" customHeight="1">
      <c r="A6" s="9" t="s">
        <v>5</v>
      </c>
      <c r="B6" s="10">
        <v>2E-3</v>
      </c>
      <c r="C6" s="10">
        <v>0.02</v>
      </c>
      <c r="D6" s="10">
        <v>9.4E-2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4.4999999999999999E-4</v>
      </c>
      <c r="C8" s="10">
        <v>4.7000000000000002E-3</v>
      </c>
      <c r="D8" s="10">
        <v>2.3E-2</v>
      </c>
    </row>
    <row r="9" spans="1:4" ht="15" customHeight="1">
      <c r="A9" s="9" t="s">
        <v>14</v>
      </c>
      <c r="B9" s="10">
        <v>1.2999999999999999E-3</v>
      </c>
      <c r="C9" s="10">
        <v>1.2999999999999999E-2</v>
      </c>
      <c r="D9" s="10">
        <v>6.0999999999999999E-2</v>
      </c>
    </row>
    <row r="10" spans="1:4" ht="15" customHeight="1">
      <c r="A10" s="9" t="s">
        <v>15</v>
      </c>
      <c r="B10" s="10">
        <v>1.6E-2</v>
      </c>
      <c r="C10" s="10">
        <v>0.16</v>
      </c>
      <c r="D10" s="10">
        <v>0.78</v>
      </c>
    </row>
    <row r="11" spans="1:4" ht="15" customHeight="1">
      <c r="A11" s="9" t="s">
        <v>16</v>
      </c>
      <c r="B11" s="10">
        <v>2.3E-2</v>
      </c>
      <c r="C11" s="10">
        <v>0.23</v>
      </c>
      <c r="D11" s="10">
        <v>1.1000000000000001</v>
      </c>
    </row>
    <row r="12" spans="1:4" ht="15" customHeight="1">
      <c r="A12" s="9" t="s">
        <v>162</v>
      </c>
      <c r="B12" s="10">
        <v>0.67</v>
      </c>
      <c r="C12" s="10">
        <v>6.8</v>
      </c>
      <c r="D12" s="10">
        <v>32</v>
      </c>
    </row>
    <row r="13" spans="1:4" ht="15" customHeight="1">
      <c r="A13" s="9" t="s">
        <v>17</v>
      </c>
      <c r="B13" s="10">
        <v>0.11</v>
      </c>
      <c r="C13" s="10">
        <v>1.2</v>
      </c>
      <c r="D13" s="10">
        <v>5.4</v>
      </c>
    </row>
    <row r="14" spans="1:4" ht="15" customHeight="1">
      <c r="A14" s="9" t="s">
        <v>18</v>
      </c>
      <c r="B14" s="10">
        <v>2.7E-2</v>
      </c>
      <c r="C14" s="10">
        <v>0.28000000000000003</v>
      </c>
      <c r="D14" s="10">
        <v>1.3</v>
      </c>
    </row>
    <row r="15" spans="1:4" ht="15" customHeight="1">
      <c r="A15" s="9" t="s">
        <v>19</v>
      </c>
      <c r="B15" s="10">
        <v>2.2000000000000001E-4</v>
      </c>
      <c r="C15" s="10">
        <v>2.3E-3</v>
      </c>
      <c r="D15" s="10">
        <v>0.01</v>
      </c>
    </row>
    <row r="16" spans="1:4" ht="15" customHeight="1">
      <c r="A16" s="9" t="s">
        <v>20</v>
      </c>
      <c r="B16" s="10">
        <v>2.1000000000000001E-4</v>
      </c>
      <c r="C16" s="10">
        <v>2.2000000000000001E-3</v>
      </c>
      <c r="D16" s="10">
        <v>0.01</v>
      </c>
    </row>
    <row r="17" spans="1:4" ht="15" customHeight="1">
      <c r="A17" s="9" t="s">
        <v>21</v>
      </c>
      <c r="B17" s="10">
        <v>8.8000000000000003E-4</v>
      </c>
      <c r="C17" s="10">
        <v>9.1000000000000004E-3</v>
      </c>
      <c r="D17" s="10">
        <v>4.1000000000000002E-2</v>
      </c>
    </row>
    <row r="18" spans="1:4" ht="15" customHeight="1">
      <c r="A18" s="18" t="s">
        <v>22</v>
      </c>
      <c r="B18" s="13">
        <v>9.5000000000000005E-5</v>
      </c>
      <c r="C18" s="13">
        <v>9.8999999999999999E-4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7CDE-F5EB-445D-A3FE-92C443FC835C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25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1.4E-3</v>
      </c>
      <c r="C5" s="10">
        <v>6.7000000000000002E-3</v>
      </c>
      <c r="D5" s="10">
        <v>5.8000000000000003E-2</v>
      </c>
    </row>
    <row r="6" spans="1:4" ht="15" customHeight="1">
      <c r="A6" s="9" t="s">
        <v>5</v>
      </c>
      <c r="B6" s="10">
        <v>3.0999999999999999E-3</v>
      </c>
      <c r="C6" s="10">
        <v>1.4999999999999999E-2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6.9999999999999999E-4</v>
      </c>
      <c r="C8" s="10">
        <v>3.2000000000000002E-3</v>
      </c>
      <c r="D8" s="10">
        <v>2.5000000000000001E-2</v>
      </c>
    </row>
    <row r="9" spans="1:4" ht="15" customHeight="1">
      <c r="A9" s="9" t="s">
        <v>14</v>
      </c>
      <c r="B9" s="10">
        <v>1.6000000000000001E-3</v>
      </c>
      <c r="C9" s="10">
        <v>7.9000000000000008E-3</v>
      </c>
      <c r="D9" s="10">
        <v>6.5000000000000002E-2</v>
      </c>
    </row>
    <row r="10" spans="1:4" ht="15" customHeight="1">
      <c r="A10" s="9" t="s">
        <v>15</v>
      </c>
      <c r="B10" s="10">
        <v>2.1000000000000001E-2</v>
      </c>
      <c r="C10" s="10">
        <v>0.1</v>
      </c>
      <c r="D10" s="10">
        <v>0.82</v>
      </c>
    </row>
    <row r="11" spans="1:4" ht="15" customHeight="1">
      <c r="A11" s="9" t="s">
        <v>16</v>
      </c>
      <c r="B11" s="10">
        <v>2.9000000000000001E-2</v>
      </c>
      <c r="C11" s="10">
        <v>0.14000000000000001</v>
      </c>
      <c r="D11" s="10">
        <v>1.2</v>
      </c>
    </row>
    <row r="12" spans="1:4" ht="15" customHeight="1">
      <c r="A12" s="9" t="s">
        <v>162</v>
      </c>
      <c r="B12" s="10">
        <v>0.86</v>
      </c>
      <c r="C12" s="10">
        <v>4.2</v>
      </c>
      <c r="D12" s="10">
        <v>34</v>
      </c>
    </row>
    <row r="13" spans="1:4" ht="15" customHeight="1">
      <c r="A13" s="9" t="s">
        <v>17</v>
      </c>
      <c r="B13" s="10">
        <v>0.15</v>
      </c>
      <c r="C13" s="10">
        <v>0.71</v>
      </c>
      <c r="D13" s="10">
        <v>5.7</v>
      </c>
    </row>
    <row r="14" spans="1:4" ht="15" customHeight="1">
      <c r="A14" s="9" t="s">
        <v>18</v>
      </c>
      <c r="B14" s="10">
        <v>3.5000000000000003E-2</v>
      </c>
      <c r="C14" s="10">
        <v>0.17</v>
      </c>
      <c r="D14" s="10">
        <v>1.4</v>
      </c>
    </row>
    <row r="15" spans="1:4" ht="15" customHeight="1">
      <c r="A15" s="9" t="s">
        <v>19</v>
      </c>
      <c r="B15" s="10">
        <v>3.4000000000000002E-4</v>
      </c>
      <c r="C15" s="10">
        <v>1.6999999999999999E-3</v>
      </c>
      <c r="D15" s="10">
        <v>1.4E-2</v>
      </c>
    </row>
    <row r="16" spans="1:4" ht="15" customHeight="1">
      <c r="A16" s="9" t="s">
        <v>20</v>
      </c>
      <c r="B16" s="10">
        <v>3.3E-4</v>
      </c>
      <c r="C16" s="10">
        <v>1.6999999999999999E-3</v>
      </c>
      <c r="D16" s="10">
        <v>1.4E-2</v>
      </c>
    </row>
    <row r="17" spans="1:4" ht="15" customHeight="1">
      <c r="A17" s="9" t="s">
        <v>21</v>
      </c>
      <c r="B17" s="10">
        <v>1.2999999999999999E-3</v>
      </c>
      <c r="C17" s="10">
        <v>7.0000000000000001E-3</v>
      </c>
      <c r="D17" s="10">
        <v>5.7000000000000002E-2</v>
      </c>
    </row>
    <row r="18" spans="1:4" ht="15" customHeight="1">
      <c r="A18" s="18" t="s">
        <v>22</v>
      </c>
      <c r="B18" s="13">
        <v>1.3999999999999999E-4</v>
      </c>
      <c r="C18" s="13">
        <v>7.5000000000000002E-4</v>
      </c>
      <c r="D18" s="13">
        <v>6.1000000000000004E-3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4C09-99B3-4FB2-87BA-CF6F679CA93C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2.0999999999999999E-3</v>
      </c>
      <c r="C5" s="10">
        <v>5.2999999999999999E-2</v>
      </c>
      <c r="D5" s="10">
        <v>6.5000000000000002E-2</v>
      </c>
    </row>
    <row r="6" spans="1:4" ht="15" customHeight="1">
      <c r="A6" s="9" t="s">
        <v>5</v>
      </c>
      <c r="B6" s="10">
        <v>4.8999999999999998E-3</v>
      </c>
      <c r="C6" s="10">
        <v>0.12</v>
      </c>
      <c r="D6" s="10">
        <v>0.15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1.1000000000000001E-3</v>
      </c>
      <c r="C8" s="10">
        <v>2.5000000000000001E-2</v>
      </c>
      <c r="D8" s="10">
        <v>3.1E-2</v>
      </c>
    </row>
    <row r="9" spans="1:4" ht="15" customHeight="1">
      <c r="A9" s="9" t="s">
        <v>14</v>
      </c>
      <c r="B9" s="10">
        <v>3.0999999999999999E-3</v>
      </c>
      <c r="C9" s="10">
        <v>6.6000000000000003E-2</v>
      </c>
      <c r="D9" s="10">
        <v>8.5999999999999993E-2</v>
      </c>
    </row>
    <row r="10" spans="1:4" ht="15" customHeight="1">
      <c r="A10" s="9" t="s">
        <v>15</v>
      </c>
      <c r="B10" s="10">
        <v>0.04</v>
      </c>
      <c r="C10" s="10">
        <v>0.84</v>
      </c>
      <c r="D10" s="10">
        <v>1.1000000000000001</v>
      </c>
    </row>
    <row r="11" spans="1:4" ht="15" customHeight="1">
      <c r="A11" s="9" t="s">
        <v>16</v>
      </c>
      <c r="B11" s="10">
        <v>5.6000000000000001E-2</v>
      </c>
      <c r="C11" s="10">
        <v>1.2</v>
      </c>
      <c r="D11" s="10">
        <v>1.6</v>
      </c>
    </row>
    <row r="12" spans="1:4" ht="15" customHeight="1">
      <c r="A12" s="9" t="s">
        <v>162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17</v>
      </c>
      <c r="B13" s="10">
        <v>0.28000000000000003</v>
      </c>
      <c r="C13" s="10">
        <v>5.9</v>
      </c>
      <c r="D13" s="10">
        <v>7.7</v>
      </c>
    </row>
    <row r="14" spans="1:4" ht="15" customHeight="1">
      <c r="A14" s="9" t="s">
        <v>18</v>
      </c>
      <c r="B14" s="10">
        <v>6.6000000000000003E-2</v>
      </c>
      <c r="C14" s="10">
        <v>1.4</v>
      </c>
      <c r="D14" s="10">
        <v>1.8</v>
      </c>
    </row>
    <row r="15" spans="1:4" ht="15" customHeight="1">
      <c r="A15" s="9" t="s">
        <v>19</v>
      </c>
      <c r="B15" s="10">
        <v>5.5999999999999995E-4</v>
      </c>
      <c r="C15" s="10">
        <v>1.2999999999999999E-2</v>
      </c>
      <c r="D15" s="10">
        <v>1.7000000000000001E-2</v>
      </c>
    </row>
    <row r="16" spans="1:4" ht="15" customHeight="1">
      <c r="A16" s="9" t="s">
        <v>20</v>
      </c>
      <c r="B16" s="10">
        <v>5.2999999999999998E-4</v>
      </c>
      <c r="C16" s="10">
        <v>1.2999999999999999E-2</v>
      </c>
      <c r="D16" s="10">
        <v>1.6E-2</v>
      </c>
    </row>
    <row r="17" spans="1:4" ht="15" customHeight="1">
      <c r="A17" s="9" t="s">
        <v>21</v>
      </c>
      <c r="B17" s="10">
        <v>2.2000000000000001E-3</v>
      </c>
      <c r="C17" s="10">
        <v>5.3999999999999999E-2</v>
      </c>
      <c r="D17" s="10">
        <v>6.9000000000000006E-2</v>
      </c>
    </row>
    <row r="18" spans="1:4" ht="15" customHeight="1">
      <c r="A18" s="18" t="s">
        <v>22</v>
      </c>
      <c r="B18" s="13">
        <v>2.4000000000000001E-4</v>
      </c>
      <c r="C18" s="13">
        <v>5.7999999999999996E-3</v>
      </c>
      <c r="D18" s="13">
        <v>7.4000000000000003E-3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8290-7FCB-4CA6-B192-398AC979EB8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1.8E-3</v>
      </c>
      <c r="C5" s="10">
        <v>1.0999999999999999E-2</v>
      </c>
      <c r="D5" s="10">
        <v>6.2E-2</v>
      </c>
    </row>
    <row r="6" spans="1:4" ht="15" customHeight="1">
      <c r="A6" s="9" t="s">
        <v>5</v>
      </c>
      <c r="B6" s="10">
        <v>4.0000000000000001E-3</v>
      </c>
      <c r="C6" s="10">
        <v>2.5999999999999999E-2</v>
      </c>
      <c r="D6" s="10">
        <v>0.14000000000000001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8.5999999999999998E-4</v>
      </c>
      <c r="C8" s="10">
        <v>5.7000000000000002E-3</v>
      </c>
      <c r="D8" s="10">
        <v>2.9000000000000001E-2</v>
      </c>
    </row>
    <row r="9" spans="1:4" ht="15" customHeight="1">
      <c r="A9" s="9" t="s">
        <v>14</v>
      </c>
      <c r="B9" s="10">
        <v>2.0999999999999999E-3</v>
      </c>
      <c r="C9" s="10">
        <v>1.4E-2</v>
      </c>
      <c r="D9" s="10">
        <v>7.2999999999999995E-2</v>
      </c>
    </row>
    <row r="10" spans="1:4" ht="15" customHeight="1">
      <c r="A10" s="9" t="s">
        <v>15</v>
      </c>
      <c r="B10" s="10">
        <v>2.7E-2</v>
      </c>
      <c r="C10" s="10">
        <v>0.17</v>
      </c>
      <c r="D10" s="10">
        <v>0.93</v>
      </c>
    </row>
    <row r="11" spans="1:4" ht="15" customHeight="1">
      <c r="A11" s="9" t="s">
        <v>16</v>
      </c>
      <c r="B11" s="10">
        <v>3.7999999999999999E-2</v>
      </c>
      <c r="C11" s="10">
        <v>0.25</v>
      </c>
      <c r="D11" s="10">
        <v>1.3</v>
      </c>
    </row>
    <row r="12" spans="1:4" ht="15" customHeight="1">
      <c r="A12" s="9" t="s">
        <v>162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17</v>
      </c>
      <c r="B13" s="10">
        <v>0.19</v>
      </c>
      <c r="C13" s="10">
        <v>1.2</v>
      </c>
      <c r="D13" s="10">
        <v>6.4</v>
      </c>
    </row>
    <row r="14" spans="1:4" ht="15" customHeight="1">
      <c r="A14" s="9" t="s">
        <v>18</v>
      </c>
      <c r="B14" s="10">
        <v>4.4999999999999998E-2</v>
      </c>
      <c r="C14" s="10">
        <v>0.28999999999999998</v>
      </c>
      <c r="D14" s="10">
        <v>1.6</v>
      </c>
    </row>
    <row r="15" spans="1:4" ht="15" customHeight="1">
      <c r="A15" s="9" t="s">
        <v>19</v>
      </c>
      <c r="B15" s="10">
        <v>4.4000000000000002E-4</v>
      </c>
      <c r="C15" s="10">
        <v>2.8999999999999998E-3</v>
      </c>
      <c r="D15" s="10">
        <v>1.6E-2</v>
      </c>
    </row>
    <row r="16" spans="1:4" ht="15" customHeight="1">
      <c r="A16" s="9" t="s">
        <v>20</v>
      </c>
      <c r="B16" s="10">
        <v>4.2000000000000002E-4</v>
      </c>
      <c r="C16" s="10">
        <v>2.8999999999999998E-3</v>
      </c>
      <c r="D16" s="10">
        <v>1.4999999999999999E-2</v>
      </c>
    </row>
    <row r="17" spans="1:4" ht="15" customHeight="1">
      <c r="A17" s="9" t="s">
        <v>21</v>
      </c>
      <c r="B17" s="10">
        <v>1.6999999999999999E-3</v>
      </c>
      <c r="C17" s="10">
        <v>1.2E-2</v>
      </c>
      <c r="D17" s="10">
        <v>6.3E-2</v>
      </c>
    </row>
    <row r="18" spans="1:4" ht="15" customHeight="1">
      <c r="A18" s="18" t="s">
        <v>22</v>
      </c>
      <c r="B18" s="13">
        <v>1.9000000000000001E-4</v>
      </c>
      <c r="C18" s="13">
        <v>1.1999999999999999E-3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423C-55A4-45FC-B7DB-3FF5999E02EE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1.2999999999999999E-3</v>
      </c>
      <c r="C5" s="10">
        <v>0.01</v>
      </c>
      <c r="D5" s="10">
        <v>5.6000000000000001E-2</v>
      </c>
    </row>
    <row r="6" spans="1:4" ht="15" customHeight="1">
      <c r="A6" s="9" t="s">
        <v>5</v>
      </c>
      <c r="B6" s="10">
        <v>2.8999999999999998E-3</v>
      </c>
      <c r="C6" s="10">
        <v>2.4E-2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6.7000000000000002E-4</v>
      </c>
      <c r="C8" s="10">
        <v>5.0000000000000001E-3</v>
      </c>
      <c r="D8" s="10">
        <v>2.7E-2</v>
      </c>
    </row>
    <row r="9" spans="1:4" ht="15" customHeight="1">
      <c r="A9" s="9" t="s">
        <v>14</v>
      </c>
      <c r="B9" s="10">
        <v>1.6000000000000001E-3</v>
      </c>
      <c r="C9" s="10">
        <v>1.2E-2</v>
      </c>
      <c r="D9" s="10">
        <v>6.6000000000000003E-2</v>
      </c>
    </row>
    <row r="10" spans="1:4" ht="15" customHeight="1">
      <c r="A10" s="9" t="s">
        <v>15</v>
      </c>
      <c r="B10" s="10">
        <v>0.02</v>
      </c>
      <c r="C10" s="10">
        <v>0.16</v>
      </c>
      <c r="D10" s="10">
        <v>0.83</v>
      </c>
    </row>
    <row r="11" spans="1:4" ht="15" customHeight="1">
      <c r="A11" s="9" t="s">
        <v>16</v>
      </c>
      <c r="B11" s="10">
        <v>2.9000000000000001E-2</v>
      </c>
      <c r="C11" s="10">
        <v>0.22</v>
      </c>
      <c r="D11" s="10">
        <v>1.2</v>
      </c>
    </row>
    <row r="12" spans="1:4" ht="15" customHeight="1">
      <c r="A12" s="9" t="s">
        <v>162</v>
      </c>
      <c r="B12" s="10">
        <v>0.82</v>
      </c>
      <c r="C12" s="10">
        <v>6.5</v>
      </c>
      <c r="D12" s="10">
        <v>34</v>
      </c>
    </row>
    <row r="13" spans="1:4" ht="15" customHeight="1">
      <c r="A13" s="9" t="s">
        <v>17</v>
      </c>
      <c r="B13" s="10">
        <v>0.14000000000000001</v>
      </c>
      <c r="C13" s="10">
        <v>1.1000000000000001</v>
      </c>
      <c r="D13" s="10">
        <v>5.8</v>
      </c>
    </row>
    <row r="14" spans="1:4" ht="15" customHeight="1">
      <c r="A14" s="9" t="s">
        <v>18</v>
      </c>
      <c r="B14" s="10">
        <v>3.4000000000000002E-2</v>
      </c>
      <c r="C14" s="10">
        <v>0.26</v>
      </c>
      <c r="D14" s="10">
        <v>1.4</v>
      </c>
    </row>
    <row r="15" spans="1:4" ht="15" customHeight="1">
      <c r="A15" s="9" t="s">
        <v>19</v>
      </c>
      <c r="B15" s="10">
        <v>3.1E-4</v>
      </c>
      <c r="C15" s="10">
        <v>2.7000000000000001E-3</v>
      </c>
      <c r="D15" s="10">
        <v>1.4999999999999999E-2</v>
      </c>
    </row>
    <row r="16" spans="1:4" ht="15" customHeight="1">
      <c r="A16" s="9" t="s">
        <v>20</v>
      </c>
      <c r="B16" s="10">
        <v>2.9999999999999997E-4</v>
      </c>
      <c r="C16" s="10">
        <v>2.7000000000000001E-3</v>
      </c>
      <c r="D16" s="10">
        <v>1.4E-2</v>
      </c>
    </row>
    <row r="17" spans="1:4" ht="15" customHeight="1">
      <c r="A17" s="9" t="s">
        <v>21</v>
      </c>
      <c r="B17" s="10">
        <v>1.1999999999999999E-3</v>
      </c>
      <c r="C17" s="10">
        <v>1.0999999999999999E-2</v>
      </c>
      <c r="D17" s="10">
        <v>6.2E-2</v>
      </c>
    </row>
    <row r="18" spans="1:4" ht="15" customHeight="1">
      <c r="A18" s="18" t="s">
        <v>22</v>
      </c>
      <c r="B18" s="13">
        <v>1.2999999999999999E-4</v>
      </c>
      <c r="C18" s="13">
        <v>1.1999999999999999E-3</v>
      </c>
      <c r="D18" s="13">
        <v>6.6E-3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8A03-F3E3-4DFD-8C7D-34FC35305A0C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8.0000000000000004E-4</v>
      </c>
      <c r="C5" s="10">
        <v>4.4999999999999997E-3</v>
      </c>
      <c r="D5" s="10">
        <v>1.0999999999999999E-2</v>
      </c>
    </row>
    <row r="6" spans="1:4" ht="15" customHeight="1">
      <c r="A6" s="9" t="s">
        <v>5</v>
      </c>
      <c r="B6" s="10">
        <v>1.8E-3</v>
      </c>
      <c r="C6" s="10">
        <v>0.01</v>
      </c>
      <c r="D6" s="10">
        <v>2.5000000000000001E-2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3.6999999999999999E-4</v>
      </c>
      <c r="C8" s="10">
        <v>2E-3</v>
      </c>
      <c r="D8" s="10">
        <v>4.5999999999999999E-3</v>
      </c>
    </row>
    <row r="9" spans="1:4" ht="15" customHeight="1">
      <c r="A9" s="9" t="s">
        <v>14</v>
      </c>
      <c r="B9" s="10">
        <v>1E-3</v>
      </c>
      <c r="C9" s="10">
        <v>5.3E-3</v>
      </c>
      <c r="D9" s="10">
        <v>1.2999999999999999E-2</v>
      </c>
    </row>
    <row r="10" spans="1:4" ht="15" customHeight="1">
      <c r="A10" s="9" t="s">
        <v>15</v>
      </c>
      <c r="B10" s="10">
        <v>1.2999999999999999E-2</v>
      </c>
      <c r="C10" s="10">
        <v>6.7000000000000004E-2</v>
      </c>
      <c r="D10" s="10">
        <v>0.16</v>
      </c>
    </row>
    <row r="11" spans="1:4" ht="15" customHeight="1">
      <c r="A11" s="9" t="s">
        <v>16</v>
      </c>
      <c r="B11" s="10">
        <v>1.7999999999999999E-2</v>
      </c>
      <c r="C11" s="10">
        <v>9.6000000000000002E-2</v>
      </c>
      <c r="D11" s="10">
        <v>0.23</v>
      </c>
    </row>
    <row r="12" spans="1:4" ht="15" customHeight="1">
      <c r="A12" s="9" t="s">
        <v>162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17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18</v>
      </c>
      <c r="B14" s="10">
        <v>2.1000000000000001E-2</v>
      </c>
      <c r="C14" s="10">
        <v>0.11</v>
      </c>
      <c r="D14" s="10">
        <v>0.27</v>
      </c>
    </row>
    <row r="15" spans="1:4" ht="15" customHeight="1">
      <c r="A15" s="9" t="s">
        <v>19</v>
      </c>
      <c r="B15" s="10">
        <v>1.9000000000000001E-4</v>
      </c>
      <c r="C15" s="10">
        <v>1.1000000000000001E-3</v>
      </c>
      <c r="D15" s="10">
        <v>2.5999999999999999E-3</v>
      </c>
    </row>
    <row r="16" spans="1:4" ht="15" customHeight="1">
      <c r="A16" s="9" t="s">
        <v>20</v>
      </c>
      <c r="B16" s="10">
        <v>1.8000000000000001E-4</v>
      </c>
      <c r="C16" s="10">
        <v>1E-3</v>
      </c>
      <c r="D16" s="10">
        <v>2.5000000000000001E-3</v>
      </c>
    </row>
    <row r="17" spans="1:4" ht="15" customHeight="1">
      <c r="A17" s="9" t="s">
        <v>21</v>
      </c>
      <c r="B17" s="10">
        <v>7.6999999999999996E-4</v>
      </c>
      <c r="C17" s="10">
        <v>4.4000000000000003E-3</v>
      </c>
      <c r="D17" s="10">
        <v>1.0999999999999999E-2</v>
      </c>
    </row>
    <row r="18" spans="1:4" ht="15" customHeight="1">
      <c r="A18" s="18" t="s">
        <v>22</v>
      </c>
      <c r="B18" s="13">
        <v>8.2000000000000001E-5</v>
      </c>
      <c r="C18" s="13">
        <v>4.8000000000000001E-4</v>
      </c>
      <c r="D18" s="13">
        <v>1.1999999999999999E-3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3D03-4C0C-467D-B593-7B6D0F6CC623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5.9000000000000003E-4</v>
      </c>
      <c r="C5" s="10">
        <v>5.8999999999999999E-3</v>
      </c>
      <c r="D5" s="10">
        <v>3.6999999999999998E-2</v>
      </c>
    </row>
    <row r="6" spans="1:4" ht="15" customHeight="1">
      <c r="A6" s="9" t="s">
        <v>5</v>
      </c>
      <c r="B6" s="10">
        <v>1.2999999999999999E-3</v>
      </c>
      <c r="C6" s="10">
        <v>1.2999999999999999E-2</v>
      </c>
      <c r="D6" s="10">
        <v>8.4000000000000005E-2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2.4000000000000001E-4</v>
      </c>
      <c r="C8" s="10">
        <v>2.5999999999999999E-3</v>
      </c>
      <c r="D8" s="10">
        <v>1.7000000000000001E-2</v>
      </c>
    </row>
    <row r="9" spans="1:4" ht="15" customHeight="1">
      <c r="A9" s="9" t="s">
        <v>14</v>
      </c>
      <c r="B9" s="10">
        <v>6.3000000000000003E-4</v>
      </c>
      <c r="C9" s="10">
        <v>6.7000000000000002E-3</v>
      </c>
      <c r="D9" s="10">
        <v>4.2000000000000003E-2</v>
      </c>
    </row>
    <row r="10" spans="1:4" ht="15" customHeight="1">
      <c r="A10" s="9" t="s">
        <v>15</v>
      </c>
      <c r="B10" s="10">
        <v>8.0000000000000002E-3</v>
      </c>
      <c r="C10" s="10">
        <v>8.5000000000000006E-2</v>
      </c>
      <c r="D10" s="10">
        <v>0.54</v>
      </c>
    </row>
    <row r="11" spans="1:4" ht="15" customHeight="1">
      <c r="A11" s="9" t="s">
        <v>16</v>
      </c>
      <c r="B11" s="10">
        <v>1.0999999999999999E-2</v>
      </c>
      <c r="C11" s="10">
        <v>0.12</v>
      </c>
      <c r="D11" s="10">
        <v>0.76</v>
      </c>
    </row>
    <row r="12" spans="1:4" ht="15" customHeight="1">
      <c r="A12" s="9" t="s">
        <v>162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17</v>
      </c>
      <c r="B13" s="10">
        <v>5.8000000000000003E-2</v>
      </c>
      <c r="C13" s="10">
        <v>0.6</v>
      </c>
      <c r="D13" s="10">
        <v>3.7</v>
      </c>
    </row>
    <row r="14" spans="1:4" ht="15" customHeight="1">
      <c r="A14" s="9" t="s">
        <v>18</v>
      </c>
      <c r="B14" s="10">
        <v>1.2999999999999999E-2</v>
      </c>
      <c r="C14" s="10">
        <v>0.14000000000000001</v>
      </c>
      <c r="D14" s="10">
        <v>0.9</v>
      </c>
    </row>
    <row r="15" spans="1:4" ht="15" customHeight="1">
      <c r="A15" s="9" t="s">
        <v>19</v>
      </c>
      <c r="B15" s="10">
        <v>1.3999999999999999E-4</v>
      </c>
      <c r="C15" s="10">
        <v>1.5E-3</v>
      </c>
      <c r="D15" s="10">
        <v>9.4000000000000004E-3</v>
      </c>
    </row>
    <row r="16" spans="1:4" ht="15" customHeight="1">
      <c r="A16" s="9" t="s">
        <v>20</v>
      </c>
      <c r="B16" s="10">
        <v>1.3999999999999999E-4</v>
      </c>
      <c r="C16" s="10">
        <v>1.5E-3</v>
      </c>
      <c r="D16" s="10">
        <v>9.4000000000000004E-3</v>
      </c>
    </row>
    <row r="17" spans="1:4" ht="15" customHeight="1">
      <c r="A17" s="9" t="s">
        <v>21</v>
      </c>
      <c r="B17" s="10">
        <v>5.8E-4</v>
      </c>
      <c r="C17" s="10">
        <v>6.4000000000000003E-3</v>
      </c>
      <c r="D17" s="10">
        <v>0.04</v>
      </c>
    </row>
    <row r="18" spans="1:4" ht="15" customHeight="1">
      <c r="A18" s="18" t="s">
        <v>22</v>
      </c>
      <c r="B18" s="13">
        <v>6.2000000000000003E-5</v>
      </c>
      <c r="C18" s="13">
        <v>6.8999999999999997E-4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17B3-0E44-4182-A97C-5EFFDFD8838E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1.6999999999999999E-3</v>
      </c>
      <c r="C5" s="10">
        <v>1.2999999999999999E-2</v>
      </c>
      <c r="D5" s="10">
        <v>4.8000000000000001E-2</v>
      </c>
    </row>
    <row r="6" spans="1:4" ht="15" customHeight="1">
      <c r="A6" s="9" t="s">
        <v>5</v>
      </c>
      <c r="B6" s="10">
        <v>4.0000000000000001E-3</v>
      </c>
      <c r="C6" s="10">
        <v>0.03</v>
      </c>
      <c r="D6" s="10">
        <v>0.11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8.9999999999999998E-4</v>
      </c>
      <c r="C8" s="10">
        <v>6.4999999999999997E-3</v>
      </c>
      <c r="D8" s="10">
        <v>2.4E-2</v>
      </c>
    </row>
    <row r="9" spans="1:4" ht="15" customHeight="1">
      <c r="A9" s="9" t="s">
        <v>14</v>
      </c>
      <c r="B9" s="10">
        <v>2.3999999999999998E-3</v>
      </c>
      <c r="C9" s="10">
        <v>1.7000000000000001E-2</v>
      </c>
      <c r="D9" s="10">
        <v>6.4000000000000001E-2</v>
      </c>
    </row>
    <row r="10" spans="1:4" ht="15" customHeight="1">
      <c r="A10" s="9" t="s">
        <v>15</v>
      </c>
      <c r="B10" s="10">
        <v>3.1E-2</v>
      </c>
      <c r="C10" s="10">
        <v>0.22</v>
      </c>
      <c r="D10" s="10">
        <v>0.82</v>
      </c>
    </row>
    <row r="11" spans="1:4" ht="15" customHeight="1">
      <c r="A11" s="9" t="s">
        <v>16</v>
      </c>
      <c r="B11" s="10">
        <v>4.3999999999999997E-2</v>
      </c>
      <c r="C11" s="10">
        <v>0.31</v>
      </c>
      <c r="D11" s="10">
        <v>1.2</v>
      </c>
    </row>
    <row r="12" spans="1:4" ht="15" customHeight="1">
      <c r="A12" s="9" t="s">
        <v>162</v>
      </c>
      <c r="B12" s="10">
        <v>1.3</v>
      </c>
      <c r="C12" s="10">
        <v>9.5</v>
      </c>
      <c r="D12" s="10">
        <v>35</v>
      </c>
    </row>
    <row r="13" spans="1:4" ht="15" customHeight="1">
      <c r="A13" s="9" t="s">
        <v>17</v>
      </c>
      <c r="B13" s="10">
        <v>0.21</v>
      </c>
      <c r="C13" s="10">
        <v>1.6</v>
      </c>
      <c r="D13" s="10">
        <v>5.9</v>
      </c>
    </row>
    <row r="14" spans="1:4" ht="15" customHeight="1">
      <c r="A14" s="9" t="s">
        <v>18</v>
      </c>
      <c r="B14" s="10">
        <v>5.0999999999999997E-2</v>
      </c>
      <c r="C14" s="10">
        <v>0.37</v>
      </c>
      <c r="D14" s="10">
        <v>1.4</v>
      </c>
    </row>
    <row r="15" spans="1:4" ht="15" customHeight="1">
      <c r="A15" s="9" t="s">
        <v>19</v>
      </c>
      <c r="B15" s="10">
        <v>4.2000000000000002E-4</v>
      </c>
      <c r="C15" s="10">
        <v>3.0999999999999999E-3</v>
      </c>
      <c r="D15" s="10">
        <v>1.2E-2</v>
      </c>
    </row>
    <row r="16" spans="1:4" ht="15" customHeight="1">
      <c r="A16" s="9" t="s">
        <v>20</v>
      </c>
      <c r="B16" s="10">
        <v>3.8999999999999999E-4</v>
      </c>
      <c r="C16" s="10">
        <v>2.8999999999999998E-3</v>
      </c>
      <c r="D16" s="10">
        <v>1.0999999999999999E-2</v>
      </c>
    </row>
    <row r="17" spans="1:4" ht="15" customHeight="1">
      <c r="A17" s="9" t="s">
        <v>21</v>
      </c>
      <c r="B17" s="10">
        <v>1.6999999999999999E-3</v>
      </c>
      <c r="C17" s="10">
        <v>1.2999999999999999E-2</v>
      </c>
      <c r="D17" s="10">
        <v>4.7E-2</v>
      </c>
    </row>
    <row r="18" spans="1:4" ht="15" customHeight="1">
      <c r="A18" s="18" t="s">
        <v>22</v>
      </c>
      <c r="B18" s="13">
        <v>1.8000000000000001E-4</v>
      </c>
      <c r="C18" s="13">
        <v>1.4E-3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2A9F-4C66-4140-9816-AB80D7B8B503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1E-3</v>
      </c>
      <c r="C5" s="10">
        <v>6.4000000000000003E-3</v>
      </c>
      <c r="D5" s="10">
        <v>4.2999999999999997E-2</v>
      </c>
    </row>
    <row r="6" spans="1:4" ht="15" customHeight="1">
      <c r="A6" s="9" t="s">
        <v>5</v>
      </c>
      <c r="B6" s="10">
        <v>2.3E-3</v>
      </c>
      <c r="C6" s="10">
        <v>1.4999999999999999E-2</v>
      </c>
      <c r="D6" s="10">
        <v>9.6000000000000002E-2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5.5000000000000003E-4</v>
      </c>
      <c r="C8" s="10">
        <v>3.7000000000000002E-3</v>
      </c>
      <c r="D8" s="10">
        <v>2.4E-2</v>
      </c>
    </row>
    <row r="9" spans="1:4" ht="15" customHeight="1">
      <c r="A9" s="9" t="s">
        <v>14</v>
      </c>
      <c r="B9" s="10">
        <v>1.4E-3</v>
      </c>
      <c r="C9" s="10">
        <v>8.3999999999999995E-3</v>
      </c>
      <c r="D9" s="10">
        <v>5.7000000000000002E-2</v>
      </c>
    </row>
    <row r="10" spans="1:4" ht="15" customHeight="1">
      <c r="A10" s="9" t="s">
        <v>15</v>
      </c>
      <c r="B10" s="10">
        <v>1.7999999999999999E-2</v>
      </c>
      <c r="C10" s="10">
        <v>0.11</v>
      </c>
      <c r="D10" s="10">
        <v>0.73</v>
      </c>
    </row>
    <row r="11" spans="1:4" ht="15" customHeight="1">
      <c r="A11" s="9" t="s">
        <v>16</v>
      </c>
      <c r="B11" s="10">
        <v>2.5999999999999999E-2</v>
      </c>
      <c r="C11" s="10">
        <v>0.15</v>
      </c>
      <c r="D11" s="10">
        <v>1</v>
      </c>
    </row>
    <row r="12" spans="1:4" ht="15" customHeight="1">
      <c r="A12" s="9" t="s">
        <v>162</v>
      </c>
      <c r="B12" s="10">
        <v>0.73</v>
      </c>
      <c r="C12" s="10">
        <v>4.5</v>
      </c>
      <c r="D12" s="10">
        <v>31</v>
      </c>
    </row>
    <row r="13" spans="1:4" ht="15" customHeight="1">
      <c r="A13" s="9" t="s">
        <v>17</v>
      </c>
      <c r="B13" s="10">
        <v>0.12</v>
      </c>
      <c r="C13" s="10">
        <v>0.77</v>
      </c>
      <c r="D13" s="10">
        <v>5.3</v>
      </c>
    </row>
    <row r="14" spans="1:4" ht="15" customHeight="1">
      <c r="A14" s="9" t="s">
        <v>18</v>
      </c>
      <c r="B14" s="10">
        <v>0.03</v>
      </c>
      <c r="C14" s="10">
        <v>0.18</v>
      </c>
      <c r="D14" s="10">
        <v>1.2</v>
      </c>
    </row>
    <row r="15" spans="1:4" ht="15" customHeight="1">
      <c r="A15" s="9" t="s">
        <v>19</v>
      </c>
      <c r="B15" s="10">
        <v>2.5000000000000001E-4</v>
      </c>
      <c r="C15" s="10">
        <v>1.6999999999999999E-3</v>
      </c>
      <c r="D15" s="10">
        <v>1.0999999999999999E-2</v>
      </c>
    </row>
    <row r="16" spans="1:4" ht="15" customHeight="1">
      <c r="A16" s="9" t="s">
        <v>20</v>
      </c>
      <c r="B16" s="10">
        <v>2.4000000000000001E-4</v>
      </c>
      <c r="C16" s="10">
        <v>1.6000000000000001E-3</v>
      </c>
      <c r="D16" s="10">
        <v>1.0999999999999999E-2</v>
      </c>
    </row>
    <row r="17" spans="1:4" ht="15" customHeight="1">
      <c r="A17" s="9" t="s">
        <v>21</v>
      </c>
      <c r="B17" s="10">
        <v>1E-3</v>
      </c>
      <c r="C17" s="10">
        <v>6.4999999999999997E-3</v>
      </c>
      <c r="D17" s="10">
        <v>4.2999999999999997E-2</v>
      </c>
    </row>
    <row r="18" spans="1:4" ht="15" customHeight="1">
      <c r="A18" s="18" t="s">
        <v>22</v>
      </c>
      <c r="B18" s="13">
        <v>1.1E-4</v>
      </c>
      <c r="C18" s="13">
        <v>7.1000000000000002E-4</v>
      </c>
      <c r="D18" s="13">
        <v>4.7000000000000002E-3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D9F2-55D9-4961-BA6F-11382F4CA736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8.1999999999999998E-4</v>
      </c>
      <c r="C5" s="10">
        <v>5.4000000000000003E-3</v>
      </c>
      <c r="D5" s="10">
        <v>3.5000000000000003E-2</v>
      </c>
    </row>
    <row r="6" spans="1:4" ht="15" customHeight="1">
      <c r="A6" s="9" t="s">
        <v>5</v>
      </c>
      <c r="B6" s="10">
        <v>1.9E-3</v>
      </c>
      <c r="C6" s="10">
        <v>1.2E-2</v>
      </c>
      <c r="D6" s="10">
        <v>7.9000000000000001E-2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4.2000000000000002E-4</v>
      </c>
      <c r="C8" s="10">
        <v>2.8E-3</v>
      </c>
      <c r="D8" s="10">
        <v>1.7999999999999999E-2</v>
      </c>
    </row>
    <row r="9" spans="1:4" ht="15" customHeight="1">
      <c r="A9" s="9" t="s">
        <v>14</v>
      </c>
      <c r="B9" s="10">
        <v>1.1000000000000001E-3</v>
      </c>
      <c r="C9" s="10">
        <v>6.7999999999999996E-3</v>
      </c>
      <c r="D9" s="10">
        <v>4.7E-2</v>
      </c>
    </row>
    <row r="10" spans="1:4" ht="15" customHeight="1">
      <c r="A10" s="9" t="s">
        <v>15</v>
      </c>
      <c r="B10" s="10">
        <v>1.4E-2</v>
      </c>
      <c r="C10" s="10">
        <v>8.5999999999999993E-2</v>
      </c>
      <c r="D10" s="10">
        <v>0.59</v>
      </c>
    </row>
    <row r="11" spans="1:4" ht="15" customHeight="1">
      <c r="A11" s="9" t="s">
        <v>16</v>
      </c>
      <c r="B11" s="10">
        <v>0.02</v>
      </c>
      <c r="C11" s="10">
        <v>0.12</v>
      </c>
      <c r="D11" s="10">
        <v>0.84</v>
      </c>
    </row>
    <row r="12" spans="1:4" ht="15" customHeight="1">
      <c r="A12" s="9" t="s">
        <v>162</v>
      </c>
      <c r="B12" s="10">
        <v>0.57999999999999996</v>
      </c>
      <c r="C12" s="10">
        <v>3.6</v>
      </c>
      <c r="D12" s="10">
        <v>25</v>
      </c>
    </row>
    <row r="13" spans="1:4" ht="15" customHeight="1">
      <c r="A13" s="9" t="s">
        <v>17</v>
      </c>
      <c r="B13" s="10">
        <v>9.8000000000000004E-2</v>
      </c>
      <c r="C13" s="10">
        <v>0.61</v>
      </c>
      <c r="D13" s="10">
        <v>4.2</v>
      </c>
    </row>
    <row r="14" spans="1:4" ht="15" customHeight="1">
      <c r="A14" s="9" t="s">
        <v>18</v>
      </c>
      <c r="B14" s="10">
        <v>2.4E-2</v>
      </c>
      <c r="C14" s="10">
        <v>0.14000000000000001</v>
      </c>
      <c r="D14" s="10">
        <v>0.99</v>
      </c>
    </row>
    <row r="15" spans="1:4" ht="15" customHeight="1">
      <c r="A15" s="9" t="s">
        <v>19</v>
      </c>
      <c r="B15" s="10">
        <v>2.0000000000000001E-4</v>
      </c>
      <c r="C15" s="10">
        <v>1.4E-3</v>
      </c>
      <c r="D15" s="10">
        <v>9.1000000000000004E-3</v>
      </c>
    </row>
    <row r="16" spans="1:4" ht="15" customHeight="1">
      <c r="A16" s="9" t="s">
        <v>20</v>
      </c>
      <c r="B16" s="10">
        <v>2.0000000000000001E-4</v>
      </c>
      <c r="C16" s="10">
        <v>1.4E-3</v>
      </c>
      <c r="D16" s="10">
        <v>8.8000000000000005E-3</v>
      </c>
    </row>
    <row r="17" spans="1:4" ht="15" customHeight="1">
      <c r="A17" s="9" t="s">
        <v>21</v>
      </c>
      <c r="B17" s="10">
        <v>8.1999999999999998E-4</v>
      </c>
      <c r="C17" s="10">
        <v>5.4999999999999997E-3</v>
      </c>
      <c r="D17" s="10">
        <v>3.5999999999999997E-2</v>
      </c>
    </row>
    <row r="18" spans="1:4" ht="15" customHeight="1">
      <c r="A18" s="18" t="s">
        <v>22</v>
      </c>
      <c r="B18" s="13">
        <v>8.7999999999999998E-5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59AC-4CC7-4A2C-B5C7-F77B9DF0E6E8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9.2000000000000003E-4</v>
      </c>
      <c r="C5" s="10">
        <v>1.0999999999999999E-2</v>
      </c>
      <c r="D5" s="10">
        <v>3.1E-2</v>
      </c>
    </row>
    <row r="6" spans="1:4" ht="15" customHeight="1">
      <c r="A6" s="9" t="s">
        <v>5</v>
      </c>
      <c r="B6" s="10">
        <v>2.0999999999999999E-3</v>
      </c>
      <c r="C6" s="10">
        <v>2.5000000000000001E-2</v>
      </c>
      <c r="D6" s="10">
        <v>7.0999999999999994E-2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4.6000000000000001E-4</v>
      </c>
      <c r="C8" s="10">
        <v>5.7000000000000002E-3</v>
      </c>
      <c r="D8" s="10">
        <v>1.7000000000000001E-2</v>
      </c>
    </row>
    <row r="9" spans="1:4" ht="15" customHeight="1">
      <c r="A9" s="9" t="s">
        <v>14</v>
      </c>
      <c r="B9" s="10">
        <v>1.2999999999999999E-3</v>
      </c>
      <c r="C9" s="10">
        <v>1.7999999999999999E-2</v>
      </c>
      <c r="D9" s="10">
        <v>4.2999999999999997E-2</v>
      </c>
    </row>
    <row r="10" spans="1:4" ht="15" customHeight="1">
      <c r="A10" s="9" t="s">
        <v>15</v>
      </c>
      <c r="B10" s="10">
        <v>1.6E-2</v>
      </c>
      <c r="C10" s="10">
        <v>0.23</v>
      </c>
      <c r="D10" s="10">
        <v>0.55000000000000004</v>
      </c>
    </row>
    <row r="11" spans="1:4" ht="15" customHeight="1">
      <c r="A11" s="9" t="s">
        <v>16</v>
      </c>
      <c r="B11" s="10">
        <v>2.3E-2</v>
      </c>
      <c r="C11" s="10">
        <v>0.33</v>
      </c>
      <c r="D11" s="10">
        <v>0.78</v>
      </c>
    </row>
    <row r="12" spans="1:4" ht="15" customHeight="1">
      <c r="A12" s="9" t="s">
        <v>162</v>
      </c>
      <c r="B12" s="10">
        <v>0.67</v>
      </c>
      <c r="C12" s="10">
        <v>10</v>
      </c>
      <c r="D12" s="10">
        <v>23</v>
      </c>
    </row>
    <row r="13" spans="1:4" ht="15" customHeight="1">
      <c r="A13" s="9" t="s">
        <v>17</v>
      </c>
      <c r="B13" s="10">
        <v>0.11</v>
      </c>
      <c r="C13" s="10">
        <v>1.7</v>
      </c>
      <c r="D13" s="10">
        <v>4</v>
      </c>
    </row>
    <row r="14" spans="1:4" ht="15" customHeight="1">
      <c r="A14" s="9" t="s">
        <v>18</v>
      </c>
      <c r="B14" s="10">
        <v>2.7E-2</v>
      </c>
      <c r="C14" s="10">
        <v>0.39</v>
      </c>
      <c r="D14" s="10">
        <v>0.92</v>
      </c>
    </row>
    <row r="15" spans="1:4" ht="15" customHeight="1">
      <c r="A15" s="9" t="s">
        <v>19</v>
      </c>
      <c r="B15" s="10">
        <v>2.3000000000000001E-4</v>
      </c>
      <c r="C15" s="10">
        <v>3.0999999999999999E-3</v>
      </c>
      <c r="D15" s="10">
        <v>8.0999999999999996E-3</v>
      </c>
    </row>
    <row r="16" spans="1:4" ht="15" customHeight="1">
      <c r="A16" s="9" t="s">
        <v>20</v>
      </c>
      <c r="B16" s="10">
        <v>2.3000000000000001E-4</v>
      </c>
      <c r="C16" s="10">
        <v>2.8E-3</v>
      </c>
      <c r="D16" s="10">
        <v>7.7999999999999996E-3</v>
      </c>
    </row>
    <row r="17" spans="1:4" ht="15" customHeight="1">
      <c r="A17" s="9" t="s">
        <v>21</v>
      </c>
      <c r="B17" s="10">
        <v>9.3999999999999997E-4</v>
      </c>
      <c r="C17" s="10">
        <v>1.2E-2</v>
      </c>
      <c r="D17" s="10">
        <v>3.2000000000000001E-2</v>
      </c>
    </row>
    <row r="18" spans="1:4" ht="15" customHeight="1">
      <c r="A18" s="18" t="s">
        <v>22</v>
      </c>
      <c r="B18" s="13">
        <v>1E-4</v>
      </c>
      <c r="C18" s="13">
        <v>1.2999999999999999E-3</v>
      </c>
      <c r="D18" s="13">
        <v>3.3999999999999998E-3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3A82-068B-4C4E-81AF-125ED6670642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8.8000000000000003E-4</v>
      </c>
      <c r="C5" s="10">
        <v>5.8999999999999999E-3</v>
      </c>
      <c r="D5" s="10">
        <v>4.1000000000000002E-2</v>
      </c>
    </row>
    <row r="6" spans="1:4" ht="15" customHeight="1">
      <c r="A6" s="9" t="s">
        <v>5</v>
      </c>
      <c r="B6" s="10">
        <v>2E-3</v>
      </c>
      <c r="C6" s="10">
        <v>1.2999999999999999E-2</v>
      </c>
      <c r="D6" s="10">
        <v>9.1999999999999998E-2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4.6999999999999999E-4</v>
      </c>
      <c r="C8" s="10">
        <v>3.2000000000000002E-3</v>
      </c>
      <c r="D8" s="10">
        <v>2.4E-2</v>
      </c>
    </row>
    <row r="9" spans="1:4" ht="15" customHeight="1">
      <c r="A9" s="9" t="s">
        <v>14</v>
      </c>
      <c r="B9" s="10">
        <v>1.2999999999999999E-3</v>
      </c>
      <c r="C9" s="10">
        <v>9.2999999999999992E-3</v>
      </c>
      <c r="D9" s="10">
        <v>5.7000000000000002E-2</v>
      </c>
    </row>
    <row r="10" spans="1:4" ht="15" customHeight="1">
      <c r="A10" s="9" t="s">
        <v>15</v>
      </c>
      <c r="B10" s="10">
        <v>1.6E-2</v>
      </c>
      <c r="C10" s="10">
        <v>0.12</v>
      </c>
      <c r="D10" s="10">
        <v>0.72</v>
      </c>
    </row>
    <row r="11" spans="1:4" ht="15" customHeight="1">
      <c r="A11" s="9" t="s">
        <v>16</v>
      </c>
      <c r="B11" s="10">
        <v>2.3E-2</v>
      </c>
      <c r="C11" s="10">
        <v>0.17</v>
      </c>
      <c r="D11" s="10">
        <v>1</v>
      </c>
    </row>
    <row r="12" spans="1:4" ht="15" customHeight="1">
      <c r="A12" s="9" t="s">
        <v>162</v>
      </c>
      <c r="B12" s="10">
        <v>0.67</v>
      </c>
      <c r="C12" s="10">
        <v>4.7</v>
      </c>
      <c r="D12" s="10">
        <v>31</v>
      </c>
    </row>
    <row r="13" spans="1:4" ht="15" customHeight="1">
      <c r="A13" s="9" t="s">
        <v>17</v>
      </c>
      <c r="B13" s="10">
        <v>0.11</v>
      </c>
      <c r="C13" s="10">
        <v>0.8</v>
      </c>
      <c r="D13" s="10">
        <v>5.3</v>
      </c>
    </row>
    <row r="14" spans="1:4" ht="15" customHeight="1">
      <c r="A14" s="9" t="s">
        <v>18</v>
      </c>
      <c r="B14" s="10">
        <v>2.7E-2</v>
      </c>
      <c r="C14" s="10">
        <v>0.2</v>
      </c>
      <c r="D14" s="10">
        <v>1.2</v>
      </c>
    </row>
    <row r="15" spans="1:4" ht="15" customHeight="1">
      <c r="A15" s="9" t="s">
        <v>19</v>
      </c>
      <c r="B15" s="10">
        <v>2.2000000000000001E-4</v>
      </c>
      <c r="C15" s="10">
        <v>1.2999999999999999E-3</v>
      </c>
      <c r="D15" s="10">
        <v>1.0999999999999999E-2</v>
      </c>
    </row>
    <row r="16" spans="1:4" ht="15" customHeight="1">
      <c r="A16" s="9" t="s">
        <v>20</v>
      </c>
      <c r="B16" s="10">
        <v>2.1000000000000001E-4</v>
      </c>
      <c r="C16" s="10">
        <v>1.2999999999999999E-3</v>
      </c>
      <c r="D16" s="10">
        <v>0.01</v>
      </c>
    </row>
    <row r="17" spans="1:4" ht="15" customHeight="1">
      <c r="A17" s="9" t="s">
        <v>21</v>
      </c>
      <c r="B17" s="10">
        <v>8.9999999999999998E-4</v>
      </c>
      <c r="C17" s="10">
        <v>5.5999999999999999E-3</v>
      </c>
      <c r="D17" s="10">
        <v>4.1000000000000002E-2</v>
      </c>
    </row>
    <row r="18" spans="1:4" ht="15" customHeight="1">
      <c r="A18" s="18" t="s">
        <v>22</v>
      </c>
      <c r="B18" s="13">
        <v>9.7E-5</v>
      </c>
      <c r="C18" s="13">
        <v>5.9999999999999995E-4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B416-EB77-4C21-AD57-94D5905FB3FE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9.7999999999999997E-4</v>
      </c>
      <c r="C5" s="10">
        <v>2.5999999999999999E-3</v>
      </c>
      <c r="D5" s="10">
        <v>4.8000000000000001E-2</v>
      </c>
    </row>
    <row r="6" spans="1:4" ht="15" customHeight="1">
      <c r="A6" s="9" t="s">
        <v>5</v>
      </c>
      <c r="B6" s="10">
        <v>2.2000000000000001E-3</v>
      </c>
      <c r="C6" s="10">
        <v>6.0000000000000001E-3</v>
      </c>
      <c r="D6" s="10">
        <v>0.11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5.1999999999999995E-4</v>
      </c>
      <c r="C8" s="10">
        <v>1.4E-3</v>
      </c>
      <c r="D8" s="10">
        <v>2.7E-2</v>
      </c>
    </row>
    <row r="9" spans="1:4" ht="15" customHeight="1">
      <c r="A9" s="9" t="s">
        <v>14</v>
      </c>
      <c r="B9" s="10">
        <v>1.2999999999999999E-3</v>
      </c>
      <c r="C9" s="10">
        <v>4.1000000000000003E-3</v>
      </c>
      <c r="D9" s="10">
        <v>6.7000000000000004E-2</v>
      </c>
    </row>
    <row r="10" spans="1:4" ht="15" customHeight="1">
      <c r="A10" s="9" t="s">
        <v>15</v>
      </c>
      <c r="B10" s="10">
        <v>1.7000000000000001E-2</v>
      </c>
      <c r="C10" s="10">
        <v>5.1999999999999998E-2</v>
      </c>
      <c r="D10" s="10">
        <v>0.86</v>
      </c>
    </row>
    <row r="11" spans="1:4" ht="15" customHeight="1">
      <c r="A11" s="9" t="s">
        <v>16</v>
      </c>
      <c r="B11" s="10">
        <v>2.5000000000000001E-2</v>
      </c>
      <c r="C11" s="10">
        <v>7.3999999999999996E-2</v>
      </c>
      <c r="D11" s="10">
        <v>1.2</v>
      </c>
    </row>
    <row r="12" spans="1:4" ht="15" customHeight="1">
      <c r="A12" s="9" t="s">
        <v>162</v>
      </c>
      <c r="B12" s="10">
        <v>0.7</v>
      </c>
      <c r="C12" s="10">
        <v>2.1</v>
      </c>
      <c r="D12" s="10">
        <v>36</v>
      </c>
    </row>
    <row r="13" spans="1:4" ht="15" customHeight="1">
      <c r="A13" s="9" t="s">
        <v>17</v>
      </c>
      <c r="B13" s="10">
        <v>0.12</v>
      </c>
      <c r="C13" s="10">
        <v>0.35</v>
      </c>
      <c r="D13" s="10">
        <v>6.2</v>
      </c>
    </row>
    <row r="14" spans="1:4" ht="15" customHeight="1">
      <c r="A14" s="9" t="s">
        <v>18</v>
      </c>
      <c r="B14" s="10">
        <v>2.9000000000000001E-2</v>
      </c>
      <c r="C14" s="10">
        <v>8.6999999999999994E-2</v>
      </c>
      <c r="D14" s="10">
        <v>1.4</v>
      </c>
    </row>
    <row r="15" spans="1:4" ht="15" customHeight="1">
      <c r="A15" s="9" t="s">
        <v>19</v>
      </c>
      <c r="B15" s="10">
        <v>2.5000000000000001E-4</v>
      </c>
      <c r="C15" s="10">
        <v>6.2E-4</v>
      </c>
      <c r="D15" s="10">
        <v>1.2E-2</v>
      </c>
    </row>
    <row r="16" spans="1:4" ht="15" customHeight="1">
      <c r="A16" s="9" t="s">
        <v>20</v>
      </c>
      <c r="B16" s="10">
        <v>2.4000000000000001E-4</v>
      </c>
      <c r="C16" s="10">
        <v>5.9999999999999995E-4</v>
      </c>
      <c r="D16" s="10">
        <v>1.2E-2</v>
      </c>
    </row>
    <row r="17" spans="1:4" ht="15" customHeight="1">
      <c r="A17" s="9" t="s">
        <v>21</v>
      </c>
      <c r="B17" s="10">
        <v>9.7999999999999997E-4</v>
      </c>
      <c r="C17" s="10">
        <v>2.5000000000000001E-3</v>
      </c>
      <c r="D17" s="10">
        <v>4.9000000000000002E-2</v>
      </c>
    </row>
    <row r="18" spans="1:4" ht="15" customHeight="1">
      <c r="A18" s="18" t="s">
        <v>22</v>
      </c>
      <c r="B18" s="13">
        <v>1.1E-4</v>
      </c>
      <c r="C18" s="13">
        <v>2.7E-4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C6C5-1B48-4C4D-8759-BF473743C953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6.9999999999999999E-4</v>
      </c>
      <c r="C5" s="10">
        <v>4.7999999999999996E-3</v>
      </c>
      <c r="D5" s="10">
        <v>1.7000000000000001E-2</v>
      </c>
    </row>
    <row r="6" spans="1:4" ht="15" customHeight="1">
      <c r="A6" s="9" t="s">
        <v>5</v>
      </c>
      <c r="B6" s="10">
        <v>1.6000000000000001E-3</v>
      </c>
      <c r="C6" s="10">
        <v>1.0999999999999999E-2</v>
      </c>
      <c r="D6" s="10">
        <v>3.9E-2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3.3E-4</v>
      </c>
      <c r="C8" s="10">
        <v>2.3E-3</v>
      </c>
      <c r="D8" s="10">
        <v>9.4000000000000004E-3</v>
      </c>
    </row>
    <row r="9" spans="1:4" ht="15" customHeight="1">
      <c r="A9" s="9" t="s">
        <v>14</v>
      </c>
      <c r="B9" s="10">
        <v>8.8999999999999995E-4</v>
      </c>
      <c r="C9" s="10">
        <v>5.7000000000000002E-3</v>
      </c>
      <c r="D9" s="10">
        <v>2.1999999999999999E-2</v>
      </c>
    </row>
    <row r="10" spans="1:4" ht="15" customHeight="1">
      <c r="A10" s="9" t="s">
        <v>15</v>
      </c>
      <c r="B10" s="10">
        <v>1.0999999999999999E-2</v>
      </c>
      <c r="C10" s="10">
        <v>7.2999999999999995E-2</v>
      </c>
      <c r="D10" s="10">
        <v>0.28999999999999998</v>
      </c>
    </row>
    <row r="11" spans="1:4" ht="15" customHeight="1">
      <c r="A11" s="9" t="s">
        <v>16</v>
      </c>
      <c r="B11" s="10">
        <v>1.6E-2</v>
      </c>
      <c r="C11" s="10">
        <v>0.1</v>
      </c>
      <c r="D11" s="10">
        <v>0.41</v>
      </c>
    </row>
    <row r="12" spans="1:4" ht="15" customHeight="1">
      <c r="A12" s="9" t="s">
        <v>162</v>
      </c>
      <c r="B12" s="10">
        <v>0.46</v>
      </c>
      <c r="C12" s="10">
        <v>3</v>
      </c>
      <c r="D12" s="10">
        <v>12</v>
      </c>
    </row>
    <row r="13" spans="1:4" ht="15" customHeight="1">
      <c r="A13" s="9" t="s">
        <v>17</v>
      </c>
      <c r="B13" s="10">
        <v>7.6999999999999999E-2</v>
      </c>
      <c r="C13" s="10">
        <v>0.52</v>
      </c>
      <c r="D13" s="10">
        <v>2</v>
      </c>
    </row>
    <row r="14" spans="1:4" ht="15" customHeight="1">
      <c r="A14" s="9" t="s">
        <v>18</v>
      </c>
      <c r="B14" s="10">
        <v>1.9E-2</v>
      </c>
      <c r="C14" s="10">
        <v>0.12</v>
      </c>
      <c r="D14" s="10">
        <v>0.48</v>
      </c>
    </row>
    <row r="15" spans="1:4" ht="15" customHeight="1">
      <c r="A15" s="9" t="s">
        <v>19</v>
      </c>
      <c r="B15" s="10">
        <v>1.7000000000000001E-4</v>
      </c>
      <c r="C15" s="10">
        <v>1.1999999999999999E-3</v>
      </c>
      <c r="D15" s="10">
        <v>4.4000000000000003E-3</v>
      </c>
    </row>
    <row r="16" spans="1:4" ht="15" customHeight="1">
      <c r="A16" s="9" t="s">
        <v>20</v>
      </c>
      <c r="B16" s="10">
        <v>1.7000000000000001E-4</v>
      </c>
      <c r="C16" s="10">
        <v>1.1999999999999999E-3</v>
      </c>
      <c r="D16" s="10">
        <v>4.3E-3</v>
      </c>
    </row>
    <row r="17" spans="1:4" ht="15" customHeight="1">
      <c r="A17" s="9" t="s">
        <v>21</v>
      </c>
      <c r="B17" s="10">
        <v>6.8000000000000005E-4</v>
      </c>
      <c r="C17" s="10">
        <v>4.8999999999999998E-3</v>
      </c>
      <c r="D17" s="10">
        <v>1.7999999999999999E-2</v>
      </c>
    </row>
    <row r="18" spans="1:4" ht="15" customHeight="1">
      <c r="A18" s="18" t="s">
        <v>22</v>
      </c>
      <c r="B18" s="13">
        <v>7.3999999999999996E-5</v>
      </c>
      <c r="C18" s="13">
        <v>5.4000000000000001E-4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91E4-3C1D-4007-A247-2746F525BCF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2.4000000000000001E-4</v>
      </c>
      <c r="C5" s="10">
        <v>1.6000000000000001E-3</v>
      </c>
      <c r="D5" s="10">
        <v>5.8999999999999999E-3</v>
      </c>
    </row>
    <row r="6" spans="1:4" ht="15" customHeight="1">
      <c r="A6" s="9" t="s">
        <v>5</v>
      </c>
      <c r="B6" s="10">
        <v>5.4000000000000001E-4</v>
      </c>
      <c r="C6" s="10">
        <v>3.5000000000000001E-3</v>
      </c>
      <c r="D6" s="10">
        <v>1.2999999999999999E-2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1.3999999999999999E-4</v>
      </c>
      <c r="C8" s="10">
        <v>8.4000000000000003E-4</v>
      </c>
      <c r="D8" s="10">
        <v>3.2000000000000002E-3</v>
      </c>
    </row>
    <row r="9" spans="1:4" ht="15" customHeight="1">
      <c r="A9" s="9" t="s">
        <v>14</v>
      </c>
      <c r="B9" s="10">
        <v>3.8000000000000002E-4</v>
      </c>
      <c r="C9" s="10">
        <v>2E-3</v>
      </c>
      <c r="D9" s="10">
        <v>8.0000000000000002E-3</v>
      </c>
    </row>
    <row r="10" spans="1:4" ht="15" customHeight="1">
      <c r="A10" s="9" t="s">
        <v>15</v>
      </c>
      <c r="B10" s="10">
        <v>4.8999999999999998E-3</v>
      </c>
      <c r="C10" s="10">
        <v>2.5999999999999999E-2</v>
      </c>
      <c r="D10" s="10">
        <v>0.1</v>
      </c>
    </row>
    <row r="11" spans="1:4" ht="15" customHeight="1">
      <c r="A11" s="9" t="s">
        <v>16</v>
      </c>
      <c r="B11" s="10">
        <v>7.0000000000000001E-3</v>
      </c>
      <c r="C11" s="10">
        <v>3.6999999999999998E-2</v>
      </c>
      <c r="D11" s="10">
        <v>0.14000000000000001</v>
      </c>
    </row>
    <row r="12" spans="1:4" ht="15" customHeight="1">
      <c r="A12" s="9" t="s">
        <v>162</v>
      </c>
      <c r="B12" s="10">
        <v>0.21</v>
      </c>
      <c r="C12" s="10">
        <v>1.1000000000000001</v>
      </c>
      <c r="D12" s="10">
        <v>4.4000000000000004</v>
      </c>
    </row>
    <row r="13" spans="1:4" ht="15" customHeight="1">
      <c r="A13" s="9" t="s">
        <v>17</v>
      </c>
      <c r="B13" s="10">
        <v>3.5999999999999997E-2</v>
      </c>
      <c r="C13" s="10">
        <v>0.19</v>
      </c>
      <c r="D13" s="10">
        <v>0.75</v>
      </c>
    </row>
    <row r="14" spans="1:4" ht="15" customHeight="1">
      <c r="A14" s="9" t="s">
        <v>18</v>
      </c>
      <c r="B14" s="10">
        <v>8.2000000000000007E-3</v>
      </c>
      <c r="C14" s="10">
        <v>4.2999999999999997E-2</v>
      </c>
      <c r="D14" s="10">
        <v>0.17</v>
      </c>
    </row>
    <row r="15" spans="1:4" ht="15" customHeight="1">
      <c r="A15" s="9" t="s">
        <v>19</v>
      </c>
      <c r="B15" s="10">
        <v>6.6000000000000005E-5</v>
      </c>
      <c r="C15" s="10">
        <v>4.2000000000000002E-4</v>
      </c>
      <c r="D15" s="10">
        <v>1.5E-3</v>
      </c>
    </row>
    <row r="16" spans="1:4" ht="15" customHeight="1">
      <c r="A16" s="9" t="s">
        <v>20</v>
      </c>
      <c r="B16" s="10">
        <v>6.2000000000000003E-5</v>
      </c>
      <c r="C16" s="10">
        <v>4.0000000000000002E-4</v>
      </c>
      <c r="D16" s="10">
        <v>1.4E-3</v>
      </c>
    </row>
    <row r="17" spans="1:4" ht="15" customHeight="1">
      <c r="A17" s="9" t="s">
        <v>21</v>
      </c>
      <c r="B17" s="10">
        <v>2.5999999999999998E-4</v>
      </c>
      <c r="C17" s="10">
        <v>1.6000000000000001E-3</v>
      </c>
      <c r="D17" s="10">
        <v>6.0000000000000001E-3</v>
      </c>
    </row>
    <row r="18" spans="1:4" ht="15" customHeight="1">
      <c r="A18" s="18" t="s">
        <v>22</v>
      </c>
      <c r="B18" s="13">
        <v>2.8E-5</v>
      </c>
      <c r="C18" s="13">
        <v>1.7000000000000001E-4</v>
      </c>
      <c r="D18" s="13">
        <v>6.4999999999999997E-4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0BE0-19D7-4309-B448-EA6F7FA60F9A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7.7999999999999999E-4</v>
      </c>
      <c r="C5" s="10">
        <v>6.1000000000000004E-3</v>
      </c>
      <c r="D5" s="10">
        <v>5.1999999999999998E-2</v>
      </c>
    </row>
    <row r="6" spans="1:4" ht="15" customHeight="1">
      <c r="A6" s="9" t="s">
        <v>5</v>
      </c>
      <c r="B6" s="10">
        <v>1.8E-3</v>
      </c>
      <c r="C6" s="10">
        <v>1.4E-2</v>
      </c>
      <c r="D6" s="10">
        <v>0.12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4.0999999999999999E-4</v>
      </c>
      <c r="C8" s="10">
        <v>3.0999999999999999E-3</v>
      </c>
      <c r="D8" s="10">
        <v>2.5999999999999999E-2</v>
      </c>
    </row>
    <row r="9" spans="1:4" ht="15" customHeight="1">
      <c r="A9" s="9" t="s">
        <v>14</v>
      </c>
      <c r="B9" s="10">
        <v>1.1000000000000001E-3</v>
      </c>
      <c r="C9" s="10">
        <v>7.7000000000000002E-3</v>
      </c>
      <c r="D9" s="10">
        <v>7.3999999999999996E-2</v>
      </c>
    </row>
    <row r="10" spans="1:4" ht="15" customHeight="1">
      <c r="A10" s="9" t="s">
        <v>15</v>
      </c>
      <c r="B10" s="10">
        <v>1.4E-2</v>
      </c>
      <c r="C10" s="10">
        <v>9.8000000000000004E-2</v>
      </c>
      <c r="D10" s="10">
        <v>0.94</v>
      </c>
    </row>
    <row r="11" spans="1:4" ht="15" customHeight="1">
      <c r="A11" s="9" t="s">
        <v>16</v>
      </c>
      <c r="B11" s="10">
        <v>0.02</v>
      </c>
      <c r="C11" s="10">
        <v>0.14000000000000001</v>
      </c>
      <c r="D11" s="10">
        <v>1.3</v>
      </c>
    </row>
    <row r="12" spans="1:4" ht="15" customHeight="1">
      <c r="A12" s="9" t="s">
        <v>162</v>
      </c>
      <c r="B12" s="10">
        <v>0.53</v>
      </c>
      <c r="C12" s="10">
        <v>3.8</v>
      </c>
      <c r="D12" s="10">
        <v>36</v>
      </c>
    </row>
    <row r="13" spans="1:4" ht="15" customHeight="1">
      <c r="A13" s="9" t="s">
        <v>17</v>
      </c>
      <c r="B13" s="10">
        <v>0.09</v>
      </c>
      <c r="C13" s="10">
        <v>0.65</v>
      </c>
      <c r="D13" s="10">
        <v>6.1</v>
      </c>
    </row>
    <row r="14" spans="1:4" ht="15" customHeight="1">
      <c r="A14" s="9" t="s">
        <v>18</v>
      </c>
      <c r="B14" s="10">
        <v>2.3E-2</v>
      </c>
      <c r="C14" s="10">
        <v>0.16</v>
      </c>
      <c r="D14" s="10">
        <v>1.5</v>
      </c>
    </row>
    <row r="15" spans="1:4" ht="15" customHeight="1">
      <c r="A15" s="9" t="s">
        <v>19</v>
      </c>
      <c r="B15" s="10">
        <v>2.0000000000000001E-4</v>
      </c>
      <c r="C15" s="10">
        <v>1.6000000000000001E-3</v>
      </c>
      <c r="D15" s="10">
        <v>1.2999999999999999E-2</v>
      </c>
    </row>
    <row r="16" spans="1:4" ht="15" customHeight="1">
      <c r="A16" s="9" t="s">
        <v>20</v>
      </c>
      <c r="B16" s="10">
        <v>2.0000000000000001E-4</v>
      </c>
      <c r="C16" s="10">
        <v>1.5E-3</v>
      </c>
      <c r="D16" s="10">
        <v>1.2999999999999999E-2</v>
      </c>
    </row>
    <row r="17" spans="1:4" ht="15" customHeight="1">
      <c r="A17" s="9" t="s">
        <v>21</v>
      </c>
      <c r="B17" s="10">
        <v>8.0000000000000004E-4</v>
      </c>
      <c r="C17" s="10">
        <v>6.3E-3</v>
      </c>
      <c r="D17" s="10">
        <v>5.5E-2</v>
      </c>
    </row>
    <row r="18" spans="1:4" ht="15" customHeight="1">
      <c r="A18" s="18" t="s">
        <v>22</v>
      </c>
      <c r="B18" s="13">
        <v>8.6000000000000003E-5</v>
      </c>
      <c r="C18" s="13">
        <v>6.8000000000000005E-4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E72-C283-45B7-B2E2-6AF5EE27ACF9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5.1999999999999995E-4</v>
      </c>
      <c r="C5" s="10">
        <v>6.4999999999999997E-3</v>
      </c>
      <c r="D5" s="10">
        <v>2.1000000000000001E-2</v>
      </c>
    </row>
    <row r="6" spans="1:4" ht="15" customHeight="1">
      <c r="A6" s="9" t="s">
        <v>5</v>
      </c>
      <c r="B6" s="10">
        <v>1.1999999999999999E-3</v>
      </c>
      <c r="C6" s="10">
        <v>1.4999999999999999E-2</v>
      </c>
      <c r="D6" s="10">
        <v>4.9000000000000002E-2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2.5000000000000001E-4</v>
      </c>
      <c r="C8" s="10">
        <v>3.0000000000000001E-3</v>
      </c>
      <c r="D8" s="10">
        <v>9.2999999999999992E-3</v>
      </c>
    </row>
    <row r="9" spans="1:4" ht="15" customHeight="1">
      <c r="A9" s="9" t="s">
        <v>14</v>
      </c>
      <c r="B9" s="10">
        <v>6.6E-4</v>
      </c>
      <c r="C9" s="10">
        <v>7.7999999999999996E-3</v>
      </c>
      <c r="D9" s="10">
        <v>2.5999999999999999E-2</v>
      </c>
    </row>
    <row r="10" spans="1:4" ht="15" customHeight="1">
      <c r="A10" s="9" t="s">
        <v>15</v>
      </c>
      <c r="B10" s="10">
        <v>8.3999999999999995E-3</v>
      </c>
      <c r="C10" s="10">
        <v>0.1</v>
      </c>
      <c r="D10" s="10">
        <v>0.33</v>
      </c>
    </row>
    <row r="11" spans="1:4" ht="15" customHeight="1">
      <c r="A11" s="9" t="s">
        <v>16</v>
      </c>
      <c r="B11" s="10">
        <v>1.2E-2</v>
      </c>
      <c r="C11" s="10">
        <v>0.14000000000000001</v>
      </c>
      <c r="D11" s="10">
        <v>0.47</v>
      </c>
    </row>
    <row r="12" spans="1:4" ht="15" customHeight="1">
      <c r="A12" s="9" t="s">
        <v>162</v>
      </c>
      <c r="B12" s="10">
        <v>0.32</v>
      </c>
      <c r="C12" s="10">
        <v>3.9</v>
      </c>
      <c r="D12" s="10">
        <v>13</v>
      </c>
    </row>
    <row r="13" spans="1:4" ht="15" customHeight="1">
      <c r="A13" s="9" t="s">
        <v>17</v>
      </c>
      <c r="B13" s="10">
        <v>5.5E-2</v>
      </c>
      <c r="C13" s="10">
        <v>0.67</v>
      </c>
      <c r="D13" s="10">
        <v>2.2000000000000002</v>
      </c>
    </row>
    <row r="14" spans="1:4" ht="15" customHeight="1">
      <c r="A14" s="9" t="s">
        <v>18</v>
      </c>
      <c r="B14" s="10">
        <v>1.4E-2</v>
      </c>
      <c r="C14" s="10">
        <v>0.16</v>
      </c>
      <c r="D14" s="10">
        <v>0.54</v>
      </c>
    </row>
    <row r="15" spans="1:4" ht="15" customHeight="1">
      <c r="A15" s="9" t="s">
        <v>19</v>
      </c>
      <c r="B15" s="10">
        <v>1.2999999999999999E-4</v>
      </c>
      <c r="C15" s="10">
        <v>1.6999999999999999E-3</v>
      </c>
      <c r="D15" s="10">
        <v>5.7000000000000002E-3</v>
      </c>
    </row>
    <row r="16" spans="1:4" ht="15" customHeight="1">
      <c r="A16" s="9" t="s">
        <v>20</v>
      </c>
      <c r="B16" s="10">
        <v>1.2E-4</v>
      </c>
      <c r="C16" s="10">
        <v>1.6999999999999999E-3</v>
      </c>
      <c r="D16" s="10">
        <v>5.4999999999999997E-3</v>
      </c>
    </row>
    <row r="17" spans="1:4" ht="15" customHeight="1">
      <c r="A17" s="9" t="s">
        <v>21</v>
      </c>
      <c r="B17" s="10">
        <v>5.1999999999999995E-4</v>
      </c>
      <c r="C17" s="10">
        <v>6.7999999999999996E-3</v>
      </c>
      <c r="D17" s="10">
        <v>2.3E-2</v>
      </c>
    </row>
    <row r="18" spans="1:4" ht="15" customHeight="1">
      <c r="A18" s="18" t="s">
        <v>22</v>
      </c>
      <c r="B18" s="13">
        <v>5.5999999999999999E-5</v>
      </c>
      <c r="C18" s="13">
        <v>7.2999999999999996E-4</v>
      </c>
      <c r="D18" s="13">
        <v>2.5000000000000001E-3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3855-403F-480E-B65E-B197E579CA66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24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9.3999999999999997E-4</v>
      </c>
      <c r="C5" s="10">
        <v>9.4999999999999998E-3</v>
      </c>
      <c r="D5" s="10">
        <v>4.3999999999999997E-2</v>
      </c>
    </row>
    <row r="6" spans="1:4" ht="15" customHeight="1">
      <c r="A6" s="9" t="s">
        <v>5</v>
      </c>
      <c r="B6" s="10">
        <v>2.0999999999999999E-3</v>
      </c>
      <c r="C6" s="10">
        <v>2.1999999999999999E-2</v>
      </c>
      <c r="D6" s="10">
        <v>0.1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4.6999999999999999E-4</v>
      </c>
      <c r="C8" s="10">
        <v>4.8999999999999998E-3</v>
      </c>
      <c r="D8" s="10">
        <v>2.4E-2</v>
      </c>
    </row>
    <row r="9" spans="1:4" ht="15" customHeight="1">
      <c r="A9" s="9" t="s">
        <v>14</v>
      </c>
      <c r="B9" s="10">
        <v>1.4E-3</v>
      </c>
      <c r="C9" s="10">
        <v>1.4E-2</v>
      </c>
      <c r="D9" s="10">
        <v>6.6000000000000003E-2</v>
      </c>
    </row>
    <row r="10" spans="1:4" ht="15" customHeight="1">
      <c r="A10" s="9" t="s">
        <v>15</v>
      </c>
      <c r="B10" s="10">
        <v>1.7999999999999999E-2</v>
      </c>
      <c r="C10" s="10">
        <v>0.18</v>
      </c>
      <c r="D10" s="10">
        <v>0.84</v>
      </c>
    </row>
    <row r="11" spans="1:4" ht="15" customHeight="1">
      <c r="A11" s="9" t="s">
        <v>16</v>
      </c>
      <c r="B11" s="10">
        <v>2.5000000000000001E-2</v>
      </c>
      <c r="C11" s="10">
        <v>0.25</v>
      </c>
      <c r="D11" s="10">
        <v>1.2</v>
      </c>
    </row>
    <row r="12" spans="1:4" ht="15" customHeight="1">
      <c r="A12" s="9" t="s">
        <v>162</v>
      </c>
      <c r="B12" s="10">
        <v>0.68</v>
      </c>
      <c r="C12" s="10">
        <v>7</v>
      </c>
      <c r="D12" s="10">
        <v>33</v>
      </c>
    </row>
    <row r="13" spans="1:4" ht="15" customHeight="1">
      <c r="A13" s="9" t="s">
        <v>17</v>
      </c>
      <c r="B13" s="10">
        <v>0.12</v>
      </c>
      <c r="C13" s="10">
        <v>1.2</v>
      </c>
      <c r="D13" s="10">
        <v>5.6</v>
      </c>
    </row>
    <row r="14" spans="1:4" ht="15" customHeight="1">
      <c r="A14" s="9" t="s">
        <v>18</v>
      </c>
      <c r="B14" s="10">
        <v>2.9000000000000001E-2</v>
      </c>
      <c r="C14" s="10">
        <v>0.28999999999999998</v>
      </c>
      <c r="D14" s="10">
        <v>1.4</v>
      </c>
    </row>
    <row r="15" spans="1:4" ht="15" customHeight="1">
      <c r="A15" s="9" t="s">
        <v>19</v>
      </c>
      <c r="B15" s="10">
        <v>2.5000000000000001E-4</v>
      </c>
      <c r="C15" s="10">
        <v>2.5999999999999999E-3</v>
      </c>
      <c r="D15" s="10">
        <v>1.2E-2</v>
      </c>
    </row>
    <row r="16" spans="1:4" ht="15" customHeight="1">
      <c r="A16" s="9" t="s">
        <v>20</v>
      </c>
      <c r="B16" s="10">
        <v>2.4000000000000001E-4</v>
      </c>
      <c r="C16" s="10">
        <v>2.5000000000000001E-3</v>
      </c>
      <c r="D16" s="10">
        <v>1.0999999999999999E-2</v>
      </c>
    </row>
    <row r="17" spans="1:4" ht="15" customHeight="1">
      <c r="A17" s="9" t="s">
        <v>21</v>
      </c>
      <c r="B17" s="10">
        <v>9.7000000000000005E-4</v>
      </c>
      <c r="C17" s="10">
        <v>0.01</v>
      </c>
      <c r="D17" s="10">
        <v>4.4999999999999998E-2</v>
      </c>
    </row>
    <row r="18" spans="1:4" ht="15" customHeight="1">
      <c r="A18" s="18" t="s">
        <v>22</v>
      </c>
      <c r="B18" s="13">
        <v>1E-4</v>
      </c>
      <c r="C18" s="13">
        <v>1.1000000000000001E-3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D0F9-E3A4-4853-9F71-64C295318CC0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23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1.4E-3</v>
      </c>
      <c r="C5" s="10">
        <v>7.1000000000000004E-3</v>
      </c>
      <c r="D5" s="10">
        <v>6.0999999999999999E-2</v>
      </c>
    </row>
    <row r="6" spans="1:4" ht="15" customHeight="1">
      <c r="A6" s="9" t="s">
        <v>5</v>
      </c>
      <c r="B6" s="10">
        <v>3.3E-3</v>
      </c>
      <c r="C6" s="10">
        <v>1.6E-2</v>
      </c>
      <c r="D6" s="10">
        <v>0.14000000000000001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7.1000000000000002E-4</v>
      </c>
      <c r="C8" s="10">
        <v>3.3E-3</v>
      </c>
      <c r="D8" s="10">
        <v>2.5999999999999999E-2</v>
      </c>
    </row>
    <row r="9" spans="1:4" ht="15" customHeight="1">
      <c r="A9" s="9" t="s">
        <v>14</v>
      </c>
      <c r="B9" s="10">
        <v>1.6999999999999999E-3</v>
      </c>
      <c r="C9" s="10">
        <v>8.3999999999999995E-3</v>
      </c>
      <c r="D9" s="10">
        <v>6.8000000000000005E-2</v>
      </c>
    </row>
    <row r="10" spans="1:4" ht="15" customHeight="1">
      <c r="A10" s="9" t="s">
        <v>15</v>
      </c>
      <c r="B10" s="10">
        <v>2.1999999999999999E-2</v>
      </c>
      <c r="C10" s="10">
        <v>0.11</v>
      </c>
      <c r="D10" s="10">
        <v>0.87</v>
      </c>
    </row>
    <row r="11" spans="1:4" ht="15" customHeight="1">
      <c r="A11" s="9" t="s">
        <v>16</v>
      </c>
      <c r="B11" s="10">
        <v>3.1E-2</v>
      </c>
      <c r="C11" s="10">
        <v>0.15</v>
      </c>
      <c r="D11" s="10">
        <v>1.2</v>
      </c>
    </row>
    <row r="12" spans="1:4" ht="15" customHeight="1">
      <c r="A12" s="9" t="s">
        <v>162</v>
      </c>
      <c r="B12" s="10">
        <v>0.86</v>
      </c>
      <c r="C12" s="10">
        <v>4.2</v>
      </c>
      <c r="D12" s="10">
        <v>34</v>
      </c>
    </row>
    <row r="13" spans="1:4" ht="15" customHeight="1">
      <c r="A13" s="9" t="s">
        <v>17</v>
      </c>
      <c r="B13" s="10">
        <v>0.15</v>
      </c>
      <c r="C13" s="10">
        <v>0.71</v>
      </c>
      <c r="D13" s="10">
        <v>5.7</v>
      </c>
    </row>
    <row r="14" spans="1:4" ht="15" customHeight="1">
      <c r="A14" s="9" t="s">
        <v>18</v>
      </c>
      <c r="B14" s="10">
        <v>3.5999999999999997E-2</v>
      </c>
      <c r="C14" s="10">
        <v>0.18</v>
      </c>
      <c r="D14" s="10">
        <v>1.4</v>
      </c>
    </row>
    <row r="15" spans="1:4" ht="15" customHeight="1">
      <c r="A15" s="9" t="s">
        <v>19</v>
      </c>
      <c r="B15" s="10">
        <v>3.6000000000000002E-4</v>
      </c>
      <c r="C15" s="10">
        <v>1.9E-3</v>
      </c>
      <c r="D15" s="10">
        <v>1.4999999999999999E-2</v>
      </c>
    </row>
    <row r="16" spans="1:4" ht="15" customHeight="1">
      <c r="A16" s="9" t="s">
        <v>20</v>
      </c>
      <c r="B16" s="10">
        <v>3.6000000000000002E-4</v>
      </c>
      <c r="C16" s="10">
        <v>1.9E-3</v>
      </c>
      <c r="D16" s="10">
        <v>1.4999999999999999E-2</v>
      </c>
    </row>
    <row r="17" spans="1:4" ht="15" customHeight="1">
      <c r="A17" s="9" t="s">
        <v>21</v>
      </c>
      <c r="B17" s="10">
        <v>1.4E-3</v>
      </c>
      <c r="C17" s="10">
        <v>7.4999999999999997E-3</v>
      </c>
      <c r="D17" s="10">
        <v>0.06</v>
      </c>
    </row>
    <row r="18" spans="1:4" ht="15" customHeight="1">
      <c r="A18" s="18" t="s">
        <v>22</v>
      </c>
      <c r="B18" s="13">
        <v>1.4999999999999999E-4</v>
      </c>
      <c r="C18" s="13">
        <v>8.0999999999999996E-4</v>
      </c>
      <c r="D18" s="13">
        <v>6.4999999999999997E-3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C1AA-D34C-455B-B07E-8A06EBCE4710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2.3E-3</v>
      </c>
      <c r="C5" s="10">
        <v>5.6000000000000001E-2</v>
      </c>
      <c r="D5" s="10">
        <v>6.9000000000000006E-2</v>
      </c>
    </row>
    <row r="6" spans="1:4" ht="15" customHeight="1">
      <c r="A6" s="9" t="s">
        <v>5</v>
      </c>
      <c r="B6" s="10">
        <v>5.1999999999999998E-3</v>
      </c>
      <c r="C6" s="10">
        <v>0.13</v>
      </c>
      <c r="D6" s="10">
        <v>0.16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1.1999999999999999E-3</v>
      </c>
      <c r="C8" s="10">
        <v>2.5999999999999999E-2</v>
      </c>
      <c r="D8" s="10">
        <v>3.2000000000000001E-2</v>
      </c>
    </row>
    <row r="9" spans="1:4" ht="15" customHeight="1">
      <c r="A9" s="9" t="s">
        <v>14</v>
      </c>
      <c r="B9" s="10">
        <v>3.3E-3</v>
      </c>
      <c r="C9" s="10">
        <v>7.0000000000000007E-2</v>
      </c>
      <c r="D9" s="10">
        <v>9.1999999999999998E-2</v>
      </c>
    </row>
    <row r="10" spans="1:4" ht="15" customHeight="1">
      <c r="A10" s="9" t="s">
        <v>15</v>
      </c>
      <c r="B10" s="10">
        <v>4.2000000000000003E-2</v>
      </c>
      <c r="C10" s="10">
        <v>0.9</v>
      </c>
      <c r="D10" s="10">
        <v>1.2</v>
      </c>
    </row>
    <row r="11" spans="1:4" ht="15" customHeight="1">
      <c r="A11" s="9" t="s">
        <v>16</v>
      </c>
      <c r="B11" s="10">
        <v>6.0999999999999999E-2</v>
      </c>
      <c r="C11" s="10">
        <v>1.3</v>
      </c>
      <c r="D11" s="10">
        <v>1.7</v>
      </c>
    </row>
    <row r="12" spans="1:4" ht="15" customHeight="1">
      <c r="A12" s="9" t="s">
        <v>162</v>
      </c>
      <c r="B12" s="10">
        <v>1.6</v>
      </c>
      <c r="C12" s="10">
        <v>35</v>
      </c>
      <c r="D12" s="10">
        <v>46</v>
      </c>
    </row>
    <row r="13" spans="1:4" ht="15" customHeight="1">
      <c r="A13" s="9" t="s">
        <v>17</v>
      </c>
      <c r="B13" s="10">
        <v>0.28000000000000003</v>
      </c>
      <c r="C13" s="10">
        <v>6</v>
      </c>
      <c r="D13" s="10">
        <v>7.8</v>
      </c>
    </row>
    <row r="14" spans="1:4" ht="15" customHeight="1">
      <c r="A14" s="9" t="s">
        <v>18</v>
      </c>
      <c r="B14" s="10">
        <v>7.0000000000000007E-2</v>
      </c>
      <c r="C14" s="10">
        <v>1.5</v>
      </c>
      <c r="D14" s="10">
        <v>1.9</v>
      </c>
    </row>
    <row r="15" spans="1:4" ht="15" customHeight="1">
      <c r="A15" s="9" t="s">
        <v>19</v>
      </c>
      <c r="B15" s="10">
        <v>6.0999999999999997E-4</v>
      </c>
      <c r="C15" s="10">
        <v>1.4E-2</v>
      </c>
      <c r="D15" s="10">
        <v>1.7999999999999999E-2</v>
      </c>
    </row>
    <row r="16" spans="1:4" ht="15" customHeight="1">
      <c r="A16" s="9" t="s">
        <v>20</v>
      </c>
      <c r="B16" s="10">
        <v>5.9000000000000003E-4</v>
      </c>
      <c r="C16" s="10">
        <v>1.4E-2</v>
      </c>
      <c r="D16" s="10">
        <v>1.7999999999999999E-2</v>
      </c>
    </row>
    <row r="17" spans="1:4" ht="15" customHeight="1">
      <c r="A17" s="9" t="s">
        <v>21</v>
      </c>
      <c r="B17" s="10">
        <v>2.3999999999999998E-3</v>
      </c>
      <c r="C17" s="10">
        <v>5.8000000000000003E-2</v>
      </c>
      <c r="D17" s="10">
        <v>7.3999999999999996E-2</v>
      </c>
    </row>
    <row r="18" spans="1:4" ht="15" customHeight="1">
      <c r="A18" s="18" t="s">
        <v>22</v>
      </c>
      <c r="B18" s="13">
        <v>2.5999999999999998E-4</v>
      </c>
      <c r="C18" s="13">
        <v>6.1999999999999998E-3</v>
      </c>
      <c r="D18" s="13">
        <v>8.0000000000000002E-3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4880-B9D2-442D-BDFA-1C1BEE693BA3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1.9E-3</v>
      </c>
      <c r="C5" s="10">
        <v>1.2E-2</v>
      </c>
      <c r="D5" s="10">
        <v>6.5000000000000002E-2</v>
      </c>
    </row>
    <row r="6" spans="1:4" ht="15" customHeight="1">
      <c r="A6" s="9" t="s">
        <v>5</v>
      </c>
      <c r="B6" s="10">
        <v>4.1999999999999997E-3</v>
      </c>
      <c r="C6" s="10">
        <v>2.7E-2</v>
      </c>
      <c r="D6" s="10">
        <v>0.15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8.8000000000000003E-4</v>
      </c>
      <c r="C8" s="10">
        <v>5.7999999999999996E-3</v>
      </c>
      <c r="D8" s="10">
        <v>2.9000000000000001E-2</v>
      </c>
    </row>
    <row r="9" spans="1:4" ht="15" customHeight="1">
      <c r="A9" s="9" t="s">
        <v>14</v>
      </c>
      <c r="B9" s="10">
        <v>2.3E-3</v>
      </c>
      <c r="C9" s="10">
        <v>1.4E-2</v>
      </c>
      <c r="D9" s="10">
        <v>7.6999999999999999E-2</v>
      </c>
    </row>
    <row r="10" spans="1:4" ht="15" customHeight="1">
      <c r="A10" s="9" t="s">
        <v>15</v>
      </c>
      <c r="B10" s="10">
        <v>2.9000000000000001E-2</v>
      </c>
      <c r="C10" s="10">
        <v>0.18</v>
      </c>
      <c r="D10" s="10">
        <v>0.98</v>
      </c>
    </row>
    <row r="11" spans="1:4" ht="15" customHeight="1">
      <c r="A11" s="9" t="s">
        <v>16</v>
      </c>
      <c r="B11" s="10">
        <v>4.1000000000000002E-2</v>
      </c>
      <c r="C11" s="10">
        <v>0.26</v>
      </c>
      <c r="D11" s="10">
        <v>1.4</v>
      </c>
    </row>
    <row r="12" spans="1:4" ht="15" customHeight="1">
      <c r="A12" s="9" t="s">
        <v>162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17</v>
      </c>
      <c r="B13" s="10">
        <v>0.19</v>
      </c>
      <c r="C13" s="10">
        <v>1.2</v>
      </c>
      <c r="D13" s="10">
        <v>6.4</v>
      </c>
    </row>
    <row r="14" spans="1:4" ht="15" customHeight="1">
      <c r="A14" s="9" t="s">
        <v>18</v>
      </c>
      <c r="B14" s="10">
        <v>4.7E-2</v>
      </c>
      <c r="C14" s="10">
        <v>0.3</v>
      </c>
      <c r="D14" s="10">
        <v>1.6</v>
      </c>
    </row>
    <row r="15" spans="1:4" ht="15" customHeight="1">
      <c r="A15" s="9" t="s">
        <v>19</v>
      </c>
      <c r="B15" s="10">
        <v>4.6999999999999999E-4</v>
      </c>
      <c r="C15" s="10">
        <v>3.0999999999999999E-3</v>
      </c>
      <c r="D15" s="10">
        <v>1.7000000000000001E-2</v>
      </c>
    </row>
    <row r="16" spans="1:4" ht="15" customHeight="1">
      <c r="A16" s="9" t="s">
        <v>20</v>
      </c>
      <c r="B16" s="10">
        <v>4.6000000000000001E-4</v>
      </c>
      <c r="C16" s="10">
        <v>3.0999999999999999E-3</v>
      </c>
      <c r="D16" s="10">
        <v>1.7000000000000001E-2</v>
      </c>
    </row>
    <row r="17" spans="1:4" ht="15" customHeight="1">
      <c r="A17" s="9" t="s">
        <v>21</v>
      </c>
      <c r="B17" s="10">
        <v>1.9E-3</v>
      </c>
      <c r="C17" s="10">
        <v>1.2E-2</v>
      </c>
      <c r="D17" s="10">
        <v>6.6000000000000003E-2</v>
      </c>
    </row>
    <row r="18" spans="1:4" ht="15" customHeight="1">
      <c r="A18" s="18" t="s">
        <v>22</v>
      </c>
      <c r="B18" s="13">
        <v>2.0000000000000001E-4</v>
      </c>
      <c r="C18" s="13">
        <v>1.2999999999999999E-3</v>
      </c>
      <c r="D18" s="13">
        <v>7.1999999999999998E-3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578C-DC77-4E73-BB3E-8CD147CFFD44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1.2999999999999999E-3</v>
      </c>
      <c r="C5" s="10">
        <v>1.0999999999999999E-2</v>
      </c>
      <c r="D5" s="10">
        <v>5.8999999999999997E-2</v>
      </c>
    </row>
    <row r="6" spans="1:4" ht="15" customHeight="1">
      <c r="A6" s="9" t="s">
        <v>5</v>
      </c>
      <c r="B6" s="10">
        <v>3.0000000000000001E-3</v>
      </c>
      <c r="C6" s="10">
        <v>2.5000000000000001E-2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6.8999999999999997E-4</v>
      </c>
      <c r="C8" s="10">
        <v>5.1999999999999998E-3</v>
      </c>
      <c r="D8" s="10">
        <v>2.8000000000000001E-2</v>
      </c>
    </row>
    <row r="9" spans="1:4" ht="15" customHeight="1">
      <c r="A9" s="9" t="s">
        <v>14</v>
      </c>
      <c r="B9" s="10">
        <v>1.6999999999999999E-3</v>
      </c>
      <c r="C9" s="10">
        <v>1.2999999999999999E-2</v>
      </c>
      <c r="D9" s="10">
        <v>7.0000000000000007E-2</v>
      </c>
    </row>
    <row r="10" spans="1:4" ht="15" customHeight="1">
      <c r="A10" s="9" t="s">
        <v>15</v>
      </c>
      <c r="B10" s="10">
        <v>2.1999999999999999E-2</v>
      </c>
      <c r="C10" s="10">
        <v>0.17</v>
      </c>
      <c r="D10" s="10">
        <v>0.9</v>
      </c>
    </row>
    <row r="11" spans="1:4" ht="15" customHeight="1">
      <c r="A11" s="9" t="s">
        <v>16</v>
      </c>
      <c r="B11" s="10">
        <v>3.1E-2</v>
      </c>
      <c r="C11" s="10">
        <v>0.24</v>
      </c>
      <c r="D11" s="10">
        <v>1.3</v>
      </c>
    </row>
    <row r="12" spans="1:4" ht="15" customHeight="1">
      <c r="A12" s="9" t="s">
        <v>162</v>
      </c>
      <c r="B12" s="10">
        <v>0.83</v>
      </c>
      <c r="C12" s="10">
        <v>6.6</v>
      </c>
      <c r="D12" s="10">
        <v>35</v>
      </c>
    </row>
    <row r="13" spans="1:4" ht="15" customHeight="1">
      <c r="A13" s="9" t="s">
        <v>17</v>
      </c>
      <c r="B13" s="10">
        <v>0.14000000000000001</v>
      </c>
      <c r="C13" s="10">
        <v>1.1000000000000001</v>
      </c>
      <c r="D13" s="10">
        <v>5.9</v>
      </c>
    </row>
    <row r="14" spans="1:4" ht="15" customHeight="1">
      <c r="A14" s="9" t="s">
        <v>18</v>
      </c>
      <c r="B14" s="10">
        <v>3.5999999999999997E-2</v>
      </c>
      <c r="C14" s="10">
        <v>0.28000000000000003</v>
      </c>
      <c r="D14" s="10">
        <v>1.5</v>
      </c>
    </row>
    <row r="15" spans="1:4" ht="15" customHeight="1">
      <c r="A15" s="9" t="s">
        <v>19</v>
      </c>
      <c r="B15" s="10">
        <v>3.4000000000000002E-4</v>
      </c>
      <c r="C15" s="10">
        <v>2.8999999999999998E-3</v>
      </c>
      <c r="D15" s="10">
        <v>1.6E-2</v>
      </c>
    </row>
    <row r="16" spans="1:4" ht="15" customHeight="1">
      <c r="A16" s="9" t="s">
        <v>20</v>
      </c>
      <c r="B16" s="10">
        <v>3.3E-4</v>
      </c>
      <c r="C16" s="10">
        <v>2.8999999999999998E-3</v>
      </c>
      <c r="D16" s="10">
        <v>1.6E-2</v>
      </c>
    </row>
    <row r="17" spans="1:4" ht="15" customHeight="1">
      <c r="A17" s="9" t="s">
        <v>21</v>
      </c>
      <c r="B17" s="10">
        <v>1.2999999999999999E-3</v>
      </c>
      <c r="C17" s="10">
        <v>1.2E-2</v>
      </c>
      <c r="D17" s="10">
        <v>6.6000000000000003E-2</v>
      </c>
    </row>
    <row r="18" spans="1:4" ht="15" customHeight="1">
      <c r="A18" s="18" t="s">
        <v>22</v>
      </c>
      <c r="B18" s="13">
        <v>1.3999999999999999E-4</v>
      </c>
      <c r="C18" s="13">
        <v>1.2999999999999999E-3</v>
      </c>
      <c r="D18" s="13">
        <v>7.1000000000000004E-3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805A-3ABE-4414-A28B-619393BB75CD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8.4999999999999995E-4</v>
      </c>
      <c r="C5" s="10">
        <v>4.7000000000000002E-3</v>
      </c>
      <c r="D5" s="10">
        <v>1.2E-2</v>
      </c>
    </row>
    <row r="6" spans="1:4" ht="15" customHeight="1">
      <c r="A6" s="9" t="s">
        <v>5</v>
      </c>
      <c r="B6" s="10">
        <v>1.9E-3</v>
      </c>
      <c r="C6" s="10">
        <v>1.0999999999999999E-2</v>
      </c>
      <c r="D6" s="10">
        <v>2.7E-2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3.8000000000000002E-4</v>
      </c>
      <c r="C8" s="10">
        <v>2.0999999999999999E-3</v>
      </c>
      <c r="D8" s="10">
        <v>4.7000000000000002E-3</v>
      </c>
    </row>
    <row r="9" spans="1:4" ht="15" customHeight="1">
      <c r="A9" s="9" t="s">
        <v>14</v>
      </c>
      <c r="B9" s="10">
        <v>1.1000000000000001E-3</v>
      </c>
      <c r="C9" s="10">
        <v>5.7000000000000002E-3</v>
      </c>
      <c r="D9" s="10">
        <v>1.4E-2</v>
      </c>
    </row>
    <row r="10" spans="1:4" ht="15" customHeight="1">
      <c r="A10" s="9" t="s">
        <v>15</v>
      </c>
      <c r="B10" s="10">
        <v>1.4E-2</v>
      </c>
      <c r="C10" s="10">
        <v>7.1999999999999995E-2</v>
      </c>
      <c r="D10" s="10">
        <v>0.18</v>
      </c>
    </row>
    <row r="11" spans="1:4" ht="15" customHeight="1">
      <c r="A11" s="9" t="s">
        <v>16</v>
      </c>
      <c r="B11" s="10">
        <v>1.9E-2</v>
      </c>
      <c r="C11" s="10">
        <v>0.1</v>
      </c>
      <c r="D11" s="10">
        <v>0.25</v>
      </c>
    </row>
    <row r="12" spans="1:4" ht="15" customHeight="1">
      <c r="A12" s="9" t="s">
        <v>162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17</v>
      </c>
      <c r="B13" s="10">
        <v>8.7999999999999995E-2</v>
      </c>
      <c r="C13" s="10">
        <v>0.48</v>
      </c>
      <c r="D13" s="10">
        <v>1.1000000000000001</v>
      </c>
    </row>
    <row r="14" spans="1:4" ht="15" customHeight="1">
      <c r="A14" s="9" t="s">
        <v>18</v>
      </c>
      <c r="B14" s="10">
        <v>2.1999999999999999E-2</v>
      </c>
      <c r="C14" s="10">
        <v>0.12</v>
      </c>
      <c r="D14" s="10">
        <v>0.28999999999999998</v>
      </c>
    </row>
    <row r="15" spans="1:4" ht="15" customHeight="1">
      <c r="A15" s="9" t="s">
        <v>19</v>
      </c>
      <c r="B15" s="10">
        <v>2.0000000000000001E-4</v>
      </c>
      <c r="C15" s="10">
        <v>1.1999999999999999E-3</v>
      </c>
      <c r="D15" s="10">
        <v>2.8E-3</v>
      </c>
    </row>
    <row r="16" spans="1:4" ht="15" customHeight="1">
      <c r="A16" s="9" t="s">
        <v>20</v>
      </c>
      <c r="B16" s="10">
        <v>1.9000000000000001E-4</v>
      </c>
      <c r="C16" s="10">
        <v>1.1999999999999999E-3</v>
      </c>
      <c r="D16" s="10">
        <v>2.8E-3</v>
      </c>
    </row>
    <row r="17" spans="1:4" ht="15" customHeight="1">
      <c r="A17" s="9" t="s">
        <v>21</v>
      </c>
      <c r="B17" s="10">
        <v>8.1999999999999998E-4</v>
      </c>
      <c r="C17" s="10">
        <v>4.7999999999999996E-3</v>
      </c>
      <c r="D17" s="10">
        <v>1.2E-2</v>
      </c>
    </row>
    <row r="18" spans="1:4" ht="15" customHeight="1">
      <c r="A18" s="18" t="s">
        <v>22</v>
      </c>
      <c r="B18" s="13">
        <v>8.8999999999999995E-5</v>
      </c>
      <c r="C18" s="13">
        <v>5.1999999999999995E-4</v>
      </c>
      <c r="D18" s="13">
        <v>1.2999999999999999E-3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C2C0-6788-4229-ACBB-0188F5570463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6.2E-4</v>
      </c>
      <c r="C5" s="10">
        <v>6.3E-3</v>
      </c>
      <c r="D5" s="10">
        <v>3.9E-2</v>
      </c>
    </row>
    <row r="6" spans="1:4" ht="15" customHeight="1">
      <c r="A6" s="9" t="s">
        <v>5</v>
      </c>
      <c r="B6" s="10">
        <v>1.4E-3</v>
      </c>
      <c r="C6" s="10">
        <v>1.4E-2</v>
      </c>
      <c r="D6" s="10">
        <v>8.7999999999999995E-2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2.5000000000000001E-4</v>
      </c>
      <c r="C8" s="10">
        <v>2.7000000000000001E-3</v>
      </c>
      <c r="D8" s="10">
        <v>1.7000000000000001E-2</v>
      </c>
    </row>
    <row r="9" spans="1:4" ht="15" customHeight="1">
      <c r="A9" s="9" t="s">
        <v>14</v>
      </c>
      <c r="B9" s="10">
        <v>6.8000000000000005E-4</v>
      </c>
      <c r="C9" s="10">
        <v>7.1999999999999998E-3</v>
      </c>
      <c r="D9" s="10">
        <v>4.4999999999999998E-2</v>
      </c>
    </row>
    <row r="10" spans="1:4" ht="15" customHeight="1">
      <c r="A10" s="9" t="s">
        <v>15</v>
      </c>
      <c r="B10" s="10">
        <v>8.6E-3</v>
      </c>
      <c r="C10" s="10">
        <v>9.1999999999999998E-2</v>
      </c>
      <c r="D10" s="10">
        <v>0.57999999999999996</v>
      </c>
    </row>
    <row r="11" spans="1:4" ht="15" customHeight="1">
      <c r="A11" s="9" t="s">
        <v>16</v>
      </c>
      <c r="B11" s="10">
        <v>1.2E-2</v>
      </c>
      <c r="C11" s="10">
        <v>0.13</v>
      </c>
      <c r="D11" s="10">
        <v>0.82</v>
      </c>
    </row>
    <row r="12" spans="1:4" ht="15" customHeight="1">
      <c r="A12" s="9" t="s">
        <v>162</v>
      </c>
      <c r="B12" s="10">
        <v>0.34</v>
      </c>
      <c r="C12" s="10">
        <v>3.6</v>
      </c>
      <c r="D12" s="10">
        <v>22</v>
      </c>
    </row>
    <row r="13" spans="1:4" ht="15" customHeight="1">
      <c r="A13" s="9" t="s">
        <v>17</v>
      </c>
      <c r="B13" s="10">
        <v>5.8000000000000003E-2</v>
      </c>
      <c r="C13" s="10">
        <v>0.61</v>
      </c>
      <c r="D13" s="10">
        <v>3.8</v>
      </c>
    </row>
    <row r="14" spans="1:4" ht="15" customHeight="1">
      <c r="A14" s="9" t="s">
        <v>18</v>
      </c>
      <c r="B14" s="10">
        <v>1.4E-2</v>
      </c>
      <c r="C14" s="10">
        <v>0.15</v>
      </c>
      <c r="D14" s="10">
        <v>0.95</v>
      </c>
    </row>
    <row r="15" spans="1:4" ht="15" customHeight="1">
      <c r="A15" s="9" t="s">
        <v>19</v>
      </c>
      <c r="B15" s="10">
        <v>1.4999999999999999E-4</v>
      </c>
      <c r="C15" s="10">
        <v>1.6999999999999999E-3</v>
      </c>
      <c r="D15" s="10">
        <v>0.01</v>
      </c>
    </row>
    <row r="16" spans="1:4" ht="15" customHeight="1">
      <c r="A16" s="9" t="s">
        <v>20</v>
      </c>
      <c r="B16" s="10">
        <v>1.4999999999999999E-4</v>
      </c>
      <c r="C16" s="10">
        <v>1.6999999999999999E-3</v>
      </c>
      <c r="D16" s="10">
        <v>0.01</v>
      </c>
    </row>
    <row r="17" spans="1:4" ht="15" customHeight="1">
      <c r="A17" s="9" t="s">
        <v>21</v>
      </c>
      <c r="B17" s="10">
        <v>6.2E-4</v>
      </c>
      <c r="C17" s="10">
        <v>6.8999999999999999E-3</v>
      </c>
      <c r="D17" s="10">
        <v>4.2999999999999997E-2</v>
      </c>
    </row>
    <row r="18" spans="1:4" ht="15" customHeight="1">
      <c r="A18" s="18" t="s">
        <v>22</v>
      </c>
      <c r="B18" s="13">
        <v>6.7000000000000002E-5</v>
      </c>
      <c r="C18" s="13">
        <v>7.3999999999999999E-4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DFBC-15D5-4602-B9AD-901C130FD31D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1.9E-3</v>
      </c>
      <c r="C5" s="10">
        <v>1.4E-2</v>
      </c>
      <c r="D5" s="10">
        <v>5.1999999999999998E-2</v>
      </c>
    </row>
    <row r="6" spans="1:4" ht="15" customHeight="1">
      <c r="A6" s="9" t="s">
        <v>5</v>
      </c>
      <c r="B6" s="10">
        <v>4.1999999999999997E-3</v>
      </c>
      <c r="C6" s="10">
        <v>3.2000000000000001E-2</v>
      </c>
      <c r="D6" s="10">
        <v>0.12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9.3000000000000005E-4</v>
      </c>
      <c r="C8" s="10">
        <v>6.7999999999999996E-3</v>
      </c>
      <c r="D8" s="10">
        <v>2.5000000000000001E-2</v>
      </c>
    </row>
    <row r="9" spans="1:4" ht="15" customHeight="1">
      <c r="A9" s="9" t="s">
        <v>14</v>
      </c>
      <c r="B9" s="10">
        <v>2.5999999999999999E-3</v>
      </c>
      <c r="C9" s="10">
        <v>1.9E-2</v>
      </c>
      <c r="D9" s="10">
        <v>7.0000000000000007E-2</v>
      </c>
    </row>
    <row r="10" spans="1:4" ht="15" customHeight="1">
      <c r="A10" s="9" t="s">
        <v>15</v>
      </c>
      <c r="B10" s="10">
        <v>3.3000000000000002E-2</v>
      </c>
      <c r="C10" s="10">
        <v>0.24</v>
      </c>
      <c r="D10" s="10">
        <v>0.89</v>
      </c>
    </row>
    <row r="11" spans="1:4" ht="15" customHeight="1">
      <c r="A11" s="9" t="s">
        <v>16</v>
      </c>
      <c r="B11" s="10">
        <v>4.7E-2</v>
      </c>
      <c r="C11" s="10">
        <v>0.34</v>
      </c>
      <c r="D11" s="10">
        <v>1.3</v>
      </c>
    </row>
    <row r="12" spans="1:4" ht="15" customHeight="1">
      <c r="A12" s="9" t="s">
        <v>162</v>
      </c>
      <c r="B12" s="10">
        <v>1.3</v>
      </c>
      <c r="C12" s="10">
        <v>9.6999999999999993</v>
      </c>
      <c r="D12" s="10">
        <v>35</v>
      </c>
    </row>
    <row r="13" spans="1:4" ht="15" customHeight="1">
      <c r="A13" s="9" t="s">
        <v>17</v>
      </c>
      <c r="B13" s="10">
        <v>0.22</v>
      </c>
      <c r="C13" s="10">
        <v>1.6</v>
      </c>
      <c r="D13" s="10">
        <v>6</v>
      </c>
    </row>
    <row r="14" spans="1:4" ht="15" customHeight="1">
      <c r="A14" s="9" t="s">
        <v>18</v>
      </c>
      <c r="B14" s="10">
        <v>5.3999999999999999E-2</v>
      </c>
      <c r="C14" s="10">
        <v>0.4</v>
      </c>
      <c r="D14" s="10">
        <v>1.5</v>
      </c>
    </row>
    <row r="15" spans="1:4" ht="15" customHeight="1">
      <c r="A15" s="9" t="s">
        <v>19</v>
      </c>
      <c r="B15" s="10">
        <v>4.4999999999999999E-4</v>
      </c>
      <c r="C15" s="10">
        <v>3.3999999999999998E-3</v>
      </c>
      <c r="D15" s="10">
        <v>1.2999999999999999E-2</v>
      </c>
    </row>
    <row r="16" spans="1:4" ht="15" customHeight="1">
      <c r="A16" s="9" t="s">
        <v>20</v>
      </c>
      <c r="B16" s="10">
        <v>4.2999999999999999E-4</v>
      </c>
      <c r="C16" s="10">
        <v>3.2000000000000002E-3</v>
      </c>
      <c r="D16" s="10">
        <v>1.2E-2</v>
      </c>
    </row>
    <row r="17" spans="1:4" ht="15" customHeight="1">
      <c r="A17" s="9" t="s">
        <v>21</v>
      </c>
      <c r="B17" s="10">
        <v>1.8E-3</v>
      </c>
      <c r="C17" s="10">
        <v>1.4E-2</v>
      </c>
      <c r="D17" s="10">
        <v>5.0999999999999997E-2</v>
      </c>
    </row>
    <row r="18" spans="1:4" ht="15" customHeight="1">
      <c r="A18" s="18" t="s">
        <v>22</v>
      </c>
      <c r="B18" s="13">
        <v>2.0000000000000001E-4</v>
      </c>
      <c r="C18" s="13">
        <v>1.5E-3</v>
      </c>
      <c r="D18" s="13">
        <v>5.5999999999999999E-3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6569-703F-4DFF-80D6-D233BF8EC1AC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1.1000000000000001E-3</v>
      </c>
      <c r="C5" s="10">
        <v>6.7999999999999996E-3</v>
      </c>
      <c r="D5" s="10">
        <v>4.5999999999999999E-2</v>
      </c>
    </row>
    <row r="6" spans="1:4" ht="15" customHeight="1">
      <c r="A6" s="9" t="s">
        <v>5</v>
      </c>
      <c r="B6" s="10">
        <v>2.3999999999999998E-3</v>
      </c>
      <c r="C6" s="10">
        <v>1.4999999999999999E-2</v>
      </c>
      <c r="D6" s="10">
        <v>0.1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5.6999999999999998E-4</v>
      </c>
      <c r="C8" s="10">
        <v>3.8E-3</v>
      </c>
      <c r="D8" s="10">
        <v>2.5000000000000001E-2</v>
      </c>
    </row>
    <row r="9" spans="1:4" ht="15" customHeight="1">
      <c r="A9" s="9" t="s">
        <v>14</v>
      </c>
      <c r="B9" s="10">
        <v>1.5E-3</v>
      </c>
      <c r="C9" s="10">
        <v>8.9999999999999993E-3</v>
      </c>
      <c r="D9" s="10">
        <v>6.2E-2</v>
      </c>
    </row>
    <row r="10" spans="1:4" ht="15" customHeight="1">
      <c r="A10" s="9" t="s">
        <v>15</v>
      </c>
      <c r="B10" s="10">
        <v>0.02</v>
      </c>
      <c r="C10" s="10">
        <v>0.12</v>
      </c>
      <c r="D10" s="10">
        <v>0.79</v>
      </c>
    </row>
    <row r="11" spans="1:4" ht="15" customHeight="1">
      <c r="A11" s="9" t="s">
        <v>16</v>
      </c>
      <c r="B11" s="10">
        <v>2.8000000000000001E-2</v>
      </c>
      <c r="C11" s="10">
        <v>0.17</v>
      </c>
      <c r="D11" s="10">
        <v>1.1000000000000001</v>
      </c>
    </row>
    <row r="12" spans="1:4" ht="15" customHeight="1">
      <c r="A12" s="9" t="s">
        <v>162</v>
      </c>
      <c r="B12" s="10">
        <v>0.74</v>
      </c>
      <c r="C12" s="10">
        <v>4.5999999999999996</v>
      </c>
      <c r="D12" s="10">
        <v>32</v>
      </c>
    </row>
    <row r="13" spans="1:4" ht="15" customHeight="1">
      <c r="A13" s="9" t="s">
        <v>17</v>
      </c>
      <c r="B13" s="10">
        <v>0.13</v>
      </c>
      <c r="C13" s="10">
        <v>0.79</v>
      </c>
      <c r="D13" s="10">
        <v>5.4</v>
      </c>
    </row>
    <row r="14" spans="1:4" ht="15" customHeight="1">
      <c r="A14" s="9" t="s">
        <v>18</v>
      </c>
      <c r="B14" s="10">
        <v>3.2000000000000001E-2</v>
      </c>
      <c r="C14" s="10">
        <v>0.19</v>
      </c>
      <c r="D14" s="10">
        <v>1.3</v>
      </c>
    </row>
    <row r="15" spans="1:4" ht="15" customHeight="1">
      <c r="A15" s="9" t="s">
        <v>19</v>
      </c>
      <c r="B15" s="10">
        <v>2.7E-4</v>
      </c>
      <c r="C15" s="10">
        <v>1.8E-3</v>
      </c>
      <c r="D15" s="10">
        <v>1.2E-2</v>
      </c>
    </row>
    <row r="16" spans="1:4" ht="15" customHeight="1">
      <c r="A16" s="9" t="s">
        <v>20</v>
      </c>
      <c r="B16" s="10">
        <v>2.7E-4</v>
      </c>
      <c r="C16" s="10">
        <v>1.8E-3</v>
      </c>
      <c r="D16" s="10">
        <v>1.2E-2</v>
      </c>
    </row>
    <row r="17" spans="1:4" ht="15" customHeight="1">
      <c r="A17" s="9" t="s">
        <v>21</v>
      </c>
      <c r="B17" s="10">
        <v>1.1000000000000001E-3</v>
      </c>
      <c r="C17" s="10">
        <v>7.1000000000000004E-3</v>
      </c>
      <c r="D17" s="10">
        <v>4.7E-2</v>
      </c>
    </row>
    <row r="18" spans="1:4" ht="15" customHeight="1">
      <c r="A18" s="18" t="s">
        <v>22</v>
      </c>
      <c r="B18" s="13">
        <v>1.2E-4</v>
      </c>
      <c r="C18" s="13">
        <v>7.6999999999999996E-4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7D15-E52B-41AB-9BF2-200277E02849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8.8000000000000003E-4</v>
      </c>
      <c r="C5" s="10">
        <v>5.7000000000000002E-3</v>
      </c>
      <c r="D5" s="10">
        <v>3.6999999999999998E-2</v>
      </c>
    </row>
    <row r="6" spans="1:4" ht="15" customHeight="1">
      <c r="A6" s="9" t="s">
        <v>5</v>
      </c>
      <c r="B6" s="10">
        <v>2E-3</v>
      </c>
      <c r="C6" s="10">
        <v>1.2999999999999999E-2</v>
      </c>
      <c r="D6" s="10">
        <v>8.5000000000000006E-2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4.2999999999999999E-4</v>
      </c>
      <c r="C8" s="10">
        <v>2.8999999999999998E-3</v>
      </c>
      <c r="D8" s="10">
        <v>1.9E-2</v>
      </c>
    </row>
    <row r="9" spans="1:4" ht="15" customHeight="1">
      <c r="A9" s="9" t="s">
        <v>14</v>
      </c>
      <c r="B9" s="10">
        <v>1.1999999999999999E-3</v>
      </c>
      <c r="C9" s="10">
        <v>7.3000000000000001E-3</v>
      </c>
      <c r="D9" s="10">
        <v>0.05</v>
      </c>
    </row>
    <row r="10" spans="1:4" ht="15" customHeight="1">
      <c r="A10" s="9" t="s">
        <v>15</v>
      </c>
      <c r="B10" s="10">
        <v>1.4999999999999999E-2</v>
      </c>
      <c r="C10" s="10">
        <v>9.2999999999999999E-2</v>
      </c>
      <c r="D10" s="10">
        <v>0.64</v>
      </c>
    </row>
    <row r="11" spans="1:4" ht="15" customHeight="1">
      <c r="A11" s="9" t="s">
        <v>16</v>
      </c>
      <c r="B11" s="10">
        <v>2.1999999999999999E-2</v>
      </c>
      <c r="C11" s="10">
        <v>0.13</v>
      </c>
      <c r="D11" s="10">
        <v>0.92</v>
      </c>
    </row>
    <row r="12" spans="1:4" ht="15" customHeight="1">
      <c r="A12" s="9" t="s">
        <v>162</v>
      </c>
      <c r="B12" s="10">
        <v>0.57999999999999996</v>
      </c>
      <c r="C12" s="10">
        <v>3.6</v>
      </c>
      <c r="D12" s="10">
        <v>25</v>
      </c>
    </row>
    <row r="13" spans="1:4" ht="15" customHeight="1">
      <c r="A13" s="9" t="s">
        <v>17</v>
      </c>
      <c r="B13" s="10">
        <v>9.9000000000000005E-2</v>
      </c>
      <c r="C13" s="10">
        <v>0.62</v>
      </c>
      <c r="D13" s="10">
        <v>4.3</v>
      </c>
    </row>
    <row r="14" spans="1:4" ht="15" customHeight="1">
      <c r="A14" s="9" t="s">
        <v>18</v>
      </c>
      <c r="B14" s="10">
        <v>2.5000000000000001E-2</v>
      </c>
      <c r="C14" s="10">
        <v>0.15</v>
      </c>
      <c r="D14" s="10">
        <v>1.1000000000000001</v>
      </c>
    </row>
    <row r="15" spans="1:4" ht="15" customHeight="1">
      <c r="A15" s="9" t="s">
        <v>19</v>
      </c>
      <c r="B15" s="10">
        <v>2.2000000000000001E-4</v>
      </c>
      <c r="C15" s="10">
        <v>1.5E-3</v>
      </c>
      <c r="D15" s="10">
        <v>0.01</v>
      </c>
    </row>
    <row r="16" spans="1:4" ht="15" customHeight="1">
      <c r="A16" s="9" t="s">
        <v>20</v>
      </c>
      <c r="B16" s="10">
        <v>2.2000000000000001E-4</v>
      </c>
      <c r="C16" s="10">
        <v>1.5E-3</v>
      </c>
      <c r="D16" s="10">
        <v>9.7999999999999997E-3</v>
      </c>
    </row>
    <row r="17" spans="1:4" ht="15" customHeight="1">
      <c r="A17" s="9" t="s">
        <v>21</v>
      </c>
      <c r="B17" s="10">
        <v>8.8999999999999995E-4</v>
      </c>
      <c r="C17" s="10">
        <v>6.0000000000000001E-3</v>
      </c>
      <c r="D17" s="10">
        <v>0.04</v>
      </c>
    </row>
    <row r="18" spans="1:4" ht="15" customHeight="1">
      <c r="A18" s="18" t="s">
        <v>22</v>
      </c>
      <c r="B18" s="13">
        <v>9.6000000000000002E-5</v>
      </c>
      <c r="C18" s="13">
        <v>6.4999999999999997E-4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2999-D3B8-49CD-882F-F7E1D6B0A74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9.7999999999999997E-4</v>
      </c>
      <c r="C5" s="10">
        <v>1.2E-2</v>
      </c>
      <c r="D5" s="10">
        <v>3.3000000000000002E-2</v>
      </c>
    </row>
    <row r="6" spans="1:4" ht="15" customHeight="1">
      <c r="A6" s="9" t="s">
        <v>5</v>
      </c>
      <c r="B6" s="10">
        <v>2.2000000000000001E-3</v>
      </c>
      <c r="C6" s="10">
        <v>2.8000000000000001E-2</v>
      </c>
      <c r="D6" s="10">
        <v>7.5999999999999998E-2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4.8000000000000001E-4</v>
      </c>
      <c r="C8" s="10">
        <v>6.0000000000000001E-3</v>
      </c>
      <c r="D8" s="10">
        <v>1.7999999999999999E-2</v>
      </c>
    </row>
    <row r="9" spans="1:4" ht="15" customHeight="1">
      <c r="A9" s="9" t="s">
        <v>14</v>
      </c>
      <c r="B9" s="10">
        <v>1.4E-3</v>
      </c>
      <c r="C9" s="10">
        <v>0.02</v>
      </c>
      <c r="D9" s="10">
        <v>4.5999999999999999E-2</v>
      </c>
    </row>
    <row r="10" spans="1:4" ht="15" customHeight="1">
      <c r="A10" s="9" t="s">
        <v>15</v>
      </c>
      <c r="B10" s="10">
        <v>1.7999999999999999E-2</v>
      </c>
      <c r="C10" s="10">
        <v>0.25</v>
      </c>
      <c r="D10" s="10">
        <v>0.59</v>
      </c>
    </row>
    <row r="11" spans="1:4" ht="15" customHeight="1">
      <c r="A11" s="9" t="s">
        <v>16</v>
      </c>
      <c r="B11" s="10">
        <v>2.5000000000000001E-2</v>
      </c>
      <c r="C11" s="10">
        <v>0.36</v>
      </c>
      <c r="D11" s="10">
        <v>0.84</v>
      </c>
    </row>
    <row r="12" spans="1:4" ht="15" customHeight="1">
      <c r="A12" s="9" t="s">
        <v>162</v>
      </c>
      <c r="B12" s="10">
        <v>0.68</v>
      </c>
      <c r="C12" s="10">
        <v>10</v>
      </c>
      <c r="D12" s="10">
        <v>24</v>
      </c>
    </row>
    <row r="13" spans="1:4" ht="15" customHeight="1">
      <c r="A13" s="9" t="s">
        <v>17</v>
      </c>
      <c r="B13" s="10">
        <v>0.12</v>
      </c>
      <c r="C13" s="10">
        <v>1.7</v>
      </c>
      <c r="D13" s="10">
        <v>4.0999999999999996</v>
      </c>
    </row>
    <row r="14" spans="1:4" ht="15" customHeight="1">
      <c r="A14" s="9" t="s">
        <v>18</v>
      </c>
      <c r="B14" s="10">
        <v>2.9000000000000001E-2</v>
      </c>
      <c r="C14" s="10">
        <v>0.41</v>
      </c>
      <c r="D14" s="10">
        <v>0.98</v>
      </c>
    </row>
    <row r="15" spans="1:4" ht="15" customHeight="1">
      <c r="A15" s="9" t="s">
        <v>19</v>
      </c>
      <c r="B15" s="10">
        <v>2.5999999999999998E-4</v>
      </c>
      <c r="C15" s="10">
        <v>3.5000000000000001E-3</v>
      </c>
      <c r="D15" s="10">
        <v>8.8999999999999999E-3</v>
      </c>
    </row>
    <row r="16" spans="1:4" ht="15" customHeight="1">
      <c r="A16" s="9" t="s">
        <v>20</v>
      </c>
      <c r="B16" s="10">
        <v>2.5000000000000001E-4</v>
      </c>
      <c r="C16" s="10">
        <v>3.2000000000000002E-3</v>
      </c>
      <c r="D16" s="10">
        <v>8.6E-3</v>
      </c>
    </row>
    <row r="17" spans="1:4" ht="15" customHeight="1">
      <c r="A17" s="9" t="s">
        <v>21</v>
      </c>
      <c r="B17" s="10">
        <v>1E-3</v>
      </c>
      <c r="C17" s="10">
        <v>1.2999999999999999E-2</v>
      </c>
      <c r="D17" s="10">
        <v>3.5000000000000003E-2</v>
      </c>
    </row>
    <row r="18" spans="1:4" ht="15" customHeight="1">
      <c r="A18" s="18" t="s">
        <v>22</v>
      </c>
      <c r="B18" s="13">
        <v>1.1E-4</v>
      </c>
      <c r="C18" s="13">
        <v>1.4E-3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849D-8E62-4953-9280-A30398726579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9.3999999999999997E-4</v>
      </c>
      <c r="C5" s="10">
        <v>6.4999999999999997E-3</v>
      </c>
      <c r="D5" s="10">
        <v>4.3999999999999997E-2</v>
      </c>
    </row>
    <row r="6" spans="1:4" ht="15" customHeight="1">
      <c r="A6" s="9" t="s">
        <v>5</v>
      </c>
      <c r="B6" s="10">
        <v>2.0999999999999999E-3</v>
      </c>
      <c r="C6" s="10">
        <v>1.4999999999999999E-2</v>
      </c>
      <c r="D6" s="10">
        <v>9.9000000000000005E-2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4.8000000000000001E-4</v>
      </c>
      <c r="C8" s="10">
        <v>3.3999999999999998E-3</v>
      </c>
      <c r="D8" s="10">
        <v>2.5000000000000001E-2</v>
      </c>
    </row>
    <row r="9" spans="1:4" ht="15" customHeight="1">
      <c r="A9" s="9" t="s">
        <v>14</v>
      </c>
      <c r="B9" s="10">
        <v>1.4E-3</v>
      </c>
      <c r="C9" s="10">
        <v>0.01</v>
      </c>
      <c r="D9" s="10">
        <v>6.0999999999999999E-2</v>
      </c>
    </row>
    <row r="10" spans="1:4" ht="15" customHeight="1">
      <c r="A10" s="9" t="s">
        <v>15</v>
      </c>
      <c r="B10" s="10">
        <v>1.7999999999999999E-2</v>
      </c>
      <c r="C10" s="10">
        <v>0.13</v>
      </c>
      <c r="D10" s="10">
        <v>0.78</v>
      </c>
    </row>
    <row r="11" spans="1:4" ht="15" customHeight="1">
      <c r="A11" s="9" t="s">
        <v>16</v>
      </c>
      <c r="B11" s="10">
        <v>2.5000000000000001E-2</v>
      </c>
      <c r="C11" s="10">
        <v>0.19</v>
      </c>
      <c r="D11" s="10">
        <v>1.1000000000000001</v>
      </c>
    </row>
    <row r="12" spans="1:4" ht="15" customHeight="1">
      <c r="A12" s="9" t="s">
        <v>162</v>
      </c>
      <c r="B12" s="10">
        <v>0.68</v>
      </c>
      <c r="C12" s="10">
        <v>4.9000000000000004</v>
      </c>
      <c r="D12" s="10">
        <v>32</v>
      </c>
    </row>
    <row r="13" spans="1:4" ht="15" customHeight="1">
      <c r="A13" s="9" t="s">
        <v>17</v>
      </c>
      <c r="B13" s="10">
        <v>0.12</v>
      </c>
      <c r="C13" s="10">
        <v>0.84</v>
      </c>
      <c r="D13" s="10">
        <v>5.4</v>
      </c>
    </row>
    <row r="14" spans="1:4" ht="15" customHeight="1">
      <c r="A14" s="9" t="s">
        <v>18</v>
      </c>
      <c r="B14" s="10">
        <v>2.9000000000000001E-2</v>
      </c>
      <c r="C14" s="10">
        <v>0.21</v>
      </c>
      <c r="D14" s="10">
        <v>1.3</v>
      </c>
    </row>
    <row r="15" spans="1:4" ht="15" customHeight="1">
      <c r="A15" s="9" t="s">
        <v>19</v>
      </c>
      <c r="B15" s="10">
        <v>2.5000000000000001E-4</v>
      </c>
      <c r="C15" s="10">
        <v>1.5E-3</v>
      </c>
      <c r="D15" s="10">
        <v>1.2E-2</v>
      </c>
    </row>
    <row r="16" spans="1:4" ht="15" customHeight="1">
      <c r="A16" s="9" t="s">
        <v>20</v>
      </c>
      <c r="B16" s="10">
        <v>2.4000000000000001E-4</v>
      </c>
      <c r="C16" s="10">
        <v>1.5E-3</v>
      </c>
      <c r="D16" s="10">
        <v>1.0999999999999999E-2</v>
      </c>
    </row>
    <row r="17" spans="1:4" ht="15" customHeight="1">
      <c r="A17" s="9" t="s">
        <v>21</v>
      </c>
      <c r="B17" s="10">
        <v>9.7999999999999997E-4</v>
      </c>
      <c r="C17" s="10">
        <v>6.1999999999999998E-3</v>
      </c>
      <c r="D17" s="10">
        <v>4.4999999999999998E-2</v>
      </c>
    </row>
    <row r="18" spans="1:4" ht="15" customHeight="1">
      <c r="A18" s="18" t="s">
        <v>22</v>
      </c>
      <c r="B18" s="13">
        <v>1.1E-4</v>
      </c>
      <c r="C18" s="13">
        <v>6.7000000000000002E-4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8747-DBCA-4D94-BA24-6EA89320BAC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1E-3</v>
      </c>
      <c r="C5" s="10">
        <v>2.8999999999999998E-3</v>
      </c>
      <c r="D5" s="10">
        <v>5.0999999999999997E-2</v>
      </c>
    </row>
    <row r="6" spans="1:4" ht="15" customHeight="1">
      <c r="A6" s="9" t="s">
        <v>5</v>
      </c>
      <c r="B6" s="10">
        <v>2.3999999999999998E-3</v>
      </c>
      <c r="C6" s="10">
        <v>6.4999999999999997E-3</v>
      </c>
      <c r="D6" s="10">
        <v>0.12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5.2999999999999998E-4</v>
      </c>
      <c r="C8" s="10">
        <v>1.5E-3</v>
      </c>
      <c r="D8" s="10">
        <v>2.8000000000000001E-2</v>
      </c>
    </row>
    <row r="9" spans="1:4" ht="15" customHeight="1">
      <c r="A9" s="9" t="s">
        <v>14</v>
      </c>
      <c r="B9" s="10">
        <v>1.4E-3</v>
      </c>
      <c r="C9" s="10">
        <v>4.4999999999999997E-3</v>
      </c>
      <c r="D9" s="10">
        <v>7.2999999999999995E-2</v>
      </c>
    </row>
    <row r="10" spans="1:4" ht="15" customHeight="1">
      <c r="A10" s="9" t="s">
        <v>15</v>
      </c>
      <c r="B10" s="10">
        <v>1.7999999999999999E-2</v>
      </c>
      <c r="C10" s="10">
        <v>5.7000000000000002E-2</v>
      </c>
      <c r="D10" s="10">
        <v>0.93</v>
      </c>
    </row>
    <row r="11" spans="1:4" ht="15" customHeight="1">
      <c r="A11" s="9" t="s">
        <v>16</v>
      </c>
      <c r="B11" s="10">
        <v>2.5999999999999999E-2</v>
      </c>
      <c r="C11" s="10">
        <v>8.2000000000000003E-2</v>
      </c>
      <c r="D11" s="10">
        <v>1.3</v>
      </c>
    </row>
    <row r="12" spans="1:4" ht="15" customHeight="1">
      <c r="A12" s="9" t="s">
        <v>162</v>
      </c>
      <c r="B12" s="10">
        <v>0.71</v>
      </c>
      <c r="C12" s="10">
        <v>2.1</v>
      </c>
      <c r="D12" s="10">
        <v>37</v>
      </c>
    </row>
    <row r="13" spans="1:4" ht="15" customHeight="1">
      <c r="A13" s="9" t="s">
        <v>17</v>
      </c>
      <c r="B13" s="10">
        <v>0.12</v>
      </c>
      <c r="C13" s="10">
        <v>0.37</v>
      </c>
      <c r="D13" s="10">
        <v>6.3</v>
      </c>
    </row>
    <row r="14" spans="1:4" ht="15" customHeight="1">
      <c r="A14" s="9" t="s">
        <v>18</v>
      </c>
      <c r="B14" s="10">
        <v>3.1E-2</v>
      </c>
      <c r="C14" s="10">
        <v>9.4E-2</v>
      </c>
      <c r="D14" s="10">
        <v>1.5</v>
      </c>
    </row>
    <row r="15" spans="1:4" ht="15" customHeight="1">
      <c r="A15" s="9" t="s">
        <v>19</v>
      </c>
      <c r="B15" s="10">
        <v>2.7E-4</v>
      </c>
      <c r="C15" s="10">
        <v>6.9999999999999999E-4</v>
      </c>
      <c r="D15" s="10">
        <v>1.4E-2</v>
      </c>
    </row>
    <row r="16" spans="1:4" ht="15" customHeight="1">
      <c r="A16" s="9" t="s">
        <v>20</v>
      </c>
      <c r="B16" s="10">
        <v>2.5999999999999998E-4</v>
      </c>
      <c r="C16" s="10">
        <v>6.8000000000000005E-4</v>
      </c>
      <c r="D16" s="10">
        <v>1.2999999999999999E-2</v>
      </c>
    </row>
    <row r="17" spans="1:4" ht="15" customHeight="1">
      <c r="A17" s="9" t="s">
        <v>21</v>
      </c>
      <c r="B17" s="10">
        <v>1.1000000000000001E-3</v>
      </c>
      <c r="C17" s="10">
        <v>2.8E-3</v>
      </c>
      <c r="D17" s="10">
        <v>5.3999999999999999E-2</v>
      </c>
    </row>
    <row r="18" spans="1:4" ht="15" customHeight="1">
      <c r="A18" s="18" t="s">
        <v>22</v>
      </c>
      <c r="B18" s="13">
        <v>1.1E-4</v>
      </c>
      <c r="C18" s="13">
        <v>2.9999999999999997E-4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3B23-BF6E-4D7B-9540-BAE382AEBFF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90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7.3999999999999999E-4</v>
      </c>
      <c r="C5" s="10">
        <v>5.1000000000000004E-3</v>
      </c>
      <c r="D5" s="10">
        <v>1.7999999999999999E-2</v>
      </c>
    </row>
    <row r="6" spans="1:4" ht="15" customHeight="1">
      <c r="A6" s="9" t="s">
        <v>5</v>
      </c>
      <c r="B6" s="10">
        <v>1.6999999999999999E-3</v>
      </c>
      <c r="C6" s="10">
        <v>1.0999999999999999E-2</v>
      </c>
      <c r="D6" s="10">
        <v>4.2000000000000003E-2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3.4000000000000002E-4</v>
      </c>
      <c r="C8" s="10">
        <v>2.3999999999999998E-3</v>
      </c>
      <c r="D8" s="10">
        <v>9.7999999999999997E-3</v>
      </c>
    </row>
    <row r="9" spans="1:4" ht="15" customHeight="1">
      <c r="A9" s="9" t="s">
        <v>14</v>
      </c>
      <c r="B9" s="10">
        <v>9.6000000000000002E-4</v>
      </c>
      <c r="C9" s="10">
        <v>6.1999999999999998E-3</v>
      </c>
      <c r="D9" s="10">
        <v>2.4E-2</v>
      </c>
    </row>
    <row r="10" spans="1:4" ht="15" customHeight="1">
      <c r="A10" s="9" t="s">
        <v>15</v>
      </c>
      <c r="B10" s="10">
        <v>1.2E-2</v>
      </c>
      <c r="C10" s="10">
        <v>7.9000000000000001E-2</v>
      </c>
      <c r="D10" s="10">
        <v>0.31</v>
      </c>
    </row>
    <row r="11" spans="1:4" ht="15" customHeight="1">
      <c r="A11" s="9" t="s">
        <v>16</v>
      </c>
      <c r="B11" s="10">
        <v>1.7000000000000001E-2</v>
      </c>
      <c r="C11" s="10">
        <v>0.11</v>
      </c>
      <c r="D11" s="10">
        <v>0.44</v>
      </c>
    </row>
    <row r="12" spans="1:4" ht="15" customHeight="1">
      <c r="A12" s="9" t="s">
        <v>162</v>
      </c>
      <c r="B12" s="10">
        <v>0.46</v>
      </c>
      <c r="C12" s="10">
        <v>3.1</v>
      </c>
      <c r="D12" s="10">
        <v>12</v>
      </c>
    </row>
    <row r="13" spans="1:4" ht="15" customHeight="1">
      <c r="A13" s="9" t="s">
        <v>17</v>
      </c>
      <c r="B13" s="10">
        <v>7.8E-2</v>
      </c>
      <c r="C13" s="10">
        <v>0.53</v>
      </c>
      <c r="D13" s="10">
        <v>2.1</v>
      </c>
    </row>
    <row r="14" spans="1:4" ht="15" customHeight="1">
      <c r="A14" s="9" t="s">
        <v>18</v>
      </c>
      <c r="B14" s="10">
        <v>0.02</v>
      </c>
      <c r="C14" s="10">
        <v>0.13</v>
      </c>
      <c r="D14" s="10">
        <v>0.51</v>
      </c>
    </row>
    <row r="15" spans="1:4" ht="15" customHeight="1">
      <c r="A15" s="9" t="s">
        <v>19</v>
      </c>
      <c r="B15" s="10">
        <v>1.8000000000000001E-4</v>
      </c>
      <c r="C15" s="10">
        <v>1.4E-3</v>
      </c>
      <c r="D15" s="10">
        <v>4.7999999999999996E-3</v>
      </c>
    </row>
    <row r="16" spans="1:4" ht="15" customHeight="1">
      <c r="A16" s="9" t="s">
        <v>20</v>
      </c>
      <c r="B16" s="10">
        <v>1.8000000000000001E-4</v>
      </c>
      <c r="C16" s="10">
        <v>1.2999999999999999E-3</v>
      </c>
      <c r="D16" s="10">
        <v>4.7000000000000002E-3</v>
      </c>
    </row>
    <row r="17" spans="1:4" ht="15" customHeight="1">
      <c r="A17" s="9" t="s">
        <v>21</v>
      </c>
      <c r="B17" s="10">
        <v>7.3999999999999999E-4</v>
      </c>
      <c r="C17" s="10">
        <v>5.3E-3</v>
      </c>
      <c r="D17" s="10">
        <v>1.9E-2</v>
      </c>
    </row>
    <row r="18" spans="1:4" ht="15" customHeight="1">
      <c r="A18" s="18" t="s">
        <v>22</v>
      </c>
      <c r="B18" s="13">
        <v>7.8999999999999996E-5</v>
      </c>
      <c r="C18" s="13">
        <v>5.8E-4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B7CC-6991-41E2-B3B2-C03FE774A01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91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2.5999999999999998E-4</v>
      </c>
      <c r="C5" s="10">
        <v>1.6999999999999999E-3</v>
      </c>
      <c r="D5" s="10">
        <v>6.4000000000000003E-3</v>
      </c>
    </row>
    <row r="6" spans="1:4" ht="15" customHeight="1">
      <c r="A6" s="9" t="s">
        <v>5</v>
      </c>
      <c r="B6" s="10">
        <v>5.9000000000000003E-4</v>
      </c>
      <c r="C6" s="10">
        <v>3.8999999999999998E-3</v>
      </c>
      <c r="D6" s="10">
        <v>1.4999999999999999E-2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1.3999999999999999E-4</v>
      </c>
      <c r="C8" s="10">
        <v>8.8000000000000003E-4</v>
      </c>
      <c r="D8" s="10">
        <v>3.3E-3</v>
      </c>
    </row>
    <row r="9" spans="1:4" ht="15" customHeight="1">
      <c r="A9" s="9" t="s">
        <v>14</v>
      </c>
      <c r="B9" s="10">
        <v>4.0999999999999999E-4</v>
      </c>
      <c r="C9" s="10">
        <v>2.2000000000000001E-3</v>
      </c>
      <c r="D9" s="10">
        <v>8.6E-3</v>
      </c>
    </row>
    <row r="10" spans="1:4" ht="15" customHeight="1">
      <c r="A10" s="9" t="s">
        <v>15</v>
      </c>
      <c r="B10" s="10">
        <v>5.1999999999999998E-3</v>
      </c>
      <c r="C10" s="10">
        <v>2.8000000000000001E-2</v>
      </c>
      <c r="D10" s="10">
        <v>0.11</v>
      </c>
    </row>
    <row r="11" spans="1:4" ht="15" customHeight="1">
      <c r="A11" s="9" t="s">
        <v>16</v>
      </c>
      <c r="B11" s="10">
        <v>7.4999999999999997E-3</v>
      </c>
      <c r="C11" s="10">
        <v>0.04</v>
      </c>
      <c r="D11" s="10">
        <v>0.16</v>
      </c>
    </row>
    <row r="12" spans="1:4" ht="15" customHeight="1">
      <c r="A12" s="9" t="s">
        <v>162</v>
      </c>
      <c r="B12" s="10">
        <v>0.21</v>
      </c>
      <c r="C12" s="10">
        <v>1.2</v>
      </c>
      <c r="D12" s="10">
        <v>4.5</v>
      </c>
    </row>
    <row r="13" spans="1:4" ht="15" customHeight="1">
      <c r="A13" s="9" t="s">
        <v>17</v>
      </c>
      <c r="B13" s="10">
        <v>3.5999999999999997E-2</v>
      </c>
      <c r="C13" s="10">
        <v>0.2</v>
      </c>
      <c r="D13" s="10">
        <v>0.77</v>
      </c>
    </row>
    <row r="14" spans="1:4" ht="15" customHeight="1">
      <c r="A14" s="9" t="s">
        <v>18</v>
      </c>
      <c r="B14" s="10">
        <v>8.6E-3</v>
      </c>
      <c r="C14" s="10">
        <v>4.5999999999999999E-2</v>
      </c>
      <c r="D14" s="10">
        <v>0.18</v>
      </c>
    </row>
    <row r="15" spans="1:4" ht="15" customHeight="1">
      <c r="A15" s="9" t="s">
        <v>19</v>
      </c>
      <c r="B15" s="10">
        <v>7.3999999999999996E-5</v>
      </c>
      <c r="C15" s="10">
        <v>4.6999999999999999E-4</v>
      </c>
      <c r="D15" s="10">
        <v>1.6999999999999999E-3</v>
      </c>
    </row>
    <row r="16" spans="1:4" ht="15" customHeight="1">
      <c r="A16" s="9" t="s">
        <v>20</v>
      </c>
      <c r="B16" s="10">
        <v>6.9999999999999994E-5</v>
      </c>
      <c r="C16" s="10">
        <v>4.4999999999999999E-4</v>
      </c>
      <c r="D16" s="10">
        <v>1.6000000000000001E-3</v>
      </c>
    </row>
    <row r="17" spans="1:4" ht="15" customHeight="1">
      <c r="A17" s="9" t="s">
        <v>21</v>
      </c>
      <c r="B17" s="10">
        <v>2.7999999999999998E-4</v>
      </c>
      <c r="C17" s="10">
        <v>1.8E-3</v>
      </c>
      <c r="D17" s="10">
        <v>6.6E-3</v>
      </c>
    </row>
    <row r="18" spans="1:4" ht="15" customHeight="1">
      <c r="A18" s="18" t="s">
        <v>22</v>
      </c>
      <c r="B18" s="13">
        <v>3.1000000000000001E-5</v>
      </c>
      <c r="C18" s="13">
        <v>1.9000000000000001E-4</v>
      </c>
      <c r="D18" s="13">
        <v>7.1000000000000002E-4</v>
      </c>
    </row>
  </sheetData>
  <mergeCells count="2">
    <mergeCell ref="B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About</vt:lpstr>
      <vt:lpstr>State Population</vt:lpstr>
      <vt:lpstr>State Area</vt:lpstr>
      <vt:lpstr>Mappings</vt:lpstr>
      <vt:lpstr>HOIpTP-transport-NOx</vt:lpstr>
      <vt:lpstr>HOIpTP-transport-PM25</vt:lpstr>
      <vt:lpstr>HOIpTP-transport-SO2</vt:lpstr>
      <vt:lpstr>HOIpTP-electricity-NOx</vt:lpstr>
      <vt:lpstr>HOIpTP-electricity-PM25</vt:lpstr>
      <vt:lpstr>HOIpTP-electricity-SO2</vt:lpstr>
      <vt:lpstr>HOIpTP-buildings-NOx</vt:lpstr>
      <vt:lpstr>HOIpTP-buildings-PM25</vt:lpstr>
      <vt:lpstr>HOIpTP-buildings-SO2</vt:lpstr>
      <vt:lpstr>HOIpTP-industry-NOx</vt:lpstr>
      <vt:lpstr>HOIpTP-industry-PM25</vt:lpstr>
      <vt:lpstr>HOIpTP-industry-SO2</vt:lpstr>
      <vt:lpstr>HOIpTP-LULUCF-NOx</vt:lpstr>
      <vt:lpstr>HOIpTP-LULUCF-PM25</vt:lpstr>
      <vt:lpstr>HOIpTP-LULUCF-SO2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2020-07-06T23:53:13Z</dcterms:created>
  <dcterms:modified xsi:type="dcterms:W3CDTF">2020-11-30T16:08:29Z</dcterms:modified>
</cp:coreProperties>
</file>