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255" windowWidth="13830" windowHeight="136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_);\(&quot;$&quot;#,##0\)"/>
    <numFmt numFmtId="166" formatCode="0.0%"/>
    <numFmt numFmtId="167" formatCode="#,##0.000_);\(#,##0.000\)"/>
    <numFmt numFmtId="168" formatCode="#,##0.0000_);\(#,##0.0000\)"/>
    <numFmt numFmtId="169" formatCode="0.0000"/>
    <numFmt numFmtId="170" formatCode="&quot;$&quot;#,##0.0000_);\(&quot;$&quot;#,##0.0000\)"/>
    <numFmt numFmtId="171" formatCode="0.000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Segoe UI"/>
      <family val="2"/>
      <color rgb="FF000000"/>
      <sz val="8"/>
    </font>
    <font>
      <name val="Calibri"/>
      <family val="2"/>
      <color rgb="FF000000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sz val="10"/>
    </font>
    <font>
      <name val="Arial"/>
      <family val="2"/>
      <color rgb="FFFFFFFF"/>
      <sz val="10"/>
    </font>
    <font>
      <name val="Arial"/>
      <family val="2"/>
      <color rgb="FFFF0000"/>
      <sz val="10"/>
    </font>
    <font>
      <name val="Arial"/>
      <family val="2"/>
      <color theme="1"/>
      <sz val="11"/>
    </font>
    <font>
      <name val="Arial"/>
      <family val="2"/>
      <color rgb="FF000000"/>
      <sz val="10"/>
    </font>
    <font>
      <name val="Arial"/>
      <family val="2"/>
      <i val="1"/>
      <color theme="1"/>
      <sz val="8"/>
    </font>
    <font>
      <name val="Arial"/>
      <family val="2"/>
      <i val="1"/>
      <color theme="1"/>
      <sz val="10"/>
    </font>
    <font>
      <name val="Arial"/>
      <family val="2"/>
      <b val="1"/>
      <color rgb="FFFFFFFF"/>
      <sz val="10"/>
    </font>
    <font>
      <name val="Calibri"/>
      <family val="2"/>
      <color rgb="FF000000"/>
      <sz val="12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"/>
      </left>
      <right/>
      <top style="hair">
        <color theme="0" tint="-0.249946592608417"/>
      </top>
      <bottom/>
      <diagonal/>
    </border>
    <border>
      <left/>
      <right/>
      <top style="hair">
        <color theme="0" tint="-0.249946592608417"/>
      </top>
      <bottom/>
      <diagonal/>
    </border>
    <border>
      <left/>
      <right style="hair">
        <color theme="0" tint="-0.249946592608417"/>
      </right>
      <top style="hair">
        <color theme="0" tint="-0.249946592608417"/>
      </top>
      <bottom/>
      <diagonal/>
    </border>
    <border>
      <left/>
      <right style="hair">
        <color theme="0" tint="-0.249946592608417"/>
      </right>
      <top/>
      <bottom/>
      <diagonal/>
    </border>
    <border>
      <left style="hair">
        <color theme="0" tint="-0.249946592608417"/>
      </left>
      <right/>
      <top/>
      <bottom/>
      <diagonal/>
    </border>
    <border>
      <left/>
      <right/>
      <top style="thin">
        <color theme="0" tint="-0.1499679555650502"/>
      </top>
      <bottom/>
      <diagonal/>
    </border>
    <border>
      <left/>
      <right style="thin">
        <color theme="0" tint="-0.1499679555650502"/>
      </right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/>
      <top/>
      <bottom style="thin">
        <color theme="0" tint="-0.149967955565050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"/>
      </top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77111117893"/>
      </right>
      <top style="medium">
        <color theme="0" tint="-0.249946592608417"/>
      </top>
      <bottom/>
      <diagonal/>
    </border>
    <border>
      <left/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thin">
        <color auto="1"/>
      </bottom>
      <diagonal/>
    </border>
    <border>
      <left/>
      <right/>
      <top style="medium">
        <color theme="0" tint="-0.249946592608417"/>
      </top>
      <bottom style="thin">
        <color auto="1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medium">
        <color theme="0" tint="-0.249946592608417"/>
      </left>
      <right/>
      <top style="thin">
        <color auto="1"/>
      </top>
      <bottom style="thin">
        <color theme="0" tint="-0.1499679555650502"/>
      </bottom>
      <diagonal/>
    </border>
    <border>
      <left/>
      <right/>
      <top style="thin">
        <color auto="1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theme="0"/>
      </top>
      <bottom style="thin">
        <color theme="0"/>
      </bottom>
      <diagonal/>
    </border>
    <border>
      <left style="hair">
        <color theme="0" tint="-0.249946592608417"/>
      </left>
      <right/>
      <top/>
      <bottom style="mediumDashed">
        <color theme="0" tint="-0.249946592608417"/>
      </bottom>
      <diagonal/>
    </border>
    <border>
      <left/>
      <right/>
      <top/>
      <bottom style="mediumDashed">
        <color theme="0" tint="-0.249946592608417"/>
      </bottom>
      <diagonal/>
    </border>
    <border>
      <left style="medium">
        <color rgb="FFBFBFBF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hair">
        <color theme="0" tint="-0.249946592608417"/>
      </left>
      <right/>
      <top style="mediumDashed">
        <color theme="0" tint="-0.249946592608417"/>
      </top>
      <bottom/>
      <diagonal/>
    </border>
    <border>
      <left/>
      <right/>
      <top style="mediumDashed">
        <color theme="0" tint="-0.249946592608417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/>
      <diagonal/>
    </border>
    <border>
      <left/>
      <right style="medium">
        <color theme="0" tint="-0.249946592608417"/>
      </right>
      <top style="thin">
        <color theme="0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 style="medium">
        <color theme="0" tint="-0.249946592608417"/>
      </bottom>
      <diagonal/>
    </border>
    <border>
      <left/>
      <right/>
      <top style="thin">
        <color theme="0" tint="-0.1499679555650502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thin">
        <color theme="0"/>
      </top>
      <bottom style="medium">
        <color theme="0" tint="-0.249946592608417"/>
      </bottom>
      <diagonal/>
    </border>
    <border>
      <left/>
      <right style="hair">
        <color theme="0" tint="-0.249946592608417"/>
      </right>
      <top/>
      <bottom style="mediumDashed">
        <color theme="0" tint="-0.249946592608417"/>
      </bottom>
      <diagonal/>
    </border>
    <border>
      <left style="medium">
        <color theme="0" tint="-0.249946592608417"/>
      </left>
      <right/>
      <top style="thin">
        <color auto="1"/>
      </top>
      <bottom/>
      <diagonal/>
    </border>
    <border>
      <left/>
      <right style="medium">
        <color theme="0" tint="-0.249946592608417"/>
      </right>
      <top style="thin">
        <color auto="1"/>
      </top>
      <bottom/>
      <diagonal/>
    </border>
    <border>
      <left style="thin">
        <color theme="0" tint="-0.1499679555650502"/>
      </left>
      <right/>
      <top/>
      <bottom/>
      <diagonal/>
    </border>
    <border>
      <left style="medium">
        <color theme="0" tint="-0.249946592608417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/>
      </top>
      <bottom style="medium">
        <color theme="0" tint="-0.249946592608417"/>
      </bottom>
      <diagonal/>
    </border>
    <border>
      <left/>
      <right/>
      <top style="thin">
        <color theme="0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"/>
      </right>
      <top style="thin">
        <color auto="1"/>
      </top>
      <bottom/>
      <diagonal/>
    </border>
    <border>
      <left style="medium">
        <color theme="0" tint="-0.249946592608417"/>
      </left>
      <right/>
      <top/>
      <bottom style="medium">
        <color theme="0" tint="-0.249946592608417"/>
      </bottom>
      <diagonal/>
    </border>
    <border>
      <left/>
      <right style="thin">
        <color theme="0"/>
      </right>
      <top/>
      <bottom style="medium">
        <color theme="0" tint="-0.249946592608417"/>
      </bottom>
      <diagonal/>
    </border>
    <border>
      <left style="thin">
        <color theme="0"/>
      </left>
      <right style="medium">
        <color theme="0" tint="-0.249946592608417"/>
      </right>
      <top/>
      <bottom style="medium">
        <color theme="0" tint="-0.249946592608417"/>
      </bottom>
      <diagonal/>
    </border>
    <border>
      <left/>
      <right style="thin">
        <color theme="0"/>
      </right>
      <top style="medium">
        <color theme="0" tint="-0.249946592608417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"/>
      </left>
      <right/>
      <top/>
      <bottom style="hair">
        <color theme="0" tint="-0.249946592608417"/>
      </bottom>
      <diagonal/>
    </border>
    <border>
      <left/>
      <right/>
      <top/>
      <bottom style="hair">
        <color theme="0" tint="-0.249946592608417"/>
      </bottom>
      <diagonal/>
    </border>
    <border>
      <left/>
      <right style="hair">
        <color theme="0" tint="-0.249946592608417"/>
      </right>
      <top/>
      <bottom style="hair">
        <color theme="0" tint="-0.249946592608417"/>
      </bottom>
      <diagonal/>
    </border>
    <border>
      <left style="thin">
        <color theme="0" tint="-0.1499679555650502"/>
      </left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"/>
      </left>
      <right/>
      <top/>
      <bottom style="thin">
        <color theme="0" tint="-0.1499679555650502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"/>
      </bottom>
      <diagonal/>
    </border>
    <border>
      <left/>
      <right style="hair">
        <color theme="0" tint="-0.249946592608417"/>
      </right>
      <top style="thin">
        <color theme="0" tint="-0.1499679555650502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 tint="-0.1499679555650502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2" fillId="0" borderId="0"/>
    <xf numFmtId="9" fontId="2" fillId="0" borderId="0"/>
    <xf numFmtId="0" fontId="7" fillId="0" borderId="0"/>
  </cellStyleXfs>
  <cellXfs count="36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2"/>
    <xf numFmtId="0" fontId="6" fillId="0" borderId="2" pivotButton="0" quotePrefix="0" xfId="0"/>
    <xf numFmtId="0" fontId="6" fillId="2" borderId="3" applyAlignment="1" pivotButton="0" quotePrefix="0" xfId="0">
      <alignment horizontal="center"/>
    </xf>
    <xf numFmtId="0" fontId="8" fillId="0" borderId="0" pivotButton="0" quotePrefix="0" xfId="0"/>
    <xf numFmtId="0" fontId="6" fillId="3" borderId="4" applyAlignment="1" pivotButton="0" quotePrefix="0" xfId="0">
      <alignment horizontal="center"/>
    </xf>
    <xf numFmtId="0" fontId="5" fillId="0" borderId="0" pivotButton="0" quotePrefix="0" xfId="0"/>
    <xf numFmtId="0" fontId="6" fillId="0" borderId="5" pivotButton="0" quotePrefix="0" xfId="0"/>
    <xf numFmtId="0" fontId="6" fillId="0" borderId="6" pivotButton="0" quotePrefix="0" xfId="0"/>
    <xf numFmtId="0" fontId="6" fillId="0" borderId="7" pivotButton="0" quotePrefix="0" xfId="0"/>
    <xf numFmtId="0" fontId="9" fillId="0" borderId="0" pivotButton="0" quotePrefix="0" xfId="0"/>
    <xf numFmtId="0" fontId="11" fillId="4" borderId="8" applyAlignment="1" pivotButton="0" quotePrefix="0" xfId="0">
      <alignment horizontal="center"/>
    </xf>
    <xf numFmtId="0" fontId="6" fillId="0" borderId="9" pivotButton="0" quotePrefix="0" xfId="0"/>
    <xf numFmtId="0" fontId="6" fillId="0" borderId="8" pivotButton="0" quotePrefix="0" xfId="0"/>
    <xf numFmtId="0" fontId="8" fillId="0" borderId="10" applyAlignment="1" pivotButton="0" quotePrefix="0" xfId="0">
      <alignment horizontal="right"/>
    </xf>
    <xf numFmtId="9" fontId="6" fillId="2" borderId="11" pivotButton="0" quotePrefix="0" xfId="1"/>
    <xf numFmtId="0" fontId="8" fillId="0" borderId="16" applyAlignment="1" pivotButton="0" quotePrefix="0" xfId="0">
      <alignment horizontal="right"/>
    </xf>
    <xf numFmtId="0" fontId="8" fillId="3" borderId="20" applyAlignment="1" pivotButton="0" quotePrefix="0" xfId="0">
      <alignment horizontal="center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1" fontId="6" fillId="3" borderId="11" pivotButton="0" quotePrefix="0" xfId="0"/>
    <xf numFmtId="0" fontId="8" fillId="0" borderId="28" applyAlignment="1" pivotButton="0" quotePrefix="0" xfId="0">
      <alignment horizontal="center"/>
    </xf>
    <xf numFmtId="0" fontId="8" fillId="0" borderId="29" applyAlignment="1" pivotButton="0" quotePrefix="0" xfId="0">
      <alignment horizontal="center"/>
    </xf>
    <xf numFmtId="164" fontId="6" fillId="3" borderId="11" pivotButton="0" quotePrefix="0" xfId="0"/>
    <xf numFmtId="0" fontId="8" fillId="0" borderId="31" applyAlignment="1" pivotButton="0" quotePrefix="0" xfId="0">
      <alignment horizontal="center"/>
    </xf>
    <xf numFmtId="0" fontId="8" fillId="0" borderId="32" applyAlignment="1" pivotButton="0" quotePrefix="0" xfId="0">
      <alignment horizontal="center"/>
    </xf>
    <xf numFmtId="3" fontId="8" fillId="8" borderId="33" applyAlignment="1" pivotButton="0" quotePrefix="0" xfId="0">
      <alignment horizontal="center"/>
    </xf>
    <xf numFmtId="3" fontId="8" fillId="8" borderId="24" applyAlignment="1" pivotButton="0" quotePrefix="0" xfId="0">
      <alignment horizontal="center"/>
    </xf>
    <xf numFmtId="0" fontId="6" fillId="0" borderId="37" pivotButton="0" quotePrefix="0" xfId="0"/>
    <xf numFmtId="0" fontId="6" fillId="0" borderId="38" pivotButton="0" quotePrefix="0" xfId="0"/>
    <xf numFmtId="164" fontId="6" fillId="2" borderId="11" pivotButton="0" quotePrefix="0" xfId="0"/>
    <xf numFmtId="165" fontId="0" fillId="0" borderId="0" pivotButton="0" quotePrefix="0" xfId="0"/>
    <xf numFmtId="166" fontId="6" fillId="2" borderId="45" pivotButton="0" quotePrefix="0" xfId="0"/>
    <xf numFmtId="37" fontId="6" fillId="3" borderId="48" applyAlignment="1" pivotButton="0" quotePrefix="0" xfId="0">
      <alignment horizontal="right"/>
    </xf>
    <xf numFmtId="166" fontId="6" fillId="2" borderId="48" pivotButton="0" quotePrefix="0" xfId="0"/>
    <xf numFmtId="166" fontId="6" fillId="3" borderId="48" pivotButton="0" quotePrefix="0" xfId="0"/>
    <xf numFmtId="0" fontId="6" fillId="0" borderId="8" pivotButton="0" quotePrefix="1" xfId="0"/>
    <xf numFmtId="0" fontId="6" fillId="0" borderId="49" pivotButton="0" quotePrefix="0" xfId="0"/>
    <xf numFmtId="0" fontId="6" fillId="0" borderId="50" pivotButton="0" quotePrefix="0" xfId="0"/>
    <xf numFmtId="37" fontId="6" fillId="2" borderId="48" applyAlignment="1" pivotButton="0" quotePrefix="0" xfId="0">
      <alignment horizontal="right"/>
    </xf>
    <xf numFmtId="0" fontId="6" fillId="0" borderId="52" pivotButton="0" quotePrefix="0" xfId="0"/>
    <xf numFmtId="0" fontId="6" fillId="0" borderId="53" pivotButton="0" quotePrefix="0" xfId="0"/>
    <xf numFmtId="167" fontId="6" fillId="3" borderId="48" pivotButton="0" quotePrefix="0" xfId="0"/>
    <xf numFmtId="166" fontId="6" fillId="3" borderId="11" pivotButton="0" quotePrefix="0" xfId="0"/>
    <xf numFmtId="0" fontId="17" fillId="0" borderId="0" pivotButton="0" quotePrefix="0" xfId="0"/>
    <xf numFmtId="2" fontId="6" fillId="0" borderId="54" pivotButton="0" quotePrefix="0" xfId="0"/>
    <xf numFmtId="2" fontId="6" fillId="0" borderId="10" pivotButton="0" quotePrefix="0" xfId="0"/>
    <xf numFmtId="166" fontId="6" fillId="3" borderId="55" pivotButton="0" quotePrefix="0" xfId="0"/>
    <xf numFmtId="166" fontId="6" fillId="3" borderId="58" pivotButton="0" quotePrefix="0" xfId="0"/>
    <xf numFmtId="0" fontId="6" fillId="0" borderId="59" pivotButton="0" quotePrefix="0" xfId="0"/>
    <xf numFmtId="0" fontId="8" fillId="2" borderId="42" applyAlignment="1" pivotButton="0" quotePrefix="0" xfId="0">
      <alignment horizontal="center"/>
    </xf>
    <xf numFmtId="0" fontId="6" fillId="0" borderId="60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61" applyAlignment="1" pivotButton="0" quotePrefix="0" xfId="0">
      <alignment horizontal="center"/>
    </xf>
    <xf numFmtId="0" fontId="6" fillId="0" borderId="62" pivotButton="0" quotePrefix="0" xfId="0"/>
    <xf numFmtId="0" fontId="6" fillId="0" borderId="63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37" fontId="6" fillId="0" borderId="60" applyAlignment="1" pivotButton="0" quotePrefix="0" xfId="0">
      <alignment horizontal="center"/>
    </xf>
    <xf numFmtId="9" fontId="6" fillId="2" borderId="64" pivotButton="0" quotePrefix="0" xfId="0"/>
    <xf numFmtId="167" fontId="6" fillId="3" borderId="64" pivotButton="0" quotePrefix="0" xfId="0"/>
    <xf numFmtId="37" fontId="6" fillId="0" borderId="65" applyAlignment="1" pivotButton="0" quotePrefix="0" xfId="0">
      <alignment horizontal="center"/>
    </xf>
    <xf numFmtId="9" fontId="6" fillId="2" borderId="66" pivotButton="0" quotePrefix="0" xfId="0"/>
    <xf numFmtId="167" fontId="6" fillId="3" borderId="66" pivotButton="0" quotePrefix="0" xfId="0"/>
    <xf numFmtId="37" fontId="6" fillId="0" borderId="67" applyAlignment="1" pivotButton="0" quotePrefix="0" xfId="0">
      <alignment horizontal="center"/>
    </xf>
    <xf numFmtId="9" fontId="6" fillId="2" borderId="68" pivotButton="0" quotePrefix="0" xfId="0"/>
    <xf numFmtId="167" fontId="6" fillId="3" borderId="68" pivotButton="0" quotePrefix="0" xfId="0"/>
    <xf numFmtId="0" fontId="18" fillId="0" borderId="69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6" fillId="0" borderId="73" applyAlignment="1" pivotButton="0" quotePrefix="0" xfId="0">
      <alignment horizontal="center"/>
    </xf>
    <xf numFmtId="168" fontId="6" fillId="2" borderId="74" pivotButton="0" quotePrefix="0" xfId="0"/>
    <xf numFmtId="168" fontId="6" fillId="2" borderId="75" pivotButton="0" quotePrefix="0" xfId="0"/>
    <xf numFmtId="0" fontId="6" fillId="0" borderId="69" applyAlignment="1" pivotButton="0" quotePrefix="0" xfId="0">
      <alignment horizontal="center" vertical="center" wrapText="1"/>
    </xf>
    <xf numFmtId="0" fontId="6" fillId="0" borderId="63" applyAlignment="1" pivotButton="0" quotePrefix="0" xfId="0">
      <alignment horizontal="center" vertical="center" wrapText="1"/>
    </xf>
    <xf numFmtId="0" fontId="6" fillId="0" borderId="73" applyAlignment="1" pivotButton="0" quotePrefix="0" xfId="0">
      <alignment horizontal="center" vertical="center" wrapText="1"/>
    </xf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0" fillId="0" borderId="62" pivotButton="0" quotePrefix="0" xfId="0"/>
    <xf numFmtId="0" fontId="6" fillId="0" borderId="78" pivotButton="0" quotePrefix="0" xfId="0"/>
    <xf numFmtId="0" fontId="6" fillId="0" borderId="79" pivotButton="0" quotePrefix="0" xfId="0"/>
    <xf numFmtId="0" fontId="6" fillId="0" borderId="80" pivotButton="0" quotePrefix="0" xfId="0"/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37" fontId="6" fillId="3" borderId="82" pivotButton="0" quotePrefix="0" xfId="0"/>
    <xf numFmtId="37" fontId="6" fillId="3" borderId="66" pivotButton="0" quotePrefix="0" xfId="0"/>
    <xf numFmtId="37" fontId="6" fillId="3" borderId="83" pivotButton="0" quotePrefix="0" xfId="0"/>
    <xf numFmtId="37" fontId="6" fillId="3" borderId="85" pivotButton="0" quotePrefix="0" xfId="0"/>
    <xf numFmtId="0" fontId="6" fillId="0" borderId="83" pivotButton="0" quotePrefix="0" xfId="0"/>
    <xf numFmtId="37" fontId="6" fillId="3" borderId="86" pivotButton="0" quotePrefix="0" xfId="0"/>
    <xf numFmtId="0" fontId="6" fillId="0" borderId="85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2" borderId="87" pivotButton="0" quotePrefix="0" xfId="0"/>
    <xf numFmtId="165" fontId="6" fillId="2" borderId="88" pivotButton="0" quotePrefix="0" xfId="0"/>
    <xf numFmtId="164" fontId="6" fillId="2" borderId="82" pivotButton="0" quotePrefix="0" xfId="0"/>
    <xf numFmtId="164" fontId="6" fillId="2" borderId="87" pivotButton="0" quotePrefix="0" xfId="0"/>
    <xf numFmtId="164" fontId="6" fillId="2" borderId="66" pivotButton="0" quotePrefix="0" xfId="0"/>
    <xf numFmtId="164" fontId="6" fillId="2" borderId="88" pivotButton="0" quotePrefix="0" xfId="0"/>
    <xf numFmtId="164" fontId="6" fillId="2" borderId="83" pivotButton="0" quotePrefix="0" xfId="0"/>
    <xf numFmtId="164" fontId="6" fillId="2" borderId="89" pivotButton="0" quotePrefix="0" xfId="0"/>
    <xf numFmtId="164" fontId="6" fillId="2" borderId="85" pivotButton="0" quotePrefix="0" xfId="0"/>
    <xf numFmtId="164" fontId="6" fillId="2" borderId="90" pivotButton="0" quotePrefix="0" xfId="0"/>
    <xf numFmtId="164" fontId="6" fillId="2" borderId="86" pivotButton="0" quotePrefix="0" xfId="0"/>
    <xf numFmtId="164" fontId="6" fillId="2" borderId="91" pivotButton="0" quotePrefix="0" xfId="0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0" fontId="10" fillId="1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4" borderId="0" pivotButton="0" quotePrefix="0" xfId="0"/>
    <xf numFmtId="0" fontId="19" fillId="15" borderId="92" applyAlignment="1" pivotButton="0" quotePrefix="0" xfId="0">
      <alignment horizontal="center"/>
    </xf>
    <xf numFmtId="0" fontId="6" fillId="8" borderId="0" pivotButton="0" quotePrefix="0" xfId="0"/>
    <xf numFmtId="0" fontId="20" fillId="0" borderId="0" applyAlignment="1" pivotButton="0" quotePrefix="0" xfId="0">
      <alignment horizontal="left" vertical="center"/>
    </xf>
    <xf numFmtId="0" fontId="6" fillId="0" borderId="46" pivotButton="0" quotePrefix="0" xfId="0"/>
    <xf numFmtId="0" fontId="6" fillId="0" borderId="47" pivotButton="0" quotePrefix="0" xfId="0"/>
    <xf numFmtId="0" fontId="6" fillId="0" borderId="23" pivotButton="0" quotePrefix="0" xfId="0"/>
    <xf numFmtId="169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1" pivotButton="0" quotePrefix="0" xfId="0"/>
    <xf numFmtId="0" fontId="10" fillId="4" borderId="0" applyAlignment="1" pivotButton="0" quotePrefix="0" xfId="0">
      <alignment horizontal="centerContinuous"/>
    </xf>
    <xf numFmtId="0" fontId="11" fillId="4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0" borderId="23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6" fillId="0" borderId="24" applyAlignment="1" pivotButton="0" quotePrefix="0" xfId="0">
      <alignment horizontal="left" wrapText="1"/>
    </xf>
    <xf numFmtId="0" fontId="8" fillId="0" borderId="24" applyAlignment="1" pivotButton="0" quotePrefix="0" xfId="0">
      <alignment horizontal="center"/>
    </xf>
    <xf numFmtId="0" fontId="8" fillId="0" borderId="2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3" fontId="8" fillId="8" borderId="0" applyAlignment="1" pivotButton="0" quotePrefix="0" xfId="0">
      <alignment horizontal="center"/>
    </xf>
    <xf numFmtId="1" fontId="6" fillId="0" borderId="0" pivotButton="0" quotePrefix="0" xfId="0"/>
    <xf numFmtId="166" fontId="6" fillId="0" borderId="0" pivotButton="0" quotePrefix="0" xfId="0"/>
    <xf numFmtId="2" fontId="6" fillId="0" borderId="0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4" fontId="6" fillId="0" borderId="0" pivotButton="0" quotePrefix="0" xfId="0"/>
    <xf numFmtId="0" fontId="10" fillId="4" borderId="0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top"/>
    </xf>
    <xf numFmtId="0" fontId="8" fillId="0" borderId="10" pivotButton="0" quotePrefix="0" xfId="0"/>
    <xf numFmtId="0" fontId="8" fillId="0" borderId="16" pivotButton="0" quotePrefix="0" xfId="0"/>
    <xf numFmtId="0" fontId="10" fillId="0" borderId="0" applyAlignment="1" pivotButton="0" quotePrefix="0" xfId="0">
      <alignment horizontal="center" vertical="center" wrapText="1"/>
    </xf>
    <xf numFmtId="165" fontId="6" fillId="0" borderId="83" pivotButton="0" quotePrefix="0" xfId="0"/>
    <xf numFmtId="170" fontId="6" fillId="0" borderId="82" pivotButton="0" quotePrefix="0" xfId="0"/>
    <xf numFmtId="165" fontId="6" fillId="0" borderId="82" pivotButton="0" quotePrefix="0" xfId="0"/>
    <xf numFmtId="165" fontId="6" fillId="0" borderId="0" pivotButton="0" quotePrefix="0" xfId="0"/>
    <xf numFmtId="0" fontId="12" fillId="8" borderId="0" applyAlignment="1" pivotButton="0" quotePrefix="0" xfId="0">
      <alignment vertical="center" textRotation="90" wrapText="1"/>
    </xf>
    <xf numFmtId="166" fontId="8" fillId="0" borderId="0" pivotButton="0" quotePrefix="0" xfId="1"/>
    <xf numFmtId="166" fontId="6" fillId="3" borderId="0" pivotButton="0" quotePrefix="0" xfId="1"/>
    <xf numFmtId="2" fontId="8" fillId="0" borderId="0" pivotButton="0" quotePrefix="0" xfId="0"/>
    <xf numFmtId="0" fontId="10" fillId="6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top"/>
    </xf>
    <xf numFmtId="171" fontId="6" fillId="0" borderId="0" applyAlignment="1" pivotButton="0" quotePrefix="0" xfId="0">
      <alignment horizontal="center" vertical="top"/>
    </xf>
    <xf numFmtId="0" fontId="8" fillId="13" borderId="0" applyAlignment="1" pivotButton="0" quotePrefix="0" xfId="0">
      <alignment horizontal="center" vertical="center" textRotation="90" wrapText="1"/>
    </xf>
    <xf numFmtId="0" fontId="6" fillId="0" borderId="0" applyAlignment="1" pivotButton="0" quotePrefix="0" xfId="0">
      <alignment horizontal="left"/>
    </xf>
    <xf numFmtId="0" fontId="10" fillId="11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 vertical="top"/>
    </xf>
    <xf numFmtId="0" fontId="8" fillId="8" borderId="0" applyAlignment="1" pivotButton="0" quotePrefix="0" xfId="0">
      <alignment vertical="center" textRotation="90"/>
    </xf>
    <xf numFmtId="0" fontId="19" fillId="7" borderId="0" applyAlignment="1" pivotButton="0" quotePrefix="0" xfId="0">
      <alignment horizontal="center"/>
    </xf>
    <xf numFmtId="0" fontId="19" fillId="15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top"/>
    </xf>
    <xf numFmtId="0" fontId="0" fillId="15" borderId="97" pivotButton="0" quotePrefix="0" xfId="0"/>
    <xf numFmtId="0" fontId="0" fillId="0" borderId="97" pivotButton="0" quotePrefix="0" xfId="0"/>
    <xf numFmtId="0" fontId="7" fillId="0" borderId="0" applyAlignment="1" pivotButton="0" quotePrefix="0" xfId="2">
      <alignment horizontal="left"/>
    </xf>
    <xf numFmtId="0" fontId="23" fillId="0" borderId="0" pivotButton="0" quotePrefix="0" xfId="0"/>
    <xf numFmtId="0" fontId="6" fillId="0" borderId="96" pivotButton="0" quotePrefix="0" xfId="0"/>
    <xf numFmtId="0" fontId="6" fillId="0" borderId="97" pivotButton="0" quotePrefix="0" xfId="0"/>
    <xf numFmtId="0" fontId="6" fillId="0" borderId="98" applyAlignment="1" pivotButton="0" quotePrefix="0" xfId="0">
      <alignment vertical="top"/>
    </xf>
    <xf numFmtId="0" fontId="6" fillId="0" borderId="99" applyAlignment="1" pivotButton="0" quotePrefix="0" xfId="0">
      <alignment vertical="top"/>
    </xf>
    <xf numFmtId="0" fontId="6" fillId="0" borderId="100" applyAlignment="1" pivotButton="0" quotePrefix="0" xfId="0">
      <alignment vertical="top"/>
    </xf>
    <xf numFmtId="0" fontId="6" fillId="0" borderId="102" pivotButton="0" quotePrefix="0" xfId="0"/>
    <xf numFmtId="0" fontId="6" fillId="0" borderId="103" pivotButton="0" quotePrefix="0" xfId="0"/>
    <xf numFmtId="0" fontId="6" fillId="0" borderId="104" applyAlignment="1" pivotButton="0" quotePrefix="0" xfId="0">
      <alignment vertical="top"/>
    </xf>
    <xf numFmtId="0" fontId="6" fillId="0" borderId="105" applyAlignment="1" pivotButton="0" quotePrefix="0" xfId="0">
      <alignment vertical="top"/>
    </xf>
    <xf numFmtId="0" fontId="6" fillId="0" borderId="106" applyAlignment="1" pivotButton="0" quotePrefix="0" xfId="0">
      <alignment vertical="top"/>
    </xf>
    <xf numFmtId="0" fontId="6" fillId="0" borderId="97" applyAlignment="1" pivotButton="0" quotePrefix="0" xfId="0">
      <alignment vertical="top" wrapText="1"/>
    </xf>
    <xf numFmtId="0" fontId="6" fillId="0" borderId="97" applyAlignment="1" pivotButton="0" quotePrefix="0" xfId="0">
      <alignment vertical="top"/>
    </xf>
    <xf numFmtId="0" fontId="6" fillId="0" borderId="101" applyAlignment="1" pivotButton="0" quotePrefix="0" xfId="0">
      <alignment vertical="top"/>
    </xf>
    <xf numFmtId="0" fontId="8" fillId="0" borderId="93" applyAlignment="1" pivotButton="0" quotePrefix="0" xfId="0">
      <alignment horizontal="left" vertical="center"/>
    </xf>
    <xf numFmtId="0" fontId="8" fillId="0" borderId="94" applyAlignment="1" pivotButton="0" quotePrefix="0" xfId="0">
      <alignment horizontal="left" vertical="center"/>
    </xf>
    <xf numFmtId="0" fontId="6" fillId="0" borderId="107" applyAlignment="1" pivotButton="0" quotePrefix="0" xfId="0">
      <alignment vertical="top"/>
    </xf>
    <xf numFmtId="0" fontId="6" fillId="0" borderId="108" applyAlignment="1" pivotButton="0" quotePrefix="0" xfId="0">
      <alignment vertical="top"/>
    </xf>
    <xf numFmtId="0" fontId="6" fillId="0" borderId="10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8" fillId="11" borderId="0" applyAlignment="1" pivotButton="0" quotePrefix="0" xfId="0">
      <alignment horizontal="center" vertical="center" textRotation="90"/>
    </xf>
    <xf numFmtId="0" fontId="10" fillId="6" borderId="81" applyAlignment="1" pivotButton="0" quotePrefix="0" xfId="0">
      <alignment horizontal="center" vertical="center" wrapText="1"/>
    </xf>
    <xf numFmtId="0" fontId="10" fillId="6" borderId="62" applyAlignment="1" pivotButton="0" quotePrefix="0" xfId="0">
      <alignment horizontal="center" vertical="center" wrapText="1"/>
    </xf>
    <xf numFmtId="0" fontId="10" fillId="6" borderId="84" applyAlignment="1" pivotButton="0" quotePrefix="0" xfId="0">
      <alignment horizontal="center" vertical="center" wrapText="1"/>
    </xf>
    <xf numFmtId="0" fontId="8" fillId="13" borderId="0" applyAlignment="1" pivotButton="0" quotePrefix="0" xfId="0">
      <alignment horizontal="center" vertical="center" textRotation="90" wrapText="1"/>
    </xf>
    <xf numFmtId="0" fontId="10" fillId="11" borderId="0" applyAlignment="1" pivotButton="0" quotePrefix="0" xfId="0">
      <alignment horizontal="center" vertical="center" wrapText="1"/>
    </xf>
    <xf numFmtId="0" fontId="10" fillId="11" borderId="79" applyAlignment="1" pivotButton="0" quotePrefix="0" xfId="0">
      <alignment horizontal="center" vertical="center" wrapText="1"/>
    </xf>
    <xf numFmtId="0" fontId="19" fillId="7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4" borderId="9" applyAlignment="1" pivotButton="0" quotePrefix="0" xfId="0">
      <alignment horizontal="left"/>
    </xf>
    <xf numFmtId="0" fontId="10" fillId="4" borderId="0" applyAlignment="1" pivotButton="0" quotePrefix="0" xfId="0">
      <alignment horizontal="left"/>
    </xf>
    <xf numFmtId="0" fontId="6" fillId="0" borderId="94" applyAlignment="1" pivotButton="0" quotePrefix="0" xfId="0">
      <alignment horizontal="center"/>
    </xf>
    <xf numFmtId="0" fontId="6" fillId="0" borderId="95" applyAlignment="1" pivotButton="0" quotePrefix="0" xfId="0">
      <alignment horizontal="center"/>
    </xf>
    <xf numFmtId="0" fontId="8" fillId="9" borderId="0" applyAlignment="1" pivotButton="0" quotePrefix="0" xfId="0">
      <alignment horizontal="center" vertical="center" textRotation="90"/>
    </xf>
    <xf numFmtId="0" fontId="10" fillId="6" borderId="0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 textRotation="90"/>
    </xf>
    <xf numFmtId="0" fontId="10" fillId="6" borderId="10" applyAlignment="1" pivotButton="0" quotePrefix="0" xfId="0">
      <alignment horizontal="center" vertical="center" wrapText="1"/>
    </xf>
    <xf numFmtId="0" fontId="10" fillId="4" borderId="0" applyAlignment="1" pivotButton="0" quotePrefix="0" xfId="0">
      <alignment horizontal="center"/>
    </xf>
    <xf numFmtId="0" fontId="12" fillId="12" borderId="0" applyAlignment="1" pivotButton="0" quotePrefix="0" xfId="0">
      <alignment horizontal="center" vertical="center" textRotation="90" wrapText="1"/>
    </xf>
    <xf numFmtId="2" fontId="6" fillId="0" borderId="56" pivotButton="0" quotePrefix="0" xfId="0"/>
    <xf numFmtId="2" fontId="6" fillId="0" borderId="57" pivotButton="0" quotePrefix="0" xfId="0"/>
    <xf numFmtId="0" fontId="8" fillId="0" borderId="40" applyAlignment="1" pivotButton="0" quotePrefix="0" xfId="0">
      <alignment horizontal="left"/>
    </xf>
    <xf numFmtId="0" fontId="8" fillId="0" borderId="41" applyAlignment="1" pivotButton="0" quotePrefix="0" xfId="0">
      <alignment horizontal="left"/>
    </xf>
    <xf numFmtId="0" fontId="16" fillId="0" borderId="51" pivotButton="0" quotePrefix="0" xfId="0"/>
    <xf numFmtId="0" fontId="16" fillId="0" borderId="47" pivotButton="0" quotePrefix="0" xfId="0"/>
    <xf numFmtId="2" fontId="6" fillId="0" borderId="46" pivotButton="0" quotePrefix="0" xfId="0"/>
    <xf numFmtId="2" fontId="6" fillId="0" borderId="47" pivotButton="0" quotePrefix="0" xfId="0"/>
    <xf numFmtId="0" fontId="6" fillId="0" borderId="46" pivotButton="0" quotePrefix="0" xfId="0"/>
    <xf numFmtId="0" fontId="6" fillId="0" borderId="47" pivotButton="0" quotePrefix="0" xfId="0"/>
    <xf numFmtId="0" fontId="8" fillId="0" borderId="40" applyAlignment="1" pivotButton="0" quotePrefix="0" xfId="0">
      <alignment horizontal="center"/>
    </xf>
    <xf numFmtId="0" fontId="8" fillId="0" borderId="41" applyAlignment="1" pivotButton="0" quotePrefix="0" xfId="0">
      <alignment horizontal="center"/>
    </xf>
    <xf numFmtId="0" fontId="8" fillId="0" borderId="42" applyAlignment="1" pivotButton="0" quotePrefix="0" xfId="0">
      <alignment horizontal="center"/>
    </xf>
    <xf numFmtId="0" fontId="6" fillId="0" borderId="43" pivotButton="0" quotePrefix="0" xfId="0"/>
    <xf numFmtId="0" fontId="6" fillId="0" borderId="44" pivotButton="0" quotePrefix="0" xfId="0"/>
    <xf numFmtId="0" fontId="12" fillId="5" borderId="0" applyAlignment="1" pivotButton="0" quotePrefix="0" xfId="0">
      <alignment horizontal="center" vertical="center" textRotation="90" wrapText="1"/>
    </xf>
    <xf numFmtId="0" fontId="6" fillId="0" borderId="12" pivotButton="0" quotePrefix="0" xfId="0"/>
    <xf numFmtId="0" fontId="13" fillId="7" borderId="13" applyAlignment="1" pivotButton="0" quotePrefix="0" xfId="0">
      <alignment horizontal="center"/>
    </xf>
    <xf numFmtId="0" fontId="13" fillId="7" borderId="14" applyAlignment="1" pivotButton="0" quotePrefix="0" xfId="0">
      <alignment horizontal="center"/>
    </xf>
    <xf numFmtId="0" fontId="13" fillId="7" borderId="15" applyAlignment="1" pivotButton="0" quotePrefix="0" xfId="0">
      <alignment horizontal="center"/>
    </xf>
    <xf numFmtId="0" fontId="8" fillId="3" borderId="17" applyAlignment="1" pivotButton="0" quotePrefix="0" xfId="0">
      <alignment horizontal="center"/>
    </xf>
    <xf numFmtId="0" fontId="8" fillId="3" borderId="18" applyAlignment="1" pivotButton="0" quotePrefix="0" xfId="0">
      <alignment horizontal="center"/>
    </xf>
    <xf numFmtId="0" fontId="8" fillId="3" borderId="19" applyAlignment="1" pivotButton="0" quotePrefix="0" xfId="0">
      <alignment horizontal="center"/>
    </xf>
    <xf numFmtId="0" fontId="6" fillId="0" borderId="20" applyAlignment="1" pivotButton="0" quotePrefix="0" xfId="0">
      <alignment horizontal="left" wrapText="1"/>
    </xf>
    <xf numFmtId="0" fontId="6" fillId="0" borderId="21" applyAlignment="1" pivotButton="0" quotePrefix="0" xfId="0">
      <alignment horizontal="left" wrapText="1"/>
    </xf>
    <xf numFmtId="0" fontId="6" fillId="0" borderId="22" applyAlignment="1" pivotButton="0" quotePrefix="0" xfId="0">
      <alignment horizontal="left" wrapText="1"/>
    </xf>
    <xf numFmtId="0" fontId="8" fillId="0" borderId="25" applyAlignment="1" pivotButton="0" quotePrefix="0" xfId="0">
      <alignment horizontal="center" wrapText="1"/>
    </xf>
    <xf numFmtId="0" fontId="8" fillId="0" borderId="26" applyAlignment="1" pivotButton="0" quotePrefix="0" xfId="0">
      <alignment horizontal="center" wrapText="1"/>
    </xf>
    <xf numFmtId="0" fontId="8" fillId="0" borderId="27" applyAlignment="1" pivotButton="0" quotePrefix="0" xfId="0">
      <alignment horizontal="center" wrapText="1"/>
    </xf>
    <xf numFmtId="0" fontId="8" fillId="0" borderId="23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8" fillId="0" borderId="30" applyAlignment="1" pivotButton="0" quotePrefix="0" xfId="0">
      <alignment horizontal="center" wrapText="1"/>
    </xf>
    <xf numFmtId="0" fontId="8" fillId="0" borderId="20" applyAlignment="1" pivotButton="0" quotePrefix="0" xfId="0">
      <alignment horizontal="left"/>
    </xf>
    <xf numFmtId="0" fontId="8" fillId="0" borderId="21" applyAlignment="1" pivotButton="0" quotePrefix="0" xfId="0">
      <alignment horizontal="left"/>
    </xf>
    <xf numFmtId="0" fontId="6" fillId="0" borderId="25" pivotButton="0" quotePrefix="0" xfId="0"/>
    <xf numFmtId="0" fontId="6" fillId="0" borderId="26" pivotButton="0" quotePrefix="0" xfId="0"/>
    <xf numFmtId="0" fontId="15" fillId="0" borderId="34" applyAlignment="1" pivotButton="0" quotePrefix="0" xfId="0">
      <alignment horizontal="center" vertical="top" wrapText="1"/>
    </xf>
    <xf numFmtId="0" fontId="15" fillId="0" borderId="35" applyAlignment="1" pivotButton="0" quotePrefix="0" xfId="0">
      <alignment horizontal="center" vertical="top" wrapText="1"/>
    </xf>
    <xf numFmtId="0" fontId="15" fillId="0" borderId="36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top" wrapText="1"/>
    </xf>
    <xf numFmtId="0" fontId="15" fillId="0" borderId="24" applyAlignment="1" pivotButton="0" quotePrefix="0" xfId="0">
      <alignment horizontal="center" vertical="top" wrapText="1"/>
    </xf>
    <xf numFmtId="0" fontId="15" fillId="0" borderId="37" applyAlignment="1" pivotButton="0" quotePrefix="0" xfId="0">
      <alignment horizontal="center" vertical="top" wrapText="1"/>
    </xf>
    <xf numFmtId="0" fontId="15" fillId="0" borderId="38" applyAlignment="1" pivotButton="0" quotePrefix="0" xfId="0">
      <alignment horizontal="center" vertical="top" wrapText="1"/>
    </xf>
    <xf numFmtId="0" fontId="15" fillId="0" borderId="39" applyAlignment="1" pivotButton="0" quotePrefix="0" xfId="0">
      <alignment horizontal="center" vertical="top" wrapText="1"/>
    </xf>
    <xf numFmtId="0" fontId="6" fillId="0" borderId="23" pivotButton="0" quotePrefix="0" xfId="0"/>
    <xf numFmtId="0" fontId="6" fillId="0" borderId="0" pivotButton="0" quotePrefix="0" xfId="0"/>
    <xf numFmtId="49" fontId="14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0" fontId="6" fillId="0" borderId="20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6" fillId="0" borderId="22" applyAlignment="1" pivotButton="0" quotePrefix="0" xfId="0">
      <alignment horizontal="center"/>
    </xf>
    <xf numFmtId="0" fontId="6" fillId="0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24" applyAlignment="1" pivotButton="0" quotePrefix="0" xfId="0">
      <alignment horizontal="left"/>
    </xf>
    <xf numFmtId="0" fontId="0" fillId="0" borderId="15" pivotButton="0" quotePrefix="0" xfId="0"/>
    <xf numFmtId="0" fontId="13" fillId="7" borderId="12" applyAlignment="1" pivotButton="0" quotePrefix="0" xfId="0">
      <alignment horizontal="center"/>
    </xf>
    <xf numFmtId="0" fontId="0" fillId="0" borderId="14" pivotButton="0" quotePrefix="0" xfId="0"/>
    <xf numFmtId="0" fontId="8" fillId="3" borderId="112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6" fillId="0" borderId="11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0" fontId="6" fillId="0" borderId="111" applyAlignment="1" pivotButton="0" quotePrefix="0" xfId="0">
      <alignment horizontal="left"/>
    </xf>
    <xf numFmtId="0" fontId="0" fillId="0" borderId="24" pivotButton="0" quotePrefix="0" xfId="0"/>
    <xf numFmtId="0" fontId="6" fillId="0" borderId="110" applyAlignment="1" pivotButton="0" quotePrefix="0" xfId="0">
      <alignment horizontal="left" wrapText="1"/>
    </xf>
    <xf numFmtId="0" fontId="8" fillId="0" borderId="113" applyAlignment="1" pivotButton="0" quotePrefix="0" xfId="0">
      <alignment horizontal="center" wrapText="1"/>
    </xf>
    <xf numFmtId="0" fontId="0" fillId="0" borderId="26" pivotButton="0" quotePrefix="0" xfId="0"/>
    <xf numFmtId="0" fontId="0" fillId="0" borderId="27" pivotButton="0" quotePrefix="0" xfId="0"/>
    <xf numFmtId="0" fontId="0" fillId="0" borderId="23" pivotButton="0" quotePrefix="0" xfId="0"/>
    <xf numFmtId="0" fontId="0" fillId="0" borderId="30" pivotButton="0" quotePrefix="0" xfId="0"/>
    <xf numFmtId="0" fontId="15" fillId="0" borderId="33" applyAlignment="1" pivotButton="0" quotePrefix="0" xfId="0">
      <alignment horizontal="center" vertical="top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8" fillId="0" borderId="114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5" fontId="0" fillId="0" borderId="0" pivotButton="0" quotePrefix="0" xfId="0"/>
    <xf numFmtId="0" fontId="0" fillId="0" borderId="44" pivotButton="0" quotePrefix="0" xfId="0"/>
    <xf numFmtId="166" fontId="6" fillId="2" borderId="45" pivotButton="0" quotePrefix="0" xfId="0"/>
    <xf numFmtId="0" fontId="0" fillId="0" borderId="47" pivotButton="0" quotePrefix="0" xfId="0"/>
    <xf numFmtId="166" fontId="6" fillId="2" borderId="48" pivotButton="0" quotePrefix="0" xfId="0"/>
    <xf numFmtId="166" fontId="6" fillId="3" borderId="48" pivotButton="0" quotePrefix="0" xfId="0"/>
    <xf numFmtId="166" fontId="6" fillId="0" borderId="0" pivotButton="0" quotePrefix="0" xfId="0"/>
    <xf numFmtId="167" fontId="6" fillId="3" borderId="48" pivotButton="0" quotePrefix="0" xfId="0"/>
    <xf numFmtId="166" fontId="6" fillId="3" borderId="11" pivotButton="0" quotePrefix="0" xfId="0"/>
    <xf numFmtId="166" fontId="6" fillId="3" borderId="55" pivotButton="0" quotePrefix="0" xfId="0"/>
    <xf numFmtId="0" fontId="0" fillId="0" borderId="57" pivotButton="0" quotePrefix="0" xfId="0"/>
    <xf numFmtId="166" fontId="6" fillId="3" borderId="58" pivotButton="0" quotePrefix="0" xfId="0"/>
    <xf numFmtId="167" fontId="6" fillId="3" borderId="64" pivotButton="0" quotePrefix="0" xfId="0"/>
    <xf numFmtId="167" fontId="6" fillId="3" borderId="66" pivotButton="0" quotePrefix="0" xfId="0"/>
    <xf numFmtId="167" fontId="6" fillId="3" borderId="68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2" borderId="74" pivotButton="0" quotePrefix="0" xfId="0"/>
    <xf numFmtId="168" fontId="6" fillId="2" borderId="75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10" fillId="6" borderId="115" applyAlignment="1" pivotButton="0" quotePrefix="0" xfId="0">
      <alignment horizontal="center" vertical="center" wrapText="1"/>
    </xf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0" fontId="0" fillId="0" borderId="84" pivotButton="0" quotePrefix="0" xfId="0"/>
    <xf numFmtId="165" fontId="6" fillId="0" borderId="83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0" borderId="82" pivotButton="0" quotePrefix="0" xfId="0"/>
    <xf numFmtId="165" fontId="6" fillId="2" borderId="87" pivotButton="0" quotePrefix="0" xfId="0"/>
    <xf numFmtId="165" fontId="6" fillId="2" borderId="88" pivotButton="0" quotePrefix="0" xfId="0"/>
    <xf numFmtId="165" fontId="6" fillId="0" borderId="0" pivotButton="0" quotePrefix="0" xfId="0"/>
    <xf numFmtId="166" fontId="8" fillId="0" borderId="0" pivotButton="0" quotePrefix="0" xfId="1"/>
    <xf numFmtId="166" fontId="6" fillId="3" borderId="0" pivotButton="0" quotePrefix="0" xfId="1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171" fontId="6" fillId="0" borderId="0" applyAlignment="1" pivotButton="0" quotePrefix="0" xfId="0">
      <alignment horizontal="center" vertical="top"/>
    </xf>
    <xf numFmtId="0" fontId="0" fillId="0" borderId="79" pivotButton="0" quotePrefix="0" xfId="0"/>
    <xf numFmtId="0" fontId="0" fillId="0" borderId="108" pivotButton="0" quotePrefix="0" xfId="0"/>
    <xf numFmtId="0" fontId="0" fillId="0" borderId="121" pivotButton="0" quotePrefix="0" xfId="0"/>
    <xf numFmtId="0" fontId="0" fillId="0" borderId="99" pivotButton="0" quotePrefix="0" xfId="0"/>
    <xf numFmtId="0" fontId="0" fillId="0" borderId="117" pivotButton="0" quotePrefix="0" xfId="0"/>
    <xf numFmtId="0" fontId="0" fillId="0" borderId="100" pivotButton="0" quotePrefix="0" xfId="0"/>
    <xf numFmtId="0" fontId="0" fillId="0" borderId="105" pivotButton="0" quotePrefix="0" xfId="0"/>
    <xf numFmtId="0" fontId="0" fillId="0" borderId="123" pivotButton="0" quotePrefix="0" xfId="0"/>
    <xf numFmtId="0" fontId="6" fillId="0" borderId="124" applyAlignment="1" pivotButton="0" quotePrefix="0" xfId="0">
      <alignment vertical="top"/>
    </xf>
    <xf numFmtId="0" fontId="0" fillId="0" borderId="106" pivotButton="0" quotePrefix="0" xfId="0"/>
    <xf numFmtId="0" fontId="6" fillId="0" borderId="95" applyAlignment="1" pivotButton="0" quotePrefix="0" xfId="0">
      <alignment vertical="top"/>
    </xf>
    <xf numFmtId="0" fontId="0" fillId="0" borderId="109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bsigrin</author>
  </authors>
  <commentList>
    <comment ref="T26" authorId="0" shapeId="0">
      <text>
        <t xml:space="preserve">bsigrin:
Source: 
Pieter Gagnon, Robert Margolis, Jennifer Melius, Caleb Phillips, Ryan Elmore. (2016). Rooftop Solar Photovoltaic Technical Potential in the United States: A Detailed Assessment. NREL TP-6A20-65298
</t>
      </text>
    </comment>
    <comment ref="S54" authorId="0" shapeId="0">
      <text>
        <t>bsigrin: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47625</colOff>
      <row>2</row>
      <rowOff>28575</rowOff>
    </from>
    <to>
      <col>14</col>
      <colOff>314325</colOff>
      <row>25</row>
      <rowOff>79387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924175" y="409575"/>
          <a:ext cx="6362700" cy="44323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22"/>
  <sheetViews>
    <sheetView tabSelected="1" workbookViewId="0">
      <selection activeCell="E24" sqref="E24"/>
    </sheetView>
  </sheetViews>
  <sheetFormatPr baseColWidth="8" defaultRowHeight="15"/>
  <cols>
    <col width="21" customWidth="1" min="1" max="1"/>
  </cols>
  <sheetData>
    <row r="1">
      <c r="A1" s="1" t="inlineStr">
        <is>
          <t>DSCF Distributed Solar Capacity Factor</t>
        </is>
      </c>
      <c r="B1" t="inlineStr">
        <is>
          <t>Nevada</t>
        </is>
      </c>
    </row>
    <row r="3">
      <c r="A3" s="1" t="inlineStr">
        <is>
          <t>Source:</t>
        </is>
      </c>
      <c r="B3" t="inlineStr">
        <is>
          <t>NREL</t>
        </is>
      </c>
    </row>
    <row r="4">
      <c r="B4" s="2" t="n">
        <v>2019</v>
      </c>
    </row>
    <row r="5">
      <c r="B5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t="inlineStr">
        <is>
          <t>"Solar - PV Dist. Res" tab</t>
        </is>
      </c>
    </row>
    <row r="9">
      <c r="A9" s="1" t="inlineStr">
        <is>
          <t>Source for state data</t>
        </is>
      </c>
      <c r="B9" s="2" t="inlineStr">
        <is>
          <t xml:space="preserve">SAM NREL Tool </t>
        </is>
      </c>
    </row>
    <row r="10">
      <c r="B10" s="2" t="n">
        <v>2019</v>
      </c>
    </row>
    <row r="11">
      <c r="B11" s="2" t="inlineStr">
        <is>
          <t>Photovoltaic, Residential Simulation</t>
        </is>
      </c>
    </row>
    <row r="12">
      <c r="B12" s="181" t="inlineStr">
        <is>
          <t>https://sam.nrel.gov/</t>
        </is>
      </c>
    </row>
    <row r="14">
      <c r="A14" s="1" t="inlineStr">
        <is>
          <t>Notes (ATB)</t>
        </is>
      </c>
    </row>
    <row r="15">
      <c r="A15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t="inlineStr">
        <is>
          <t>The location chosen was geographically in the middle of the state, generated by typing the state name into the "Download weather file" text box</t>
        </is>
      </c>
    </row>
    <row r="20">
      <c r="A20" t="inlineStr">
        <is>
          <t>Normalized based on national growth rate</t>
        </is>
      </c>
    </row>
    <row r="21">
      <c r="A21" s="182" t="inlineStr">
        <is>
          <t>DOES NOT WORK FOR ALL 50 STATES</t>
        </is>
      </c>
    </row>
    <row r="22">
      <c r="A22" t="inlineStr">
        <is>
          <t xml:space="preserve">Only pulled data for 20 states-- to extend, run the SAM module 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22" sqref="A22"/>
    </sheetView>
  </sheetViews>
  <sheetFormatPr baseColWidth="8" defaultRowHeight="15"/>
  <cols>
    <col width="24.140625" customWidth="1" min="1" max="1"/>
    <col width="10" customWidth="1" min="2" max="2"/>
  </cols>
  <sheetData>
    <row r="1">
      <c r="A1" s="179" t="inlineStr">
        <is>
          <t>Arizona</t>
        </is>
      </c>
      <c r="B1" s="180" t="n">
        <v>20.8</v>
      </c>
    </row>
    <row r="2">
      <c r="A2" s="179" t="inlineStr">
        <is>
          <t>Colorado</t>
        </is>
      </c>
      <c r="B2" s="180" t="n">
        <v>20.2</v>
      </c>
    </row>
    <row r="3">
      <c r="A3" s="179" t="inlineStr">
        <is>
          <t>Florida</t>
        </is>
      </c>
      <c r="B3" s="180" t="n">
        <v>18.8</v>
      </c>
    </row>
    <row r="4">
      <c r="A4" s="179" t="inlineStr">
        <is>
          <t>Illinois</t>
        </is>
      </c>
      <c r="B4" s="180" t="n">
        <v>16.6</v>
      </c>
    </row>
    <row r="5">
      <c r="A5" s="179" t="inlineStr">
        <is>
          <t>Indiana</t>
        </is>
      </c>
      <c r="B5" s="180" t="n">
        <v>16.3</v>
      </c>
    </row>
    <row r="6">
      <c r="A6" s="179" t="inlineStr">
        <is>
          <t>Iowa</t>
        </is>
      </c>
      <c r="B6" s="180" t="n">
        <v>16.4941</v>
      </c>
    </row>
    <row r="7">
      <c r="A7" s="179" t="inlineStr">
        <is>
          <t>Maine</t>
        </is>
      </c>
      <c r="B7" s="180" t="n">
        <v>14.8002</v>
      </c>
    </row>
    <row r="8">
      <c r="A8" s="179" t="inlineStr">
        <is>
          <t>Maryland</t>
        </is>
      </c>
      <c r="B8" s="180" t="n">
        <v>16.6537</v>
      </c>
    </row>
    <row r="9">
      <c r="A9" s="179" t="inlineStr">
        <is>
          <t>Michigan</t>
        </is>
      </c>
      <c r="B9" s="180" t="n">
        <v>14.8429</v>
      </c>
    </row>
    <row r="10">
      <c r="A10" s="179" t="inlineStr">
        <is>
          <t>Minnesota</t>
        </is>
      </c>
      <c r="B10" s="180" t="n">
        <v>16.115</v>
      </c>
    </row>
    <row r="11">
      <c r="A11" s="179" t="inlineStr">
        <is>
          <t>Nevada</t>
        </is>
      </c>
      <c r="B11" s="180" t="n">
        <v>19.7212</v>
      </c>
    </row>
    <row r="12">
      <c r="A12" s="179" t="inlineStr">
        <is>
          <t>New Jersey</t>
        </is>
      </c>
      <c r="B12" s="180" t="n">
        <v>16.4038</v>
      </c>
    </row>
    <row r="13">
      <c r="A13" s="179" t="inlineStr">
        <is>
          <t>New Mexico</t>
        </is>
      </c>
      <c r="B13" s="180" t="n">
        <v>21.6853</v>
      </c>
    </row>
    <row r="14">
      <c r="A14" s="179" t="inlineStr">
        <is>
          <t>North Carolina</t>
        </is>
      </c>
      <c r="B14" s="180" t="n">
        <v>17.1061</v>
      </c>
    </row>
    <row r="15">
      <c r="A15" s="179" t="inlineStr">
        <is>
          <t>Ohio</t>
        </is>
      </c>
      <c r="B15" s="180" t="n">
        <v>15.3332</v>
      </c>
    </row>
    <row r="16">
      <c r="A16" s="179" t="inlineStr">
        <is>
          <t>Oregon</t>
        </is>
      </c>
      <c r="B16" s="180" t="n">
        <v>17.6182</v>
      </c>
    </row>
    <row r="17">
      <c r="A17" s="179" t="inlineStr">
        <is>
          <t>Pennsylvania</t>
        </is>
      </c>
      <c r="B17" s="180" t="n">
        <v>14.695</v>
      </c>
    </row>
    <row r="18">
      <c r="A18" s="179" t="inlineStr">
        <is>
          <t>Texas</t>
        </is>
      </c>
      <c r="B18" s="180" t="n">
        <v>18.986</v>
      </c>
    </row>
    <row r="19">
      <c r="A19" s="179" t="inlineStr">
        <is>
          <t>Virginia</t>
        </is>
      </c>
      <c r="B19" s="180" t="n">
        <v>16.3321</v>
      </c>
    </row>
    <row r="20">
      <c r="A20" s="179" t="inlineStr">
        <is>
          <t>Wisconsin</t>
        </is>
      </c>
      <c r="B20" s="180" t="n">
        <v>15.9392</v>
      </c>
    </row>
    <row r="27">
      <c r="A27" s="1" t="inlineStr">
        <is>
          <t>National Capacity factors</t>
        </is>
      </c>
    </row>
    <row r="28">
      <c r="B28" s="3" t="n">
        <v>2017</v>
      </c>
      <c r="C28" t="n">
        <v>2018</v>
      </c>
      <c r="D28" s="3" t="n">
        <v>2019</v>
      </c>
      <c r="E28" t="n">
        <v>2020</v>
      </c>
      <c r="F28" s="3" t="n">
        <v>2021</v>
      </c>
      <c r="G28" t="n">
        <v>2022</v>
      </c>
      <c r="H28" s="3" t="n">
        <v>2023</v>
      </c>
      <c r="I28" t="n">
        <v>2024</v>
      </c>
      <c r="J28" s="3" t="n">
        <v>2025</v>
      </c>
      <c r="K28" t="n">
        <v>2026</v>
      </c>
      <c r="L28" s="3" t="n">
        <v>2027</v>
      </c>
      <c r="M28" t="n">
        <v>2028</v>
      </c>
      <c r="N28" s="3" t="n">
        <v>2029</v>
      </c>
      <c r="O28" t="n">
        <v>2030</v>
      </c>
      <c r="P28" s="3" t="n">
        <v>2031</v>
      </c>
      <c r="Q28" t="n">
        <v>2032</v>
      </c>
      <c r="R28" s="3" t="n">
        <v>2033</v>
      </c>
      <c r="S28" t="n">
        <v>2034</v>
      </c>
      <c r="T28" s="3" t="n">
        <v>2035</v>
      </c>
      <c r="U28" t="n">
        <v>2036</v>
      </c>
      <c r="V28" s="3" t="n">
        <v>2037</v>
      </c>
      <c r="W28" t="n">
        <v>2038</v>
      </c>
      <c r="X28" s="3" t="n">
        <v>2039</v>
      </c>
      <c r="Y28" t="n">
        <v>2040</v>
      </c>
      <c r="Z28" s="3" t="n">
        <v>2041</v>
      </c>
      <c r="AA28" t="n">
        <v>2042</v>
      </c>
      <c r="AB28" s="3" t="n">
        <v>2043</v>
      </c>
      <c r="AC28" t="n">
        <v>2044</v>
      </c>
      <c r="AD28" s="3" t="n">
        <v>2045</v>
      </c>
      <c r="AE28" t="n">
        <v>2046</v>
      </c>
      <c r="AF28" s="3" t="n">
        <v>2047</v>
      </c>
      <c r="AG28" t="n">
        <v>2048</v>
      </c>
      <c r="AH28" s="3" t="n">
        <v>2049</v>
      </c>
      <c r="AI28" t="n">
        <v>2050</v>
      </c>
    </row>
    <row r="29" ht="30" customHeight="1">
      <c r="A29" s="129" t="inlineStr">
        <is>
          <t>Capacity Factor (dimensionless)</t>
        </is>
      </c>
      <c r="B29" s="128">
        <f>AVERAGE('Solar - PV Dist. Res'!L100:L101,'Solar - PV Dist. Res'!L103:L104,'Solar - PV Dist. Res'!L106:L107,'Solar - PV Dist. Res'!L109:L110,'Solar - PV Dist. Res'!L112:L113)</f>
        <v/>
      </c>
      <c r="C29" s="128">
        <f>AVERAGE('Solar - PV Dist. Res'!M100:M101,'Solar - PV Dist. Res'!M103:M104,'Solar - PV Dist. Res'!M106:M107,'Solar - PV Dist. Res'!M109:M110,'Solar - PV Dist. Res'!M112:M113)</f>
        <v/>
      </c>
      <c r="D29" s="128">
        <f>AVERAGE('Solar - PV Dist. Res'!N100:N101,'Solar - PV Dist. Res'!N103:N104,'Solar - PV Dist. Res'!N106:N107,'Solar - PV Dist. Res'!N109:N110,'Solar - PV Dist. Res'!N112:N113)</f>
        <v/>
      </c>
      <c r="E29" s="128">
        <f>AVERAGE('Solar - PV Dist. Res'!O100:O101,'Solar - PV Dist. Res'!O103:O104,'Solar - PV Dist. Res'!O106:O107,'Solar - PV Dist. Res'!O109:O110,'Solar - PV Dist. Res'!O112:O113)</f>
        <v/>
      </c>
      <c r="F29" s="128">
        <f>AVERAGE('Solar - PV Dist. Res'!P100:P101,'Solar - PV Dist. Res'!P103:P104,'Solar - PV Dist. Res'!P106:P107,'Solar - PV Dist. Res'!P109:P110,'Solar - PV Dist. Res'!P112:P113)</f>
        <v/>
      </c>
      <c r="G29" s="128">
        <f>AVERAGE('Solar - PV Dist. Res'!Q100:Q101,'Solar - PV Dist. Res'!Q103:Q104,'Solar - PV Dist. Res'!Q106:Q107,'Solar - PV Dist. Res'!Q109:Q110,'Solar - PV Dist. Res'!Q112:Q113)</f>
        <v/>
      </c>
      <c r="H29" s="128">
        <f>AVERAGE('Solar - PV Dist. Res'!R100:R101,'Solar - PV Dist. Res'!R103:R104,'Solar - PV Dist. Res'!R106:R107,'Solar - PV Dist. Res'!R109:R110,'Solar - PV Dist. Res'!R112:R113)</f>
        <v/>
      </c>
      <c r="I29" s="128">
        <f>AVERAGE('Solar - PV Dist. Res'!S100:S101,'Solar - PV Dist. Res'!S103:S104,'Solar - PV Dist. Res'!S106:S107,'Solar - PV Dist. Res'!S109:S110,'Solar - PV Dist. Res'!S112:S113)</f>
        <v/>
      </c>
      <c r="J29" s="128">
        <f>AVERAGE('Solar - PV Dist. Res'!T100:T101,'Solar - PV Dist. Res'!T103:T104,'Solar - PV Dist. Res'!T106:T107,'Solar - PV Dist. Res'!T109:T110,'Solar - PV Dist. Res'!T112:T113)</f>
        <v/>
      </c>
      <c r="K29" s="128">
        <f>AVERAGE('Solar - PV Dist. Res'!U100:U101,'Solar - PV Dist. Res'!U103:U104,'Solar - PV Dist. Res'!U106:U107,'Solar - PV Dist. Res'!U109:U110,'Solar - PV Dist. Res'!U112:U113)</f>
        <v/>
      </c>
      <c r="L29" s="128">
        <f>AVERAGE('Solar - PV Dist. Res'!V100:V101,'Solar - PV Dist. Res'!V103:V104,'Solar - PV Dist. Res'!V106:V107,'Solar - PV Dist. Res'!V109:V110,'Solar - PV Dist. Res'!V112:V113)</f>
        <v/>
      </c>
      <c r="M29" s="128">
        <f>AVERAGE('Solar - PV Dist. Res'!W100:W101,'Solar - PV Dist. Res'!W103:W104,'Solar - PV Dist. Res'!W106:W107,'Solar - PV Dist. Res'!W109:W110,'Solar - PV Dist. Res'!W112:W113)</f>
        <v/>
      </c>
      <c r="N29" s="128">
        <f>AVERAGE('Solar - PV Dist. Res'!X100:X101,'Solar - PV Dist. Res'!X103:X104,'Solar - PV Dist. Res'!X106:X107,'Solar - PV Dist. Res'!X109:X110,'Solar - PV Dist. Res'!X112:X113)</f>
        <v/>
      </c>
      <c r="O29" s="128">
        <f>AVERAGE('Solar - PV Dist. Res'!Y100:Y101,'Solar - PV Dist. Res'!Y103:Y104,'Solar - PV Dist. Res'!Y106:Y107,'Solar - PV Dist. Res'!Y109:Y110,'Solar - PV Dist. Res'!Y112:Y113)</f>
        <v/>
      </c>
      <c r="P29" s="128">
        <f>AVERAGE('Solar - PV Dist. Res'!Z100:Z101,'Solar - PV Dist. Res'!Z103:Z104,'Solar - PV Dist. Res'!Z106:Z107,'Solar - PV Dist. Res'!Z109:Z110,'Solar - PV Dist. Res'!Z112:Z113)</f>
        <v/>
      </c>
      <c r="Q29" s="128">
        <f>AVERAGE('Solar - PV Dist. Res'!AA100:AA101,'Solar - PV Dist. Res'!AA103:AA104,'Solar - PV Dist. Res'!AA106:AA107,'Solar - PV Dist. Res'!AA109:AA110,'Solar - PV Dist. Res'!AA112:AA113)</f>
        <v/>
      </c>
      <c r="R29" s="128">
        <f>AVERAGE('Solar - PV Dist. Res'!AB100:AB101,'Solar - PV Dist. Res'!AB103:AB104,'Solar - PV Dist. Res'!AB106:AB107,'Solar - PV Dist. Res'!AB109:AB110,'Solar - PV Dist. Res'!AB112:AB113)</f>
        <v/>
      </c>
      <c r="S29" s="128">
        <f>AVERAGE('Solar - PV Dist. Res'!AC100:AC101,'Solar - PV Dist. Res'!AC103:AC104,'Solar - PV Dist. Res'!AC106:AC107,'Solar - PV Dist. Res'!AC109:AC110,'Solar - PV Dist. Res'!AC112:AC113)</f>
        <v/>
      </c>
      <c r="T29" s="128">
        <f>AVERAGE('Solar - PV Dist. Res'!AD100:AD101,'Solar - PV Dist. Res'!AD103:AD104,'Solar - PV Dist. Res'!AD106:AD107,'Solar - PV Dist. Res'!AD109:AD110,'Solar - PV Dist. Res'!AD112:AD113)</f>
        <v/>
      </c>
      <c r="U29" s="128">
        <f>AVERAGE('Solar - PV Dist. Res'!AE100:AE101,'Solar - PV Dist. Res'!AE103:AE104,'Solar - PV Dist. Res'!AE106:AE107,'Solar - PV Dist. Res'!AE109:AE110,'Solar - PV Dist. Res'!AE112:AE113)</f>
        <v/>
      </c>
      <c r="V29" s="128">
        <f>AVERAGE('Solar - PV Dist. Res'!AF100:AF101,'Solar - PV Dist. Res'!AF103:AF104,'Solar - PV Dist. Res'!AF106:AF107,'Solar - PV Dist. Res'!AF109:AF110,'Solar - PV Dist. Res'!AF112:AF113)</f>
        <v/>
      </c>
      <c r="W29" s="128">
        <f>AVERAGE('Solar - PV Dist. Res'!AG100:AG101,'Solar - PV Dist. Res'!AG103:AG104,'Solar - PV Dist. Res'!AG106:AG107,'Solar - PV Dist. Res'!AG109:AG110,'Solar - PV Dist. Res'!AG112:AG113)</f>
        <v/>
      </c>
      <c r="X29" s="128">
        <f>AVERAGE('Solar - PV Dist. Res'!AH100:AH101,'Solar - PV Dist. Res'!AH103:AH104,'Solar - PV Dist. Res'!AH106:AH107,'Solar - PV Dist. Res'!AH109:AH110,'Solar - PV Dist. Res'!AH112:AH113)</f>
        <v/>
      </c>
      <c r="Y29" s="128">
        <f>AVERAGE('Solar - PV Dist. Res'!AI100:AI101,'Solar - PV Dist. Res'!AI103:AI104,'Solar - PV Dist. Res'!AI106:AI107,'Solar - PV Dist. Res'!AI109:AI110,'Solar - PV Dist. Res'!AI112:AI113)</f>
        <v/>
      </c>
      <c r="Z29" s="128">
        <f>AVERAGE('Solar - PV Dist. Res'!AJ100:AJ101,'Solar - PV Dist. Res'!AJ103:AJ104,'Solar - PV Dist. Res'!AJ106:AJ107,'Solar - PV Dist. Res'!AJ109:AJ110,'Solar - PV Dist. Res'!AJ112:AJ113)</f>
        <v/>
      </c>
      <c r="AA29" s="128">
        <f>AVERAGE('Solar - PV Dist. Res'!AK100:AK101,'Solar - PV Dist. Res'!AK103:AK104,'Solar - PV Dist. Res'!AK106:AK107,'Solar - PV Dist. Res'!AK109:AK110,'Solar - PV Dist. Res'!AK112:AK113)</f>
        <v/>
      </c>
      <c r="AB29" s="128">
        <f>AVERAGE('Solar - PV Dist. Res'!AL100:AL101,'Solar - PV Dist. Res'!AL103:AL104,'Solar - PV Dist. Res'!AL106:AL107,'Solar - PV Dist. Res'!AL109:AL110,'Solar - PV Dist. Res'!AL112:AL113)</f>
        <v/>
      </c>
      <c r="AC29" s="128">
        <f>AVERAGE('Solar - PV Dist. Res'!AM100:AM101,'Solar - PV Dist. Res'!AM103:AM104,'Solar - PV Dist. Res'!AM106:AM107,'Solar - PV Dist. Res'!AM109:AM110,'Solar - PV Dist. Res'!AM112:AM113)</f>
        <v/>
      </c>
      <c r="AD29" s="128">
        <f>AVERAGE('Solar - PV Dist. Res'!AN100:AN101,'Solar - PV Dist. Res'!AN103:AN104,'Solar - PV Dist. Res'!AN106:AN107,'Solar - PV Dist. Res'!AN109:AN110,'Solar - PV Dist. Res'!AN112:AN113)</f>
        <v/>
      </c>
      <c r="AE29" s="128">
        <f>AVERAGE('Solar - PV Dist. Res'!AO100:AO101,'Solar - PV Dist. Res'!AO103:AO104,'Solar - PV Dist. Res'!AO106:AO107,'Solar - PV Dist. Res'!AO109:AO110,'Solar - PV Dist. Res'!AO112:AO113)</f>
        <v/>
      </c>
      <c r="AF29" s="128">
        <f>AVERAGE('Solar - PV Dist. Res'!AP100:AP101,'Solar - PV Dist. Res'!AP103:AP104,'Solar - PV Dist. Res'!AP106:AP107,'Solar - PV Dist. Res'!AP109:AP110,'Solar - PV Dist. Res'!AP112:AP113)</f>
        <v/>
      </c>
      <c r="AG29" s="128">
        <f>AVERAGE('Solar - PV Dist. Res'!AQ100:AQ101,'Solar - PV Dist. Res'!AQ103:AQ104,'Solar - PV Dist. Res'!AQ106:AQ107,'Solar - PV Dist. Res'!AQ109:AQ110,'Solar - PV Dist. Res'!AQ112:AQ113)</f>
        <v/>
      </c>
      <c r="AH29" s="128">
        <f>AVERAGE('Solar - PV Dist. Res'!AR100:AR101,'Solar - PV Dist. Res'!AR103:AR104,'Solar - PV Dist. Res'!AR106:AR107,'Solar - PV Dist. Res'!AR109:AR110,'Solar - PV Dist. Res'!AR112:AR113)</f>
        <v/>
      </c>
      <c r="AI29" s="128">
        <f>AVERAGE('Solar - PV Dist. Res'!AS100:AS101,'Solar - PV Dist. Res'!AS103:AS104,'Solar - PV Dist. Res'!AS106:AS107,'Solar - PV Dist. Res'!AS109:AS110,'Solar - PV Dist. Res'!AS112:AS113)</f>
        <v/>
      </c>
    </row>
    <row r="30">
      <c r="A30" t="inlineStr">
        <is>
          <t>Normalized to 2019 growth</t>
        </is>
      </c>
      <c r="B30">
        <f>B29/$D$29</f>
        <v/>
      </c>
      <c r="C30">
        <f>C29/$D$29</f>
        <v/>
      </c>
      <c r="D30">
        <f>D29/$D$29</f>
        <v/>
      </c>
      <c r="E30">
        <f>E29/$D$29</f>
        <v/>
      </c>
      <c r="F30">
        <f>F29/$D$29</f>
        <v/>
      </c>
      <c r="G30">
        <f>G29/$D$29</f>
        <v/>
      </c>
      <c r="H30">
        <f>H29/$D$29</f>
        <v/>
      </c>
      <c r="I30">
        <f>I29/$D$29</f>
        <v/>
      </c>
      <c r="J30">
        <f>J29/$D$29</f>
        <v/>
      </c>
      <c r="K30">
        <f>K29/$D$29</f>
        <v/>
      </c>
      <c r="L30">
        <f>L29/$D$29</f>
        <v/>
      </c>
      <c r="M30">
        <f>M29/$D$29</f>
        <v/>
      </c>
      <c r="N30">
        <f>N29/$D$29</f>
        <v/>
      </c>
      <c r="O30">
        <f>O29/$D$29</f>
        <v/>
      </c>
      <c r="P30">
        <f>P29/$D$29</f>
        <v/>
      </c>
      <c r="Q30">
        <f>Q29/$D$29</f>
        <v/>
      </c>
      <c r="R30">
        <f>R29/$D$29</f>
        <v/>
      </c>
      <c r="S30">
        <f>S29/$D$29</f>
        <v/>
      </c>
      <c r="T30">
        <f>T29/$D$29</f>
        <v/>
      </c>
      <c r="U30">
        <f>U29/$D$29</f>
        <v/>
      </c>
      <c r="V30">
        <f>V29/$D$29</f>
        <v/>
      </c>
      <c r="W30">
        <f>W29/$D$29</f>
        <v/>
      </c>
      <c r="X30">
        <f>X29/$D$29</f>
        <v/>
      </c>
      <c r="Y30">
        <f>Y29/$D$29</f>
        <v/>
      </c>
      <c r="Z30">
        <f>Z29/$D$29</f>
        <v/>
      </c>
      <c r="AA30">
        <f>AA29/$D$29</f>
        <v/>
      </c>
      <c r="AB30">
        <f>AB29/$D$29</f>
        <v/>
      </c>
      <c r="AC30">
        <f>AC29/$D$29</f>
        <v/>
      </c>
      <c r="AD30">
        <f>AD29/$D$29</f>
        <v/>
      </c>
      <c r="AE30">
        <f>AE29/$D$29</f>
        <v/>
      </c>
      <c r="AF30">
        <f>AF29/$D$29</f>
        <v/>
      </c>
      <c r="AG30">
        <f>AG29/$D$29</f>
        <v/>
      </c>
      <c r="AH30">
        <f>AH29/$D$29</f>
        <v/>
      </c>
      <c r="AI30">
        <f>AI29/$D$29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27">
    <outlinePr summaryBelow="1" summaryRight="1"/>
    <pageSetUpPr/>
  </sheetPr>
  <dimension ref="A1:DG565"/>
  <sheetViews>
    <sheetView showGridLines="0" zoomScale="96" zoomScaleNormal="96" workbookViewId="0">
      <pane xSplit="5" ySplit="5" topLeftCell="F102" activePane="bottomRight" state="frozen"/>
      <selection activeCell="F6" sqref="F6"/>
      <selection pane="topRight" activeCell="F6" sqref="F6"/>
      <selection pane="bottomLeft" activeCell="F6" sqref="F6"/>
      <selection pane="bottomRight" activeCell="K127" sqref="K127"/>
    </sheetView>
  </sheetViews>
  <sheetFormatPr baseColWidth="8" defaultColWidth="9.28515625" defaultRowHeight="13.9" customHeight="1"/>
  <cols>
    <col width="9.28515625" customWidth="1" style="267" min="1" max="1"/>
    <col width="1.7109375" customWidth="1" style="267" min="2" max="7"/>
    <col width="5.7109375" customWidth="1" style="267" min="8" max="8"/>
    <col width="6.7109375" customWidth="1" style="267" min="9" max="9"/>
    <col width="20.7109375" customWidth="1" style="267" min="10" max="10"/>
    <col width="26" customWidth="1" style="267" min="11" max="11"/>
    <col width="11.7109375" customWidth="1" style="267" min="12" max="15"/>
    <col width="12.7109375" customWidth="1" style="267" min="16" max="16"/>
    <col width="11.7109375" customWidth="1" style="267" min="17" max="20"/>
    <col width="9.28515625" bestFit="1" customWidth="1" style="267" min="21" max="21"/>
    <col width="11.7109375" customWidth="1" style="267" min="22" max="23"/>
    <col width="11.42578125" customWidth="1" style="267" min="24" max="24"/>
    <col width="11.7109375" customWidth="1" style="267" min="25" max="48"/>
    <col width="9.28515625" customWidth="1" style="267" min="49" max="16384"/>
  </cols>
  <sheetData>
    <row r="1" ht="18" customHeight="1">
      <c r="A1" s="130" t="inlineStr">
        <is>
          <t>Solar Distributed Residential PV Inputs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L1" s="5" t="inlineStr">
        <is>
          <t>https://atb.nrel.gov/electricity/2019/index.html?t=sr</t>
        </is>
      </c>
    </row>
    <row r="2" ht="13.9" customHeight="1"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</row>
    <row r="3" ht="13.9" customHeight="1">
      <c r="T3" s="7" t="inlineStr">
        <is>
          <t>Inputs</t>
        </is>
      </c>
    </row>
    <row r="4" ht="13.9" customHeight="1">
      <c r="J4" s="8" t="inlineStr">
        <is>
          <t xml:space="preserve">Take me to: </t>
        </is>
      </c>
      <c r="T4" s="9" t="inlineStr">
        <is>
          <t>Calculated</t>
        </is>
      </c>
    </row>
    <row r="7" ht="13.9" customHeight="1">
      <c r="G7" s="10" t="n"/>
    </row>
    <row r="9" ht="13.9" customHeight="1">
      <c r="G9" s="11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3" t="n"/>
    </row>
    <row r="10" ht="13.9" customHeight="1">
      <c r="B10" s="14" t="inlineStr">
        <is>
          <t>X</t>
        </is>
      </c>
      <c r="G10" s="131" t="inlineStr">
        <is>
          <t>Current Costs</t>
        </is>
      </c>
      <c r="H10" s="131" t="n"/>
      <c r="I10" s="132" t="n"/>
      <c r="J10" s="131" t="n"/>
      <c r="K10" s="132" t="n"/>
      <c r="L10" s="132" t="n"/>
      <c r="M10" s="132" t="n"/>
      <c r="N10" s="132" t="n"/>
      <c r="O10" s="132" t="n"/>
      <c r="P10" s="132" t="n"/>
      <c r="Q10" s="132" t="n"/>
      <c r="R10" s="132" t="n"/>
      <c r="S10" s="132" t="n"/>
      <c r="T10" s="15" t="n"/>
    </row>
    <row r="11" ht="13.9" customHeight="1" thickBot="1">
      <c r="G11" s="16" t="n"/>
      <c r="T11" s="17" t="n"/>
    </row>
    <row r="12" ht="13.9" customHeight="1" thickBot="1">
      <c r="G12" s="16" t="n"/>
      <c r="H12" s="236" t="inlineStr">
        <is>
          <t>Techno-Economic Cost and Performance Parameters</t>
        </is>
      </c>
      <c r="J12" s="218" t="inlineStr">
        <is>
          <t>Net Capacity Factor (%)</t>
        </is>
      </c>
      <c r="K12" s="18" t="inlineStr">
        <is>
          <t>Res PV - Seattle</t>
        </is>
      </c>
      <c r="L12" s="19" t="n">
        <v>0.1258427529283381</v>
      </c>
      <c r="O12" s="237" t="inlineStr">
        <is>
          <t>Basis Year:</t>
        </is>
      </c>
      <c r="P12" s="276" t="n"/>
      <c r="Q12" s="277" t="n">
        <v>2017</v>
      </c>
      <c r="R12" s="278" t="n"/>
      <c r="S12" s="278" t="n"/>
      <c r="T12" s="276" t="n"/>
    </row>
    <row r="13" ht="13.9" customHeight="1" thickBot="1">
      <c r="G13" s="16" t="n"/>
      <c r="K13" s="133" t="inlineStr">
        <is>
          <t>Res PV - Chicago</t>
        </is>
      </c>
      <c r="L13" s="19" t="n">
        <v>0.1478635223083303</v>
      </c>
      <c r="T13" s="17" t="n"/>
    </row>
    <row r="14" ht="13.9" customHeight="1" thickBot="1">
      <c r="G14" s="16" t="n"/>
      <c r="K14" s="20" t="inlineStr">
        <is>
          <t>Res PV - Kansas City</t>
        </is>
      </c>
      <c r="L14" s="19" t="n">
        <v>0.162073951055187</v>
      </c>
      <c r="O14" s="279" t="inlineStr">
        <is>
          <t>Residential Solar Photovoltaic</t>
        </is>
      </c>
      <c r="P14" s="280" t="n"/>
      <c r="Q14" s="280" t="n"/>
      <c r="R14" s="280" t="n"/>
      <c r="S14" s="280" t="n"/>
      <c r="T14" s="281" t="n"/>
      <c r="V14" s="268" t="n"/>
    </row>
    <row r="15" ht="13.9" customHeight="1" thickBot="1">
      <c r="G15" s="16" t="n"/>
      <c r="K15" s="20" t="inlineStr">
        <is>
          <t>Res PV - Los Angeles</t>
        </is>
      </c>
      <c r="L15" s="19" t="n">
        <v>0.1821083567734363</v>
      </c>
      <c r="O15" s="21" t="n"/>
      <c r="P15" s="22" t="n"/>
      <c r="Q15" s="22" t="n"/>
      <c r="R15" s="22" t="n"/>
      <c r="S15" s="22" t="n"/>
      <c r="T15" s="23" t="n"/>
    </row>
    <row r="16" ht="13.9" customHeight="1" thickBot="1">
      <c r="G16" s="16" t="n"/>
      <c r="K16" s="20" t="inlineStr">
        <is>
          <t>Res PV - Daggett, CA</t>
        </is>
      </c>
      <c r="L16" s="19" t="n">
        <v>0.2080802727663709</v>
      </c>
      <c r="O16" s="21" t="n"/>
      <c r="P16" s="22" t="n"/>
      <c r="Q16" s="22" t="n"/>
      <c r="R16" s="22" t="n"/>
      <c r="S16" s="22" t="n"/>
      <c r="T16" s="23" t="n"/>
    </row>
    <row r="17" ht="13.9" customHeight="1" thickBot="1">
      <c r="G17" s="16" t="n"/>
      <c r="J17" s="134" t="n"/>
      <c r="O17" s="282" t="inlineStr">
        <is>
          <t>Representative Dist. Res system is fixed-tilt roof mounted  with capacity of 5 kW</t>
        </is>
      </c>
      <c r="P17" s="283" t="n"/>
      <c r="Q17" s="283" t="n"/>
      <c r="R17" s="283" t="n"/>
      <c r="S17" s="283" t="n"/>
      <c r="T17" s="284" t="n"/>
    </row>
    <row r="18" ht="13.9" customHeight="1">
      <c r="G18" s="16" t="n"/>
      <c r="J18" s="218" t="inlineStr">
        <is>
          <t>Annual Energy Production (kWh/kW)</t>
        </is>
      </c>
      <c r="K18" s="18" t="inlineStr">
        <is>
          <t>Res PV - Seattle</t>
        </is>
      </c>
      <c r="L18" s="24">
        <f>L12*8760</f>
        <v/>
      </c>
      <c r="O18" s="285" t="inlineStr">
        <is>
          <t xml:space="preserve">Overnight Capital Cost, Capacity Factor, Fixed O&amp;M, and Variable O&amp;M costs </t>
        </is>
      </c>
      <c r="T18" s="286" t="n"/>
    </row>
    <row r="19" ht="13.9" customHeight="1">
      <c r="G19" s="16" t="n"/>
      <c r="K19" s="133" t="inlineStr">
        <is>
          <t>Res PV - Chicago</t>
        </is>
      </c>
      <c r="L19" s="24">
        <f>L13*8760</f>
        <v/>
      </c>
      <c r="O19" s="285" t="inlineStr">
        <is>
          <t>represent $/kW DC;  however LCOE reflects $/MWh AC.</t>
        </is>
      </c>
      <c r="T19" s="286" t="n"/>
    </row>
    <row r="20" ht="13.5" customHeight="1" thickBot="1">
      <c r="G20" s="16" t="n"/>
      <c r="K20" s="20" t="inlineStr">
        <is>
          <t>Res PV - Kansas City</t>
        </is>
      </c>
      <c r="L20" s="24">
        <f>L14*8760</f>
        <v/>
      </c>
      <c r="O20" s="287" t="inlineStr">
        <is>
          <t>Capacity factors chosen here to reflect range of across the continental U.S. using NREL PVWATTS</t>
        </is>
      </c>
      <c r="P20" s="283" t="n"/>
      <c r="Q20" s="283" t="n"/>
      <c r="R20" s="283" t="n"/>
      <c r="S20" s="283" t="n"/>
      <c r="T20" s="284" t="n"/>
    </row>
    <row r="21" ht="12.75" customHeight="1">
      <c r="G21" s="16" t="n"/>
      <c r="K21" s="20" t="inlineStr">
        <is>
          <t>Res PV - Los Angeles</t>
        </is>
      </c>
      <c r="L21" s="24">
        <f>L15*8760</f>
        <v/>
      </c>
      <c r="O21" s="135" t="n"/>
      <c r="P21" s="136" t="n"/>
      <c r="Q21" s="136" t="n"/>
      <c r="R21" s="136" t="n"/>
      <c r="S21" s="136" t="n"/>
      <c r="T21" s="137" t="n"/>
    </row>
    <row r="22" ht="13.5" customHeight="1" thickBot="1">
      <c r="G22" s="16" t="n"/>
      <c r="K22" s="20" t="inlineStr">
        <is>
          <t>Res PV - Daggett, CA</t>
        </is>
      </c>
      <c r="L22" s="24">
        <f>L16*8760</f>
        <v/>
      </c>
      <c r="O22" s="135" t="n"/>
      <c r="P22" s="136" t="n"/>
      <c r="Q22" s="136" t="n"/>
      <c r="R22" s="136" t="n"/>
      <c r="S22" s="136" t="n"/>
      <c r="T22" s="137" t="n"/>
    </row>
    <row r="23" ht="13.9" customHeight="1">
      <c r="G23" s="16" t="n"/>
      <c r="J23" s="134" t="n"/>
      <c r="O23" s="288" t="n"/>
      <c r="P23" s="289" t="n"/>
      <c r="Q23" s="289" t="n"/>
      <c r="R23" s="290" t="n"/>
      <c r="S23" s="25" t="inlineStr">
        <is>
          <t>Available</t>
        </is>
      </c>
      <c r="T23" s="26" t="inlineStr">
        <is>
          <t>Available</t>
        </is>
      </c>
    </row>
    <row r="24" ht="13.9" customHeight="1">
      <c r="G24" s="16" t="n"/>
      <c r="J24" s="218" t="inlineStr">
        <is>
          <t>CAPEX ($/kW)</t>
        </is>
      </c>
      <c r="K24" s="18" t="inlineStr">
        <is>
          <t>Res PV - Seattle</t>
        </is>
      </c>
      <c r="L24" s="27">
        <f> $S$54 * (L36 + L62)</f>
        <v/>
      </c>
      <c r="O24" s="291" t="n"/>
      <c r="R24" s="292" t="n"/>
      <c r="S24" s="28" t="inlineStr">
        <is>
          <t>Capacity</t>
        </is>
      </c>
      <c r="T24" s="29" t="inlineStr">
        <is>
          <t>Generation</t>
        </is>
      </c>
    </row>
    <row r="25" ht="13.9" customHeight="1" thickBot="1">
      <c r="G25" s="16" t="n"/>
      <c r="K25" s="133" t="inlineStr">
        <is>
          <t>Res PV - Chicago</t>
        </is>
      </c>
      <c r="L25" s="27">
        <f> $S$54 * (L37 + L63)</f>
        <v/>
      </c>
      <c r="O25" s="291" t="n"/>
      <c r="R25" s="292" t="n"/>
      <c r="S25" s="28" t="inlineStr">
        <is>
          <t>(GW)</t>
        </is>
      </c>
      <c r="T25" s="138" t="inlineStr">
        <is>
          <t>(GWh)</t>
        </is>
      </c>
    </row>
    <row r="26" ht="13.9" customHeight="1" thickBot="1">
      <c r="G26" s="16" t="n"/>
      <c r="K26" s="20" t="inlineStr">
        <is>
          <t>Res PV - Kansas City</t>
        </is>
      </c>
      <c r="L26" s="27">
        <f> $S$54 * (L38 + L64)</f>
        <v/>
      </c>
      <c r="O26" s="253" t="n"/>
      <c r="P26" s="283" t="n"/>
      <c r="Q26" s="283" t="n"/>
      <c r="R26" s="283" t="n"/>
      <c r="S26" s="30" t="n">
        <v>731</v>
      </c>
      <c r="T26" s="30" t="n">
        <v>926000</v>
      </c>
    </row>
    <row r="27" ht="13.9" customHeight="1">
      <c r="G27" s="16" t="n"/>
      <c r="K27" s="20" t="inlineStr">
        <is>
          <t>Res PV - Los Angeles</t>
        </is>
      </c>
      <c r="L27" s="27">
        <f> $S$54 * (L39 + L65)</f>
        <v/>
      </c>
      <c r="O27" s="139" t="n"/>
      <c r="P27" s="140" t="n"/>
      <c r="Q27" s="140" t="n"/>
      <c r="R27" s="140" t="n"/>
      <c r="S27" s="141" t="n"/>
      <c r="T27" s="31" t="n"/>
    </row>
    <row r="28" ht="13.9" customHeight="1" thickBot="1">
      <c r="G28" s="16" t="n"/>
      <c r="K28" s="20" t="inlineStr">
        <is>
          <t>Res PV - Daggett, CA</t>
        </is>
      </c>
      <c r="L28" s="27">
        <f> $S$54 * (L40 + L66)</f>
        <v/>
      </c>
      <c r="O28" s="139" t="n"/>
      <c r="P28" s="140" t="n"/>
      <c r="Q28" s="140" t="n"/>
      <c r="R28" s="140" t="n"/>
      <c r="S28" s="141" t="n"/>
      <c r="T28" s="31" t="n"/>
    </row>
    <row r="29" ht="13.9" customHeight="1">
      <c r="G29" s="16" t="n"/>
      <c r="O29" s="255" t="inlineStr">
        <is>
          <t>Res PV - Seattle</t>
        </is>
      </c>
      <c r="P29" s="289" t="n"/>
      <c r="Q29" s="293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94" t="n"/>
      <c r="S29" s="294" t="n"/>
      <c r="T29" s="295" t="n"/>
    </row>
    <row r="30" ht="13.9" customHeight="1">
      <c r="G30" s="16" t="n"/>
      <c r="J30" s="218" t="inlineStr">
        <is>
          <t>Construction Financing Cost ($/kW)</t>
        </is>
      </c>
      <c r="K30" s="18" t="inlineStr">
        <is>
          <t>Res PV - Seattle</t>
        </is>
      </c>
      <c r="L30" s="27">
        <f>(L36+L62)*($S$54-1)</f>
        <v/>
      </c>
      <c r="O30" s="266" t="inlineStr">
        <is>
          <t>Res PV - Chicago</t>
        </is>
      </c>
      <c r="Q30" s="291" t="n"/>
      <c r="T30" s="286" t="n"/>
    </row>
    <row r="31" ht="13.9" customHeight="1">
      <c r="G31" s="16" t="n"/>
      <c r="K31" s="133" t="inlineStr">
        <is>
          <t>Res PV - Chicago</t>
        </is>
      </c>
      <c r="L31" s="27">
        <f>(L37+L63)*($S$54-1)</f>
        <v/>
      </c>
      <c r="O31" s="266" t="inlineStr">
        <is>
          <t>Res PV - Kansas City</t>
        </is>
      </c>
      <c r="Q31" s="291" t="n"/>
      <c r="T31" s="286" t="n"/>
    </row>
    <row r="32" ht="13.9" customHeight="1">
      <c r="G32" s="16" t="n"/>
      <c r="K32" s="20" t="inlineStr">
        <is>
          <t>Res PV - Kansas City</t>
        </is>
      </c>
      <c r="L32" s="27">
        <f>(L38+L64)*($S$54-1)</f>
        <v/>
      </c>
      <c r="O32" s="266" t="inlineStr">
        <is>
          <t>Res PV - Los Angeles</t>
        </is>
      </c>
      <c r="P32" s="267" t="inlineStr">
        <is>
          <t>Res PV - Los Angeles</t>
        </is>
      </c>
      <c r="Q32" s="291" t="n"/>
      <c r="T32" s="286" t="n"/>
    </row>
    <row r="33" ht="13.9" customHeight="1" thickBot="1">
      <c r="G33" s="16" t="n"/>
      <c r="K33" s="20" t="inlineStr">
        <is>
          <t>Res PV - Los Angeles</t>
        </is>
      </c>
      <c r="L33" s="27">
        <f>(L39+L65)*($S$54-1)</f>
        <v/>
      </c>
      <c r="O33" s="32" t="inlineStr">
        <is>
          <t>Res PV - Daggett, CA</t>
        </is>
      </c>
      <c r="P33" s="33" t="inlineStr">
        <is>
          <t>Res PV - Daggett, CA</t>
        </is>
      </c>
      <c r="Q33" s="296" t="n"/>
      <c r="R33" s="297" t="n"/>
      <c r="S33" s="297" t="n"/>
      <c r="T33" s="298" t="n"/>
    </row>
    <row r="34" ht="13.9" customHeight="1" thickBot="1">
      <c r="G34" s="16" t="n"/>
      <c r="K34" s="20" t="inlineStr">
        <is>
          <t>Res PV - Daggett, CA</t>
        </is>
      </c>
      <c r="L34" s="27">
        <f>(L40+L66)*($S$54-1)</f>
        <v/>
      </c>
      <c r="T34" s="17" t="n"/>
    </row>
    <row r="35" ht="13.9" customHeight="1">
      <c r="G35" s="16" t="n"/>
      <c r="O35" s="299" t="inlineStr">
        <is>
          <t>Financial Assumptions:</t>
        </is>
      </c>
      <c r="P35" s="300" t="n"/>
      <c r="Q35" s="300" t="n"/>
      <c r="R35" s="300" t="n"/>
      <c r="S35" s="301" t="n"/>
      <c r="T35" s="17" t="n"/>
    </row>
    <row r="36" ht="13.9" customHeight="1">
      <c r="G36" s="16" t="n"/>
      <c r="J36" s="218" t="inlineStr">
        <is>
          <t>Overnight Capital Cost ($/kW)</t>
        </is>
      </c>
      <c r="K36" s="18" t="inlineStr">
        <is>
          <t>Res PV - Seattle</t>
        </is>
      </c>
      <c r="L36" s="34">
        <f>$L$155</f>
        <v/>
      </c>
      <c r="M36" s="302" t="n"/>
      <c r="O36" s="234" t="inlineStr">
        <is>
          <t>Inflation Rate</t>
        </is>
      </c>
      <c r="P36" s="303" t="n"/>
      <c r="Q36" s="303" t="n"/>
      <c r="R36" s="303" t="n"/>
      <c r="S36" s="304">
        <f>L203</f>
        <v/>
      </c>
      <c r="T36" s="17" t="n"/>
    </row>
    <row r="37" ht="13.9" customHeight="1">
      <c r="G37" s="16" t="n"/>
      <c r="K37" s="133" t="inlineStr">
        <is>
          <t>Res PV - Chicago</t>
        </is>
      </c>
      <c r="L37" s="34">
        <f>$L$155</f>
        <v/>
      </c>
      <c r="M37" s="302" t="n"/>
      <c r="O37" s="229" t="inlineStr">
        <is>
          <t>Capital Recovery Period (Years)</t>
        </is>
      </c>
      <c r="P37" s="305" t="n"/>
      <c r="Q37" s="305" t="n"/>
      <c r="R37" s="305" t="n"/>
      <c r="S37" s="37" t="n">
        <v>30</v>
      </c>
      <c r="T37" s="17" t="n"/>
    </row>
    <row r="38" ht="13.9" customHeight="1">
      <c r="G38" s="16" t="n"/>
      <c r="K38" s="20" t="inlineStr">
        <is>
          <t>Res PV - Kansas City</t>
        </is>
      </c>
      <c r="L38" s="34">
        <f>$L$164</f>
        <v/>
      </c>
      <c r="M38" s="302" t="n"/>
      <c r="O38" s="229" t="inlineStr">
        <is>
          <t>Interest Rate Nominal - Mid</t>
        </is>
      </c>
      <c r="P38" s="305" t="n"/>
      <c r="Q38" s="305" t="n"/>
      <c r="R38" s="305" t="n"/>
      <c r="S38" s="306">
        <f>L205</f>
        <v/>
      </c>
      <c r="T38" s="17" t="n"/>
    </row>
    <row r="39" ht="13.9" customHeight="1">
      <c r="G39" s="16" t="n"/>
      <c r="K39" s="20" t="inlineStr">
        <is>
          <t>Res PV - Los Angeles</t>
        </is>
      </c>
      <c r="L39" s="34">
        <f>$L$164</f>
        <v/>
      </c>
      <c r="M39" s="302" t="n"/>
      <c r="O39" s="229" t="n"/>
      <c r="P39" s="230" t="n"/>
      <c r="Q39" s="230" t="n"/>
      <c r="R39" s="230" t="n"/>
      <c r="S39" s="306" t="n"/>
      <c r="T39" s="17" t="n"/>
    </row>
    <row r="40" ht="13.9" customHeight="1">
      <c r="G40" s="16" t="n"/>
      <c r="K40" s="20" t="inlineStr">
        <is>
          <t>Res PV - Daggett, CA</t>
        </is>
      </c>
      <c r="L40" s="34">
        <f>$L$164</f>
        <v/>
      </c>
      <c r="M40" s="302" t="n"/>
      <c r="O40" s="229" t="n"/>
      <c r="P40" s="230" t="n"/>
      <c r="Q40" s="230" t="n"/>
      <c r="R40" s="230" t="n"/>
      <c r="S40" s="306" t="n"/>
      <c r="T40" s="17" t="n"/>
    </row>
    <row r="41" ht="13.9" customHeight="1">
      <c r="G41" s="16" t="n"/>
      <c r="O41" s="229" t="inlineStr">
        <is>
          <t>Calculated Interest Rate Real - Mid</t>
        </is>
      </c>
      <c r="P41" s="305" t="n"/>
      <c r="Q41" s="305" t="n"/>
      <c r="R41" s="305" t="n"/>
      <c r="S41" s="307">
        <f>L208</f>
        <v/>
      </c>
      <c r="T41" s="17" t="n"/>
    </row>
    <row r="42" ht="13.9" customHeight="1">
      <c r="G42" s="16" t="n"/>
      <c r="J42" s="218" t="inlineStr">
        <is>
          <t>Fixed Operation and Maintenance Expenses ($/kW/yr)</t>
        </is>
      </c>
      <c r="K42" s="18" t="inlineStr">
        <is>
          <t>Res PV - Seattle</t>
        </is>
      </c>
      <c r="L42" s="34">
        <f>20+PMT(0.08,30,PV(0.08,15,0,0.15*1000))</f>
        <v/>
      </c>
      <c r="M42" s="142" t="n"/>
      <c r="O42" s="229" t="inlineStr">
        <is>
          <t>Interest During Construction  - Nominal</t>
        </is>
      </c>
      <c r="P42" s="305" t="n"/>
      <c r="Q42" s="305" t="n"/>
      <c r="R42" s="305" t="n"/>
      <c r="S42" s="306">
        <f>L210</f>
        <v/>
      </c>
      <c r="T42" s="17" t="n"/>
    </row>
    <row r="43" ht="13.9" customHeight="1">
      <c r="G43" s="16" t="n"/>
      <c r="K43" s="133" t="inlineStr">
        <is>
          <t>Res PV - Chicago</t>
        </is>
      </c>
      <c r="L43" s="34">
        <f>L42</f>
        <v/>
      </c>
      <c r="M43" s="142" t="n"/>
      <c r="O43" s="229" t="inlineStr">
        <is>
          <t>Rate of Return on Equity Nominal - Mid</t>
        </is>
      </c>
      <c r="P43" s="305" t="n"/>
      <c r="Q43" s="305" t="n"/>
      <c r="R43" s="305" t="n"/>
      <c r="S43" s="306">
        <f>L212</f>
        <v/>
      </c>
      <c r="T43" s="17" t="n"/>
      <c r="W43" s="267" t="inlineStr">
        <is>
          <t xml:space="preserve"> </t>
        </is>
      </c>
    </row>
    <row r="44" ht="13.9" customHeight="1">
      <c r="G44" s="16" t="n"/>
      <c r="K44" s="20" t="inlineStr">
        <is>
          <t>Res PV - Kansas City</t>
        </is>
      </c>
      <c r="L44" s="34">
        <f>L43</f>
        <v/>
      </c>
      <c r="M44" s="142" t="n"/>
      <c r="O44" s="229" t="inlineStr">
        <is>
          <t>Calculated Rate of Return on Equity Real - Mid</t>
        </is>
      </c>
      <c r="P44" s="305" t="n"/>
      <c r="Q44" s="305" t="n"/>
      <c r="R44" s="305" t="n"/>
      <c r="S44" s="307">
        <f>L215</f>
        <v/>
      </c>
      <c r="T44" s="17" t="n"/>
      <c r="Z44" s="134" t="n"/>
    </row>
    <row r="45" ht="13.9" customHeight="1">
      <c r="G45" s="16" t="n"/>
      <c r="K45" s="20" t="inlineStr">
        <is>
          <t>Res PV - Los Angeles</t>
        </is>
      </c>
      <c r="L45" s="34">
        <f>L44</f>
        <v/>
      </c>
      <c r="M45" s="142" t="n"/>
      <c r="O45" s="229" t="n"/>
      <c r="P45" s="230" t="n"/>
      <c r="Q45" s="230" t="n"/>
      <c r="R45" s="230" t="n"/>
      <c r="S45" s="307" t="n"/>
      <c r="T45" s="17" t="n"/>
      <c r="Z45" s="134" t="n"/>
    </row>
    <row r="46" ht="13.9" customHeight="1">
      <c r="G46" s="16" t="n"/>
      <c r="K46" s="20" t="inlineStr">
        <is>
          <t>Res PV - Daggett, CA</t>
        </is>
      </c>
      <c r="L46" s="34">
        <f>L45</f>
        <v/>
      </c>
      <c r="M46" s="142" t="n"/>
      <c r="O46" s="229" t="n"/>
      <c r="P46" s="230" t="n"/>
      <c r="Q46" s="230" t="n"/>
      <c r="R46" s="230" t="n"/>
      <c r="S46" s="307" t="n"/>
      <c r="T46" s="17" t="n"/>
      <c r="Z46" s="134" t="n"/>
    </row>
    <row r="47" ht="13.9" customHeight="1">
      <c r="G47" s="16" t="n"/>
      <c r="K47" s="20" t="n"/>
      <c r="O47" s="229" t="inlineStr">
        <is>
          <t>Debt Fraction - Mid</t>
        </is>
      </c>
      <c r="P47" s="305" t="n"/>
      <c r="Q47" s="305" t="n"/>
      <c r="R47" s="305" t="n"/>
      <c r="S47" s="306">
        <f>L218</f>
        <v/>
      </c>
      <c r="T47" s="17" t="n"/>
    </row>
    <row r="48" ht="13.9" customHeight="1">
      <c r="G48" s="16" t="n"/>
      <c r="J48" s="218" t="inlineStr">
        <is>
          <t>Variable Operation and Maintenance Expenses ($/MWh)</t>
        </is>
      </c>
      <c r="K48" s="18" t="inlineStr">
        <is>
          <t>Res PV - Seattle</t>
        </is>
      </c>
      <c r="L48" s="34" t="n">
        <v>0</v>
      </c>
      <c r="M48" s="142" t="n"/>
      <c r="O48" s="229" t="inlineStr">
        <is>
          <t>Tax Rate (Federal and State)</t>
        </is>
      </c>
      <c r="P48" s="305" t="n"/>
      <c r="Q48" s="305" t="n"/>
      <c r="R48" s="305" t="n"/>
      <c r="S48" s="306">
        <f>L220</f>
        <v/>
      </c>
      <c r="T48" s="17" t="n"/>
    </row>
    <row r="49" ht="13.9" customHeight="1">
      <c r="G49" s="16" t="n"/>
      <c r="K49" s="133" t="inlineStr">
        <is>
          <t>Res PV - Chicago</t>
        </is>
      </c>
      <c r="L49" s="34" t="n">
        <v>0</v>
      </c>
      <c r="M49" s="142" t="n"/>
      <c r="O49" s="229" t="inlineStr">
        <is>
          <t>WACC Nominal - Mid</t>
        </is>
      </c>
      <c r="P49" s="305" t="n"/>
      <c r="Q49" s="305" t="n"/>
      <c r="R49" s="305" t="n"/>
      <c r="S49" s="307">
        <f>L222</f>
        <v/>
      </c>
      <c r="T49" s="40" t="n"/>
      <c r="Y49" s="308" t="n"/>
      <c r="Z49" s="308" t="n"/>
      <c r="AA49" s="308" t="n"/>
    </row>
    <row r="50" ht="13.9" customHeight="1">
      <c r="G50" s="16" t="n"/>
      <c r="K50" s="20" t="inlineStr">
        <is>
          <t>Res PV - Kansas City</t>
        </is>
      </c>
      <c r="L50" s="34" t="n">
        <v>0</v>
      </c>
      <c r="M50" s="142" t="n"/>
      <c r="O50" s="229" t="inlineStr">
        <is>
          <t>WACC Real - Mid</t>
        </is>
      </c>
      <c r="P50" s="305" t="n"/>
      <c r="Q50" s="305" t="n"/>
      <c r="R50" s="305" t="n"/>
      <c r="S50" s="307">
        <f>L225</f>
        <v/>
      </c>
      <c r="T50" s="17" t="n"/>
      <c r="U50" s="308" t="n"/>
      <c r="V50" s="308" t="n"/>
      <c r="W50" s="308" t="n"/>
      <c r="X50" s="308" t="n"/>
      <c r="Y50" s="308" t="n"/>
      <c r="Z50" s="308" t="n"/>
    </row>
    <row r="51" ht="13.9" customHeight="1">
      <c r="G51" s="16" t="n"/>
      <c r="K51" s="20" t="inlineStr">
        <is>
          <t>Res PV - Los Angeles</t>
        </is>
      </c>
      <c r="L51" s="34" t="n">
        <v>0</v>
      </c>
      <c r="M51" s="142" t="n"/>
      <c r="O51" s="230" t="n"/>
      <c r="P51" s="230" t="n"/>
      <c r="Q51" s="230" t="n"/>
      <c r="R51" s="230" t="n"/>
      <c r="S51" s="307" t="n"/>
      <c r="T51" s="17" t="n"/>
      <c r="U51" s="308" t="n"/>
      <c r="V51" s="308" t="n"/>
      <c r="W51" s="308" t="n"/>
      <c r="X51" s="308" t="n"/>
      <c r="Y51" s="308" t="n"/>
      <c r="Z51" s="308" t="n"/>
    </row>
    <row r="52" ht="13.9" customHeight="1">
      <c r="G52" s="16" t="n"/>
      <c r="K52" s="20" t="inlineStr">
        <is>
          <t>Res PV - Daggett, CA</t>
        </is>
      </c>
      <c r="L52" s="34" t="n">
        <v>0</v>
      </c>
      <c r="M52" s="142" t="n"/>
      <c r="O52" s="230" t="n"/>
      <c r="P52" s="230" t="n"/>
      <c r="Q52" s="230" t="n"/>
      <c r="R52" s="230" t="n"/>
      <c r="S52" s="307" t="n"/>
      <c r="T52" s="17" t="n"/>
      <c r="U52" s="308" t="n"/>
      <c r="V52" s="308" t="n"/>
      <c r="W52" s="308" t="n"/>
      <c r="X52" s="308" t="n"/>
      <c r="Y52" s="308" t="n"/>
      <c r="Z52" s="308" t="n"/>
    </row>
    <row r="53" ht="13.9" customHeight="1" thickBot="1">
      <c r="G53" s="41" t="n"/>
      <c r="H53" s="42" t="n"/>
      <c r="I53" s="42" t="n"/>
      <c r="J53" s="42" t="n"/>
      <c r="K53" s="42" t="n"/>
      <c r="L53" s="42" t="n"/>
      <c r="O53" s="225" t="inlineStr">
        <is>
          <t>Depreciation Period</t>
        </is>
      </c>
      <c r="P53" s="305" t="n"/>
      <c r="Q53" s="305" t="n"/>
      <c r="R53" s="305" t="n"/>
      <c r="S53" s="43" t="n">
        <v>5</v>
      </c>
      <c r="T53" s="17" t="n"/>
    </row>
    <row r="54" ht="13.9" customHeight="1">
      <c r="G54" s="44" t="n"/>
      <c r="H54" s="45" t="n"/>
      <c r="I54" s="45" t="n"/>
      <c r="J54" s="45" t="n"/>
      <c r="K54" s="45" t="n"/>
      <c r="L54" s="45" t="n"/>
      <c r="O54" s="227" t="inlineStr">
        <is>
          <t>Construction Finance Factor</t>
        </is>
      </c>
      <c r="P54" s="305" t="n"/>
      <c r="Q54" s="305" t="n"/>
      <c r="R54" s="305" t="n"/>
      <c r="S54" s="309" t="n">
        <v>1</v>
      </c>
      <c r="T54" s="17" t="n"/>
    </row>
    <row r="55" ht="15" customHeight="1">
      <c r="G55" s="16" t="n"/>
      <c r="H55" s="215" t="inlineStr">
        <is>
          <t>Finance</t>
        </is>
      </c>
      <c r="J55" s="218" t="inlineStr">
        <is>
          <t>Weighted Average Cost of Capital (WACC) (Nominal) (%)</t>
        </is>
      </c>
      <c r="K55" s="18" t="inlineStr">
        <is>
          <t>Res PV - Seattle</t>
        </is>
      </c>
      <c r="L55" s="310">
        <f>$S$49</f>
        <v/>
      </c>
      <c r="O55" s="227" t="inlineStr">
        <is>
          <t>Present Value of Depreciation</t>
        </is>
      </c>
      <c r="P55" s="305" t="n"/>
      <c r="Q55" s="305" t="n"/>
      <c r="R55" s="305" t="n"/>
      <c r="S55" s="309">
        <f>SUMPRODUCT(O74:T74,O76:T76)</f>
        <v/>
      </c>
      <c r="T55" s="17" t="n"/>
      <c r="U55" s="48" t="n"/>
    </row>
    <row r="56" ht="15" customHeight="1">
      <c r="G56" s="16" t="n"/>
      <c r="K56" s="133" t="inlineStr">
        <is>
          <t>Res PV - Chicago</t>
        </is>
      </c>
      <c r="L56" s="310">
        <f>$S$49</f>
        <v/>
      </c>
      <c r="O56" s="227" t="inlineStr">
        <is>
          <t>Project Finance Factor</t>
        </is>
      </c>
      <c r="P56" s="305" t="n"/>
      <c r="Q56" s="305" t="n"/>
      <c r="R56" s="305" t="n"/>
      <c r="S56" s="309">
        <f> (1 - S48 * S55) / (1 - S48)</f>
        <v/>
      </c>
      <c r="T56" s="17" t="n"/>
    </row>
    <row r="57" ht="15" customHeight="1">
      <c r="G57" s="16" t="n"/>
      <c r="K57" s="20" t="inlineStr">
        <is>
          <t>Res PV - Kansas City</t>
        </is>
      </c>
      <c r="L57" s="310">
        <f>$S$49</f>
        <v/>
      </c>
      <c r="O57" s="227" t="inlineStr">
        <is>
          <t>Capital Recovery Factor (CRF) Nominal - Mid</t>
        </is>
      </c>
      <c r="P57" s="305" t="n"/>
      <c r="Q57" s="305" t="n"/>
      <c r="R57" s="305" t="n"/>
      <c r="S57" s="307">
        <f>L228</f>
        <v/>
      </c>
      <c r="T57" s="17" t="n"/>
    </row>
    <row r="58" ht="15" customHeight="1">
      <c r="G58" s="16" t="n"/>
      <c r="K58" s="20" t="inlineStr">
        <is>
          <t>Res PV - Los Angeles</t>
        </is>
      </c>
      <c r="L58" s="310">
        <f>$S$49</f>
        <v/>
      </c>
      <c r="O58" s="49" t="n"/>
      <c r="P58" s="50" t="n"/>
      <c r="Q58" s="50" t="n"/>
      <c r="R58" s="50" t="n"/>
      <c r="S58" s="311" t="n"/>
      <c r="T58" s="17" t="n"/>
    </row>
    <row r="59" ht="15" customHeight="1">
      <c r="G59" s="16" t="n"/>
      <c r="K59" s="20" t="inlineStr">
        <is>
          <t>Res PV - Daggett, CA</t>
        </is>
      </c>
      <c r="L59" s="310">
        <f>$S$49</f>
        <v/>
      </c>
      <c r="O59" s="49" t="n"/>
      <c r="P59" s="50" t="n"/>
      <c r="Q59" s="50" t="n"/>
      <c r="R59" s="50" t="n"/>
      <c r="S59" s="311" t="n"/>
      <c r="T59" s="17" t="n"/>
    </row>
    <row r="60" ht="13.9" customHeight="1" thickBot="1">
      <c r="G60" s="41" t="n"/>
      <c r="H60" s="42" t="n"/>
      <c r="I60" s="42" t="n"/>
      <c r="J60" s="42" t="n"/>
      <c r="K60" s="42" t="n"/>
      <c r="L60" s="42" t="n"/>
      <c r="M60" s="42" t="n"/>
      <c r="N60" s="42" t="n"/>
      <c r="O60" s="221" t="inlineStr">
        <is>
          <t>Capital Recovery Factor (CRF) Real - Mid</t>
        </is>
      </c>
      <c r="P60" s="312" t="n"/>
      <c r="Q60" s="312" t="n"/>
      <c r="R60" s="312" t="n"/>
      <c r="S60" s="313">
        <f>L231</f>
        <v/>
      </c>
      <c r="T60" s="53" t="n"/>
    </row>
    <row r="61" ht="13.9" customHeight="1" thickBot="1">
      <c r="G61" s="44" t="n"/>
      <c r="H61" s="45" t="n"/>
      <c r="I61" s="45" t="n"/>
      <c r="J61" s="45" t="n"/>
      <c r="K61" s="45" t="n"/>
      <c r="L61" s="45" t="n"/>
      <c r="O61" s="144" t="n"/>
      <c r="P61" s="144" t="n"/>
      <c r="Q61" s="144" t="n"/>
      <c r="R61" s="144" t="n"/>
      <c r="S61" s="308" t="n"/>
      <c r="T61" s="17" t="n"/>
      <c r="U61" s="48" t="n"/>
    </row>
    <row r="62" ht="13.9" customHeight="1">
      <c r="G62" s="16" t="n"/>
      <c r="H62" s="217" t="inlineStr">
        <is>
          <t>Grid Connection Costs</t>
        </is>
      </c>
      <c r="J62" s="218" t="inlineStr">
        <is>
          <t>Grid Connection Costs (GCC) ($/kW)</t>
        </is>
      </c>
      <c r="K62" s="18" t="inlineStr">
        <is>
          <t>Res PV - Seattle</t>
        </is>
      </c>
      <c r="L62" s="34">
        <f>L68+L74</f>
        <v/>
      </c>
      <c r="O62" s="223" t="inlineStr">
        <is>
          <t>Construction Duration yrs</t>
        </is>
      </c>
      <c r="P62" s="300" t="n"/>
      <c r="Q62" s="54" t="n">
        <v>0</v>
      </c>
      <c r="T62" s="17" t="n"/>
      <c r="U62" s="48" t="n"/>
    </row>
    <row r="63" ht="13.9" customHeight="1">
      <c r="G63" s="16" t="n"/>
      <c r="K63" s="133" t="inlineStr">
        <is>
          <t>Res PV - Chicago</t>
        </is>
      </c>
      <c r="L63" s="34">
        <f>L69+L75</f>
        <v/>
      </c>
      <c r="O63" s="55" t="inlineStr">
        <is>
          <t>Year</t>
        </is>
      </c>
      <c r="P63" s="56" t="inlineStr">
        <is>
          <t>Capital</t>
        </is>
      </c>
      <c r="Q63" s="57" t="inlineStr">
        <is>
          <t>Accumulated</t>
        </is>
      </c>
      <c r="T63" s="17" t="n"/>
      <c r="U63" s="48" t="n"/>
    </row>
    <row r="64" ht="13.9" customHeight="1">
      <c r="G64" s="16" t="n"/>
      <c r="K64" s="20" t="inlineStr">
        <is>
          <t>Res PV - Kansas City</t>
        </is>
      </c>
      <c r="L64" s="34">
        <f>L70+L76</f>
        <v/>
      </c>
      <c r="M64" s="58" t="n"/>
      <c r="O64" s="59" t="inlineStr">
        <is>
          <t>Index</t>
        </is>
      </c>
      <c r="P64" s="134" t="inlineStr">
        <is>
          <t>Fraction</t>
        </is>
      </c>
      <c r="Q64" s="60" t="inlineStr">
        <is>
          <t>Interest</t>
        </is>
      </c>
      <c r="T64" s="17" t="n"/>
      <c r="U64" s="48" t="n"/>
    </row>
    <row r="65" ht="13.9" customHeight="1">
      <c r="G65" s="16" t="n"/>
      <c r="K65" s="20" t="inlineStr">
        <is>
          <t>Res PV - Los Angeles</t>
        </is>
      </c>
      <c r="L65" s="34">
        <f>L71+L77</f>
        <v/>
      </c>
      <c r="O65" s="59" t="n"/>
      <c r="P65" s="134" t="n"/>
      <c r="Q65" s="134" t="n"/>
      <c r="T65" s="17" t="n"/>
      <c r="U65" s="48" t="n"/>
    </row>
    <row r="66" ht="13.9" customHeight="1">
      <c r="G66" s="16" t="n"/>
      <c r="K66" s="20" t="inlineStr">
        <is>
          <t>Res PV - Daggett, CA</t>
        </is>
      </c>
      <c r="L66" s="34">
        <f>L72+L78</f>
        <v/>
      </c>
      <c r="O66" s="59" t="n"/>
      <c r="P66" s="134" t="n"/>
      <c r="Q66" s="134" t="n"/>
      <c r="T66" s="17" t="n"/>
      <c r="U66" s="48" t="n"/>
    </row>
    <row r="67" ht="13.9" customHeight="1">
      <c r="G67" s="16" t="n"/>
      <c r="O67" s="61" t="n">
        <v>0</v>
      </c>
      <c r="P67" s="62" t="n">
        <v>1</v>
      </c>
      <c r="Q67" s="314">
        <f>1+(1-S48)*((1+S42)^(O67+0.5)-1)</f>
        <v/>
      </c>
      <c r="T67" s="17" t="n"/>
      <c r="U67" s="48" t="n"/>
    </row>
    <row r="68" ht="13.9" customHeight="1">
      <c r="G68" s="16" t="n"/>
      <c r="J68" s="218" t="inlineStr">
        <is>
          <t>Grid Feature Costs ($/kW)</t>
        </is>
      </c>
      <c r="K68" s="18" t="inlineStr">
        <is>
          <t>Res PV - Seattle</t>
        </is>
      </c>
      <c r="L68" s="34" t="n">
        <v>0</v>
      </c>
      <c r="O68" s="64" t="n">
        <v>1</v>
      </c>
      <c r="P68" s="65" t="n">
        <v>0</v>
      </c>
      <c r="Q68" s="315">
        <f>1+(1-S48)*((1+S42)^(O68+0.5)-1)</f>
        <v/>
      </c>
      <c r="T68" s="17" t="n"/>
      <c r="U68" s="48" t="n"/>
    </row>
    <row r="69" ht="13.9" customHeight="1" thickBot="1">
      <c r="G69" s="16" t="n"/>
      <c r="K69" s="133" t="inlineStr">
        <is>
          <t>Res PV - Chicago</t>
        </is>
      </c>
      <c r="L69" s="34" t="n">
        <v>0</v>
      </c>
      <c r="O69" s="67" t="n">
        <v>2</v>
      </c>
      <c r="P69" s="68" t="n">
        <v>0</v>
      </c>
      <c r="Q69" s="316">
        <f>1+(1-S48)*((1+S42)^(O69+0.5)-1)</f>
        <v/>
      </c>
      <c r="T69" s="17" t="n"/>
      <c r="U69" s="48" t="n"/>
    </row>
    <row r="70" ht="13.9" customHeight="1">
      <c r="G70" s="16" t="n"/>
      <c r="K70" s="20" t="inlineStr">
        <is>
          <t>Res PV - Kansas City</t>
        </is>
      </c>
      <c r="L70" s="34" t="n">
        <v>0</v>
      </c>
      <c r="M70" s="58" t="n"/>
      <c r="T70" s="17" t="n"/>
      <c r="U70" s="48" t="n"/>
    </row>
    <row r="71" ht="13.9" customHeight="1">
      <c r="G71" s="16" t="n"/>
      <c r="K71" s="20" t="inlineStr">
        <is>
          <t>Res PV - Los Angeles</t>
        </is>
      </c>
      <c r="L71" s="34" t="n">
        <v>0</v>
      </c>
      <c r="U71" s="48" t="n"/>
    </row>
    <row r="72" ht="13.9" customHeight="1" thickBot="1">
      <c r="G72" s="16" t="n"/>
      <c r="K72" s="20" t="inlineStr">
        <is>
          <t>Res PV - Daggett, CA</t>
        </is>
      </c>
      <c r="L72" s="34" t="n">
        <v>0</v>
      </c>
      <c r="U72" s="48" t="n"/>
    </row>
    <row r="73" ht="13.9" customHeight="1">
      <c r="G73" s="16" t="n"/>
      <c r="N73" s="70" t="inlineStr">
        <is>
          <t>MACRS yr</t>
        </is>
      </c>
      <c r="O73" s="71" t="n">
        <v>1</v>
      </c>
      <c r="P73" s="71" t="n">
        <v>2</v>
      </c>
      <c r="Q73" s="71" t="n">
        <v>3</v>
      </c>
      <c r="R73" s="71" t="n">
        <v>4</v>
      </c>
      <c r="S73" s="71" t="n">
        <v>5</v>
      </c>
      <c r="T73" s="72" t="n">
        <v>6</v>
      </c>
      <c r="U73" s="48" t="n"/>
    </row>
    <row r="74" ht="13.9" customHeight="1">
      <c r="G74" s="16" t="n"/>
      <c r="J74" s="218" t="inlineStr">
        <is>
          <t>Onshore Spur Line Costs ($/kW)</t>
        </is>
      </c>
      <c r="K74" s="18" t="inlineStr">
        <is>
          <t>Res PV - Seattle</t>
        </is>
      </c>
      <c r="L74" s="34" t="n">
        <v>0</v>
      </c>
      <c r="N74" s="55" t="inlineStr">
        <is>
          <t>Depreciation</t>
        </is>
      </c>
      <c r="O74" s="317" t="n">
        <v>0.2</v>
      </c>
      <c r="P74" s="318" t="n">
        <v>0.32</v>
      </c>
      <c r="Q74" s="318" t="n">
        <v>0.192</v>
      </c>
      <c r="R74" s="318" t="n">
        <v>0.1152</v>
      </c>
      <c r="S74" s="318" t="n">
        <v>0.1152</v>
      </c>
      <c r="T74" s="319" t="n">
        <v>0.0576</v>
      </c>
      <c r="U74" s="48" t="n"/>
    </row>
    <row r="75" ht="13.9" customHeight="1" thickBot="1">
      <c r="G75" s="16" t="n"/>
      <c r="K75" s="133" t="inlineStr">
        <is>
          <t>Res PV - Chicago</t>
        </is>
      </c>
      <c r="L75" s="34" t="n">
        <v>0</v>
      </c>
      <c r="N75" s="73" t="inlineStr">
        <is>
          <t>Fraction</t>
        </is>
      </c>
      <c r="O75" s="320" t="n"/>
      <c r="P75" s="320" t="n"/>
      <c r="Q75" s="320" t="n"/>
      <c r="R75" s="320" t="n"/>
      <c r="S75" s="320" t="n"/>
      <c r="T75" s="321" t="n"/>
      <c r="U75" s="48" t="n"/>
    </row>
    <row r="76" ht="13.9" customHeight="1">
      <c r="G76" s="16" t="n"/>
      <c r="K76" s="20" t="inlineStr">
        <is>
          <t>Res PV - Kansas City</t>
        </is>
      </c>
      <c r="L76" s="34" t="n">
        <v>0</v>
      </c>
      <c r="N76" s="76" t="inlineStr">
        <is>
          <t>Depreciation</t>
        </is>
      </c>
      <c r="O76" s="322">
        <f>1/((1+$S$50)*(1+$S$36))^O73</f>
        <v/>
      </c>
      <c r="P76" s="322">
        <f>1/((1+$S$50)*(1+$S$36))^P73</f>
        <v/>
      </c>
      <c r="Q76" s="322">
        <f>1/((1+$S$50)*(1+$S$36))^Q73</f>
        <v/>
      </c>
      <c r="R76" s="322">
        <f>1/((1+$S$50)*(1+$S$36))^R73</f>
        <v/>
      </c>
      <c r="S76" s="322">
        <f>1/((1+$S$50)*(1+$S$36))^S73</f>
        <v/>
      </c>
      <c r="T76" s="322">
        <f>1/((1+$S$50)*(1+$S$36))^T73</f>
        <v/>
      </c>
      <c r="U76" s="48" t="n"/>
    </row>
    <row r="77" ht="13.9" customHeight="1">
      <c r="G77" s="16" t="n"/>
      <c r="K77" s="20" t="inlineStr">
        <is>
          <t>Res PV - Los Angeles</t>
        </is>
      </c>
      <c r="L77" s="34" t="n">
        <v>0</v>
      </c>
      <c r="N77" s="77" t="n"/>
      <c r="O77" s="323" t="n"/>
      <c r="P77" s="323" t="n"/>
      <c r="Q77" s="323" t="n"/>
      <c r="R77" s="323" t="n"/>
      <c r="S77" s="323" t="n"/>
      <c r="T77" s="324" t="n"/>
      <c r="U77" s="48" t="n"/>
    </row>
    <row r="78" ht="13.9" customHeight="1">
      <c r="G78" s="16" t="n"/>
      <c r="K78" s="20" t="inlineStr">
        <is>
          <t>Res PV - Daggett, CA</t>
        </is>
      </c>
      <c r="L78" s="34" t="n">
        <v>0</v>
      </c>
      <c r="N78" s="77" t="n"/>
      <c r="O78" s="323" t="n"/>
      <c r="P78" s="323" t="n"/>
      <c r="Q78" s="323" t="n"/>
      <c r="R78" s="323" t="n"/>
      <c r="S78" s="323" t="n"/>
      <c r="T78" s="324" t="n"/>
      <c r="U78" s="48" t="n"/>
    </row>
    <row r="79" ht="13.9" customHeight="1" thickBot="1">
      <c r="G79" s="41" t="n"/>
      <c r="H79" s="42" t="n"/>
      <c r="I79" s="42" t="n"/>
      <c r="J79" s="42" t="n"/>
      <c r="K79" s="42" t="n"/>
      <c r="L79" s="42" t="n"/>
      <c r="N79" s="78" t="inlineStr">
        <is>
          <t>Factor</t>
        </is>
      </c>
      <c r="O79" s="325" t="n"/>
      <c r="P79" s="325" t="n"/>
      <c r="Q79" s="325" t="n"/>
      <c r="R79" s="325" t="n"/>
      <c r="S79" s="325" t="n"/>
      <c r="T79" s="326" t="n"/>
    </row>
    <row r="80" ht="13.9" customHeight="1">
      <c r="G80" s="44" t="n"/>
      <c r="H80" s="45" t="n"/>
      <c r="I80" s="45" t="n"/>
      <c r="J80" s="45" t="n"/>
      <c r="K80" s="45" t="n"/>
      <c r="L80" s="45" t="n"/>
      <c r="M80" s="45" t="n"/>
      <c r="T80" s="17" t="n"/>
    </row>
    <row r="81" ht="13.9" customHeight="1">
      <c r="G81" s="16" t="n"/>
      <c r="H81" s="202" t="inlineStr">
        <is>
          <t>LCOE</t>
        </is>
      </c>
      <c r="J81" s="218" t="inlineStr">
        <is>
          <t>Levelized Cost of Energy ($/MWh)</t>
        </is>
      </c>
      <c r="K81" s="18" t="inlineStr">
        <is>
          <t>Res PV - Seattle</t>
        </is>
      </c>
      <c r="L81" s="27">
        <f> (($S$60 * $S$56 * $S$54 * (L36 * 1 + L62) +L42) * 1000 / (L12 * 8760)) + L48 + 0</f>
        <v/>
      </c>
      <c r="M81" s="81" t="n"/>
    </row>
    <row r="82" ht="13.9" customHeight="1">
      <c r="G82" s="16" t="n"/>
      <c r="K82" s="133" t="inlineStr">
        <is>
          <t>Res PV - Chicago</t>
        </is>
      </c>
      <c r="L82" s="27">
        <f> (($S$60 * $S$56 * $S$54 * (L37 * 1 + L63) +L43) * 1000 / (L13 * 8760)) + L49 + 0</f>
        <v/>
      </c>
      <c r="M82" s="81" t="n"/>
    </row>
    <row r="83" ht="13.9" customHeight="1">
      <c r="G83" s="16" t="n"/>
      <c r="K83" s="20" t="inlineStr">
        <is>
          <t>Res PV - Kansas City</t>
        </is>
      </c>
      <c r="L83" s="27">
        <f> (($S$60 * $S$56 * $S$54 * (L38 * 1 + L64) +L44) * 1000 / (L14 * 8760)) + L50 + 0</f>
        <v/>
      </c>
      <c r="M83" s="81" t="n"/>
    </row>
    <row r="84" ht="13.9" customHeight="1">
      <c r="G84" s="16" t="n"/>
      <c r="K84" s="20" t="inlineStr">
        <is>
          <t>Res PV - Los Angeles</t>
        </is>
      </c>
      <c r="L84" s="27">
        <f> (($S$60 * $S$56 * $S$54 * (L39 * 1 + L65) +L45) * 1000 / (L15 * 8760)) + L51 + 0</f>
        <v/>
      </c>
    </row>
    <row r="85" ht="13.9" customHeight="1">
      <c r="G85" s="16" t="n"/>
      <c r="K85" s="20" t="inlineStr">
        <is>
          <t>Res PV - Daggett, CA</t>
        </is>
      </c>
      <c r="L85" s="27">
        <f> (($S$60 * $S$56 * $S$54 * (L40 * 1 + L66) +L46) * 1000 / (L16 * 8760)) + L52 + 0</f>
        <v/>
      </c>
    </row>
    <row r="86" ht="13.9" customHeight="1">
      <c r="G86" s="16" t="n"/>
      <c r="L86" s="151" t="n"/>
    </row>
    <row r="87" ht="13.9" customHeight="1">
      <c r="G87" s="16" t="n"/>
      <c r="J87" s="218" t="inlineStr">
        <is>
          <t>Overnight Levelized Cost of Energy ($/MWh)</t>
        </is>
      </c>
      <c r="K87" s="18" t="inlineStr">
        <is>
          <t>Res PV - Seattle</t>
        </is>
      </c>
      <c r="L87" s="27">
        <f>(((L36*$S$60*(1-$S$48*$S$55))/(8760*L12*(1-$S$48))+L42/(8760*L12))*1000)+L48</f>
        <v/>
      </c>
      <c r="M87" s="81" t="n"/>
    </row>
    <row r="88" ht="13.9" customHeight="1">
      <c r="G88" s="16" t="n"/>
      <c r="K88" s="133" t="inlineStr">
        <is>
          <t>Res PV - Chicago</t>
        </is>
      </c>
      <c r="L88" s="27">
        <f>(((L37*$S$60*(1-$S$48*$S$55))/(8760*L13*(1-$S$48))+L43/(8760*L13))*1000)+L49</f>
        <v/>
      </c>
    </row>
    <row r="89" ht="13.9" customHeight="1">
      <c r="G89" s="16" t="n"/>
      <c r="K89" s="20" t="inlineStr">
        <is>
          <t>Res PV - Kansas City</t>
        </is>
      </c>
      <c r="L89" s="27">
        <f>(((L38*$S$60*(1-$S$48*$S$55))/(8760*L14*(1-$S$48))+L44/(8760*L14))*1000)+L50</f>
        <v/>
      </c>
    </row>
    <row r="90" ht="13.9" customHeight="1">
      <c r="G90" s="16" t="n"/>
      <c r="K90" s="20" t="inlineStr">
        <is>
          <t>Res PV - Los Angeles</t>
        </is>
      </c>
      <c r="L90" s="27">
        <f>(((L39*$S$60*(1-$S$48*$S$55))/(8760*L15*(1-$S$48))+L45/(8760*L15))*1000)+L51</f>
        <v/>
      </c>
    </row>
    <row r="91" ht="13.9" customHeight="1">
      <c r="G91" s="16" t="n"/>
      <c r="K91" s="20" t="inlineStr">
        <is>
          <t>Res PV - Daggett, CA</t>
        </is>
      </c>
      <c r="L91" s="27">
        <f>(((L40*$S$60*(1-$S$48*$S$55))/(8760*L16*(1-$S$48))+L46/(8760*L16))*1000)+L52</f>
        <v/>
      </c>
    </row>
    <row r="92" ht="13.9" customHeight="1">
      <c r="G92" s="82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4" t="n"/>
    </row>
    <row r="94" ht="13.9" customHeight="1">
      <c r="H94" s="267" t="inlineStr">
        <is>
          <t>***Note: For future projections, low, mid, and high refer to the resulting low, mid, and high LCOE projections.</t>
        </is>
      </c>
    </row>
    <row r="96" ht="13.9" customHeight="1">
      <c r="G96" s="11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</row>
    <row r="97" ht="13.9" customHeight="1">
      <c r="D97" s="14" t="inlineStr">
        <is>
          <t>X</t>
        </is>
      </c>
      <c r="G97" s="219" t="inlineStr">
        <is>
          <t>Future Projections</t>
        </is>
      </c>
      <c r="U97" s="219" t="n"/>
      <c r="V97" s="219" t="n"/>
      <c r="W97" s="219" t="n"/>
      <c r="X97" s="219" t="n"/>
      <c r="Y97" s="153" t="n"/>
      <c r="Z97" s="153" t="n"/>
      <c r="AA97" s="153" t="n"/>
      <c r="AB97" s="153" t="n"/>
      <c r="AC97" s="153" t="n"/>
      <c r="AD97" s="153" t="n"/>
      <c r="AE97" s="153" t="n"/>
      <c r="AF97" s="153" t="n"/>
      <c r="AG97" s="153" t="n"/>
      <c r="AH97" s="153" t="n"/>
      <c r="AI97" s="153" t="n"/>
      <c r="AJ97" s="153" t="n"/>
      <c r="AK97" s="153" t="n"/>
      <c r="AL97" s="153" t="n"/>
      <c r="AM97" s="153" t="n"/>
      <c r="AN97" s="153" t="n"/>
      <c r="AO97" s="153" t="n"/>
      <c r="AP97" s="153" t="n"/>
      <c r="AQ97" s="153" t="n"/>
      <c r="AR97" s="153" t="n"/>
      <c r="AS97" s="153" t="n"/>
      <c r="AT97" s="153" t="n"/>
    </row>
    <row r="98" ht="13.9" customHeight="1">
      <c r="G98" s="16" t="n"/>
    </row>
    <row r="99" ht="13.9" customHeight="1">
      <c r="G99" s="16" t="n"/>
      <c r="L99" s="154" t="n">
        <v>2017</v>
      </c>
      <c r="M99" s="154" t="n">
        <v>2018</v>
      </c>
      <c r="N99" s="154" t="n">
        <v>2019</v>
      </c>
      <c r="O99" s="154" t="n">
        <v>2020</v>
      </c>
      <c r="P99" s="154" t="n">
        <v>2021</v>
      </c>
      <c r="Q99" s="154" t="n">
        <v>2022</v>
      </c>
      <c r="R99" s="154" t="n">
        <v>2023</v>
      </c>
      <c r="S99" s="154" t="n">
        <v>2024</v>
      </c>
      <c r="T99" s="154" t="n">
        <v>2025</v>
      </c>
      <c r="U99" s="154" t="n">
        <v>2026</v>
      </c>
      <c r="V99" s="154" t="n">
        <v>2027</v>
      </c>
      <c r="W99" s="154" t="n">
        <v>2028</v>
      </c>
      <c r="X99" s="154" t="n">
        <v>2029</v>
      </c>
      <c r="Y99" s="154" t="n">
        <v>2030</v>
      </c>
      <c r="Z99" s="154" t="n">
        <v>2031</v>
      </c>
      <c r="AA99" s="154" t="n">
        <v>2032</v>
      </c>
      <c r="AB99" s="154" t="n">
        <v>2033</v>
      </c>
      <c r="AC99" s="154" t="n">
        <v>2034</v>
      </c>
      <c r="AD99" s="154" t="n">
        <v>2035</v>
      </c>
      <c r="AE99" s="154" t="n">
        <v>2036</v>
      </c>
      <c r="AF99" s="154" t="n">
        <v>2037</v>
      </c>
      <c r="AG99" s="154" t="n">
        <v>2038</v>
      </c>
      <c r="AH99" s="154" t="n">
        <v>2039</v>
      </c>
      <c r="AI99" s="154" t="n">
        <v>2040</v>
      </c>
      <c r="AJ99" s="154" t="n">
        <v>2041</v>
      </c>
      <c r="AK99" s="154" t="n">
        <v>2042</v>
      </c>
      <c r="AL99" s="154" t="n">
        <v>2043</v>
      </c>
      <c r="AM99" s="154" t="n">
        <v>2044</v>
      </c>
      <c r="AN99" s="154" t="n">
        <v>2045</v>
      </c>
      <c r="AO99" s="154" t="n">
        <v>2046</v>
      </c>
      <c r="AP99" s="154" t="n">
        <v>2047</v>
      </c>
      <c r="AQ99" s="154" t="n">
        <v>2048</v>
      </c>
      <c r="AR99" s="154" t="n">
        <v>2049</v>
      </c>
      <c r="AS99" s="154" t="n">
        <v>2050</v>
      </c>
    </row>
    <row r="100" ht="13.9" customHeight="1">
      <c r="G100" s="16" t="n"/>
      <c r="H100" s="220" t="inlineStr">
        <is>
          <t>Techno-Economic Cost and Performance Parameters</t>
        </is>
      </c>
      <c r="J100" s="327" t="inlineStr">
        <is>
          <t>Net Capacity Factor (%)</t>
        </is>
      </c>
      <c r="K100" s="155" t="inlineStr">
        <is>
          <t>Res PV - Seattle - Low</t>
        </is>
      </c>
      <c r="L100" s="328" t="n">
        <v>0.1258427529283381</v>
      </c>
      <c r="M100" s="328" t="n">
        <v>0.126024566053832</v>
      </c>
      <c r="N100" s="328" t="n">
        <v>0.1262063791793261</v>
      </c>
      <c r="O100" s="328" t="n">
        <v>0.12638819230482</v>
      </c>
      <c r="P100" s="328" t="n">
        <v>0.126570005430314</v>
      </c>
      <c r="Q100" s="328" t="n">
        <v>0.126751818555808</v>
      </c>
      <c r="R100" s="328" t="n">
        <v>0.126933631681302</v>
      </c>
      <c r="S100" s="328" t="n">
        <v>0.127115444806796</v>
      </c>
      <c r="T100" s="328" t="n">
        <v>0.1272972579322899</v>
      </c>
      <c r="U100" s="328" t="n">
        <v>0.1274790710577839</v>
      </c>
      <c r="V100" s="328" t="n">
        <v>0.1276608841832779</v>
      </c>
      <c r="W100" s="328" t="n">
        <v>0.1278426973087719</v>
      </c>
      <c r="X100" s="328" t="n">
        <v>0.1280245104342659</v>
      </c>
      <c r="Y100" s="328" t="n">
        <v>0.1282063235597598</v>
      </c>
      <c r="Z100" s="328" t="n">
        <v>0.1283881366852538</v>
      </c>
      <c r="AA100" s="328" t="n">
        <v>0.1285699498107478</v>
      </c>
      <c r="AB100" s="328" t="n">
        <v>0.1287517629362418</v>
      </c>
      <c r="AC100" s="328" t="n">
        <v>0.1289335760617357</v>
      </c>
      <c r="AD100" s="328" t="n">
        <v>0.1291153891872297</v>
      </c>
      <c r="AE100" s="328" t="n">
        <v>0.1292972023127237</v>
      </c>
      <c r="AF100" s="328" t="n">
        <v>0.1294790154382177</v>
      </c>
      <c r="AG100" s="328" t="n">
        <v>0.1296608285637117</v>
      </c>
      <c r="AH100" s="328" t="n">
        <v>0.1298426416892056</v>
      </c>
      <c r="AI100" s="328" t="n">
        <v>0.1300244548146996</v>
      </c>
      <c r="AJ100" s="328" t="n">
        <v>0.1302062679401936</v>
      </c>
      <c r="AK100" s="328" t="n">
        <v>0.1303880810656876</v>
      </c>
      <c r="AL100" s="328" t="n">
        <v>0.1305698941911816</v>
      </c>
      <c r="AM100" s="328" t="n">
        <v>0.1307517073166755</v>
      </c>
      <c r="AN100" s="328" t="n">
        <v>0.1309335204421695</v>
      </c>
      <c r="AO100" s="328" t="n">
        <v>0.1311153335676635</v>
      </c>
      <c r="AP100" s="328" t="n">
        <v>0.1312971466931575</v>
      </c>
      <c r="AQ100" s="328" t="n">
        <v>0.1314789598186515</v>
      </c>
      <c r="AR100" s="328" t="n">
        <v>0.1316607729441454</v>
      </c>
      <c r="AS100" s="328" t="n">
        <v>0.1318425860696397</v>
      </c>
    </row>
    <row r="101" ht="13.9" customHeight="1">
      <c r="G101" s="16" t="n"/>
      <c r="J101" s="81" t="n"/>
      <c r="K101" s="8" t="inlineStr">
        <is>
          <t>Res PV - Seattle - Mid</t>
        </is>
      </c>
      <c r="L101" s="329" t="n">
        <v>0.1258427529283381</v>
      </c>
      <c r="M101" s="329" t="n">
        <v>0.125923990432199</v>
      </c>
      <c r="N101" s="329" t="n">
        <v>0.126005227936059</v>
      </c>
      <c r="O101" s="329" t="n">
        <v>0.1260864654399195</v>
      </c>
      <c r="P101" s="329" t="n">
        <v>0.12616770294378</v>
      </c>
      <c r="Q101" s="329" t="n">
        <v>0.1262489404476404</v>
      </c>
      <c r="R101" s="329" t="n">
        <v>0.1263301779515009</v>
      </c>
      <c r="S101" s="329" t="n">
        <v>0.1264114154553614</v>
      </c>
      <c r="T101" s="329" t="n">
        <v>0.1264926529592218</v>
      </c>
      <c r="U101" s="329" t="n">
        <v>0.1265738904630823</v>
      </c>
      <c r="V101" s="329" t="n">
        <v>0.1266551279669428</v>
      </c>
      <c r="W101" s="329" t="n">
        <v>0.1267363654708032</v>
      </c>
      <c r="X101" s="329" t="n">
        <v>0.1268176029746637</v>
      </c>
      <c r="Y101" s="329" t="n">
        <v>0.1268988404785241</v>
      </c>
      <c r="Z101" s="329" t="n">
        <v>0.1269800779823846</v>
      </c>
      <c r="AA101" s="329" t="n">
        <v>0.1270613154862451</v>
      </c>
      <c r="AB101" s="329" t="n">
        <v>0.1271425529901055</v>
      </c>
      <c r="AC101" s="329" t="n">
        <v>0.127223790493966</v>
      </c>
      <c r="AD101" s="329" t="n">
        <v>0.1273050279978265</v>
      </c>
      <c r="AE101" s="329" t="n">
        <v>0.1273862655016869</v>
      </c>
      <c r="AF101" s="329" t="n">
        <v>0.1274675030055474</v>
      </c>
      <c r="AG101" s="329" t="n">
        <v>0.1275487405094079</v>
      </c>
      <c r="AH101" s="329" t="n">
        <v>0.1276299780132683</v>
      </c>
      <c r="AI101" s="329" t="n">
        <v>0.1277112155171288</v>
      </c>
      <c r="AJ101" s="329" t="n">
        <v>0.1277924530209893</v>
      </c>
      <c r="AK101" s="329" t="n">
        <v>0.1278736905248497</v>
      </c>
      <c r="AL101" s="329" t="n">
        <v>0.1279549280287102</v>
      </c>
      <c r="AM101" s="329" t="n">
        <v>0.1280361655325707</v>
      </c>
      <c r="AN101" s="329" t="n">
        <v>0.1281174030364311</v>
      </c>
      <c r="AO101" s="329" t="n">
        <v>0.1281986405402916</v>
      </c>
      <c r="AP101" s="329" t="n">
        <v>0.1282798780441521</v>
      </c>
      <c r="AQ101" s="329" t="n">
        <v>0.1283611155480125</v>
      </c>
      <c r="AR101" s="329" t="n">
        <v>0.128442353051873</v>
      </c>
      <c r="AS101" s="329" t="n">
        <v>0.128523590555733</v>
      </c>
    </row>
    <row r="102" ht="13.9" customHeight="1" thickBot="1">
      <c r="G102" s="16" t="n"/>
      <c r="J102" s="81" t="n"/>
      <c r="K102" s="156" t="inlineStr">
        <is>
          <t>Res PV - Seattle - Constant</t>
        </is>
      </c>
      <c r="L102" s="330" t="n">
        <v>0.1258427529283381</v>
      </c>
      <c r="M102" s="330" t="n">
        <v>0.1258427529283381</v>
      </c>
      <c r="N102" s="330" t="n">
        <v>0.1258427529283381</v>
      </c>
      <c r="O102" s="330" t="n">
        <v>0.1258427529283381</v>
      </c>
      <c r="P102" s="330" t="n">
        <v>0.1258427529283381</v>
      </c>
      <c r="Q102" s="330" t="n">
        <v>0.1258427529283381</v>
      </c>
      <c r="R102" s="330" t="n">
        <v>0.1258427529283381</v>
      </c>
      <c r="S102" s="330" t="n">
        <v>0.1258427529283381</v>
      </c>
      <c r="T102" s="330" t="n">
        <v>0.1258427529283381</v>
      </c>
      <c r="U102" s="330" t="n">
        <v>0.1258427529283381</v>
      </c>
      <c r="V102" s="330" t="n">
        <v>0.1258427529283381</v>
      </c>
      <c r="W102" s="330" t="n">
        <v>0.1258427529283381</v>
      </c>
      <c r="X102" s="330" t="n">
        <v>0.1258427529283381</v>
      </c>
      <c r="Y102" s="330" t="n">
        <v>0.1258427529283381</v>
      </c>
      <c r="Z102" s="330" t="n">
        <v>0.1258427529283381</v>
      </c>
      <c r="AA102" s="330" t="n">
        <v>0.1258427529283381</v>
      </c>
      <c r="AB102" s="330" t="n">
        <v>0.1258427529283381</v>
      </c>
      <c r="AC102" s="330" t="n">
        <v>0.1258427529283381</v>
      </c>
      <c r="AD102" s="330" t="n">
        <v>0.1258427529283381</v>
      </c>
      <c r="AE102" s="330" t="n">
        <v>0.1258427529283381</v>
      </c>
      <c r="AF102" s="330" t="n">
        <v>0.1258427529283381</v>
      </c>
      <c r="AG102" s="330" t="n">
        <v>0.1258427529283381</v>
      </c>
      <c r="AH102" s="330" t="n">
        <v>0.1258427529283381</v>
      </c>
      <c r="AI102" s="330" t="n">
        <v>0.1258427529283381</v>
      </c>
      <c r="AJ102" s="330" t="n">
        <v>0.1258427529283381</v>
      </c>
      <c r="AK102" s="330" t="n">
        <v>0.1258427529283381</v>
      </c>
      <c r="AL102" s="330" t="n">
        <v>0.1258427529283381</v>
      </c>
      <c r="AM102" s="330" t="n">
        <v>0.1258427529283381</v>
      </c>
      <c r="AN102" s="330" t="n">
        <v>0.1258427529283381</v>
      </c>
      <c r="AO102" s="330" t="n">
        <v>0.1258427529283381</v>
      </c>
      <c r="AP102" s="330" t="n">
        <v>0.1258427529283381</v>
      </c>
      <c r="AQ102" s="330" t="n">
        <v>0.1258427529283381</v>
      </c>
      <c r="AR102" s="330" t="n">
        <v>0.1258427529283381</v>
      </c>
      <c r="AS102" s="330" t="n">
        <v>0.1258427529283381</v>
      </c>
    </row>
    <row r="103" ht="13.9" customHeight="1" thickTop="1">
      <c r="G103" s="16" t="n"/>
      <c r="J103" s="81" t="n"/>
      <c r="K103" s="155" t="inlineStr">
        <is>
          <t>Res PV - Chicago - Low</t>
        </is>
      </c>
      <c r="L103" s="328" t="n">
        <v>0.1478635223083303</v>
      </c>
      <c r="M103" s="328" t="n">
        <v>0.1480771502567966</v>
      </c>
      <c r="N103" s="328" t="n">
        <v>0.1482907782052628</v>
      </c>
      <c r="O103" s="328" t="n">
        <v>0.1485044061537291</v>
      </c>
      <c r="P103" s="328" t="n">
        <v>0.1487180341021954</v>
      </c>
      <c r="Q103" s="328" t="n">
        <v>0.1489316620506617</v>
      </c>
      <c r="R103" s="328" t="n">
        <v>0.1491452899991279</v>
      </c>
      <c r="S103" s="328" t="n">
        <v>0.1493589179475942</v>
      </c>
      <c r="T103" s="328" t="n">
        <v>0.1495725458960605</v>
      </c>
      <c r="U103" s="328" t="n">
        <v>0.1497861738445267</v>
      </c>
      <c r="V103" s="328" t="n">
        <v>0.149999801792993</v>
      </c>
      <c r="W103" s="328" t="n">
        <v>0.1502134297414593</v>
      </c>
      <c r="X103" s="328" t="n">
        <v>0.1504270576899256</v>
      </c>
      <c r="Y103" s="328" t="n">
        <v>0.1506406856383918</v>
      </c>
      <c r="Z103" s="328" t="n">
        <v>0.1508543135868581</v>
      </c>
      <c r="AA103" s="328" t="n">
        <v>0.1510679415353244</v>
      </c>
      <c r="AB103" s="328" t="n">
        <v>0.1512815694837907</v>
      </c>
      <c r="AC103" s="328" t="n">
        <v>0.1514951974322569</v>
      </c>
      <c r="AD103" s="328" t="n">
        <v>0.1517088253807232</v>
      </c>
      <c r="AE103" s="328" t="n">
        <v>0.1519224533291895</v>
      </c>
      <c r="AF103" s="328" t="n">
        <v>0.1521360812776557</v>
      </c>
      <c r="AG103" s="328" t="n">
        <v>0.152349709226122</v>
      </c>
      <c r="AH103" s="328" t="n">
        <v>0.1525633371745883</v>
      </c>
      <c r="AI103" s="328" t="n">
        <v>0.1527769651230546</v>
      </c>
      <c r="AJ103" s="328" t="n">
        <v>0.1529905930715208</v>
      </c>
      <c r="AK103" s="328" t="n">
        <v>0.1532042210199871</v>
      </c>
      <c r="AL103" s="328" t="n">
        <v>0.1534178489684534</v>
      </c>
      <c r="AM103" s="328" t="n">
        <v>0.1536314769169196</v>
      </c>
      <c r="AN103" s="328" t="n">
        <v>0.1538451048653859</v>
      </c>
      <c r="AO103" s="328" t="n">
        <v>0.1540587328138522</v>
      </c>
      <c r="AP103" s="328" t="n">
        <v>0.1542723607623185</v>
      </c>
      <c r="AQ103" s="328" t="n">
        <v>0.1544859887107847</v>
      </c>
      <c r="AR103" s="328" t="n">
        <v>0.154699616659251</v>
      </c>
      <c r="AS103" s="328" t="n">
        <v>0.1549132446077169</v>
      </c>
    </row>
    <row r="104" ht="13.9" customHeight="1">
      <c r="G104" s="16" t="n"/>
      <c r="J104" s="81" t="n"/>
      <c r="K104" s="8" t="inlineStr">
        <is>
          <t>Res PV - Chicago - Mid</t>
        </is>
      </c>
      <c r="L104" s="329" t="n">
        <v>0.1478635223083303</v>
      </c>
      <c r="M104" s="329" t="n">
        <v>0.1479589752699417</v>
      </c>
      <c r="N104" s="329" t="n">
        <v>0.1480544282315531</v>
      </c>
      <c r="O104" s="329" t="n">
        <v>0.1481498811931645</v>
      </c>
      <c r="P104" s="329" t="n">
        <v>0.1482453341547759</v>
      </c>
      <c r="Q104" s="329" t="n">
        <v>0.1483407871163873</v>
      </c>
      <c r="R104" s="329" t="n">
        <v>0.1484362400779987</v>
      </c>
      <c r="S104" s="329" t="n">
        <v>0.1485316930396101</v>
      </c>
      <c r="T104" s="329" t="n">
        <v>0.1486271460012215</v>
      </c>
      <c r="U104" s="329" t="n">
        <v>0.1487225989628329</v>
      </c>
      <c r="V104" s="329" t="n">
        <v>0.1488180519244443</v>
      </c>
      <c r="W104" s="329" t="n">
        <v>0.1489135048860557</v>
      </c>
      <c r="X104" s="329" t="n">
        <v>0.1490089578476671</v>
      </c>
      <c r="Y104" s="329" t="n">
        <v>0.1491044108092785</v>
      </c>
      <c r="Z104" s="329" t="n">
        <v>0.1491998637708899</v>
      </c>
      <c r="AA104" s="329" t="n">
        <v>0.1492953167325013</v>
      </c>
      <c r="AB104" s="329" t="n">
        <v>0.1493907696941127</v>
      </c>
      <c r="AC104" s="329" t="n">
        <v>0.1494862226557241</v>
      </c>
      <c r="AD104" s="329" t="n">
        <v>0.1495816756173355</v>
      </c>
      <c r="AE104" s="329" t="n">
        <v>0.1496771285789469</v>
      </c>
      <c r="AF104" s="329" t="n">
        <v>0.1497725815405583</v>
      </c>
      <c r="AG104" s="329" t="n">
        <v>0.1498680345021697</v>
      </c>
      <c r="AH104" s="329" t="n">
        <v>0.149963487463781</v>
      </c>
      <c r="AI104" s="329" t="n">
        <v>0.1500589404253924</v>
      </c>
      <c r="AJ104" s="329" t="n">
        <v>0.1501543933870038</v>
      </c>
      <c r="AK104" s="329" t="n">
        <v>0.1502498463486152</v>
      </c>
      <c r="AL104" s="329" t="n">
        <v>0.1503452993102266</v>
      </c>
      <c r="AM104" s="329" t="n">
        <v>0.150440752271838</v>
      </c>
      <c r="AN104" s="329" t="n">
        <v>0.1505362052334494</v>
      </c>
      <c r="AO104" s="329" t="n">
        <v>0.1506316581950608</v>
      </c>
      <c r="AP104" s="329" t="n">
        <v>0.1507271111566722</v>
      </c>
      <c r="AQ104" s="329" t="n">
        <v>0.1508225641182836</v>
      </c>
      <c r="AR104" s="329" t="n">
        <v>0.150918017079895</v>
      </c>
      <c r="AS104" s="329" t="n">
        <v>0.1510134700415069</v>
      </c>
    </row>
    <row r="105" ht="13.9" customHeight="1" thickBot="1">
      <c r="G105" s="16" t="n"/>
      <c r="J105" s="81" t="n"/>
      <c r="K105" s="156" t="inlineStr">
        <is>
          <t>Res PV - Chicago - Constant</t>
        </is>
      </c>
      <c r="L105" s="330" t="n">
        <v>0.1478635223083303</v>
      </c>
      <c r="M105" s="330" t="n">
        <v>0.1478635223083303</v>
      </c>
      <c r="N105" s="330" t="n">
        <v>0.1478635223083303</v>
      </c>
      <c r="O105" s="330" t="n">
        <v>0.1478635223083303</v>
      </c>
      <c r="P105" s="330" t="n">
        <v>0.1478635223083303</v>
      </c>
      <c r="Q105" s="330" t="n">
        <v>0.1478635223083303</v>
      </c>
      <c r="R105" s="330" t="n">
        <v>0.1478635223083303</v>
      </c>
      <c r="S105" s="330" t="n">
        <v>0.1478635223083303</v>
      </c>
      <c r="T105" s="330" t="n">
        <v>0.1478635223083303</v>
      </c>
      <c r="U105" s="330" t="n">
        <v>0.1478635223083303</v>
      </c>
      <c r="V105" s="330" t="n">
        <v>0.1478635223083303</v>
      </c>
      <c r="W105" s="330" t="n">
        <v>0.1478635223083303</v>
      </c>
      <c r="X105" s="330" t="n">
        <v>0.1478635223083303</v>
      </c>
      <c r="Y105" s="330" t="n">
        <v>0.1478635223083303</v>
      </c>
      <c r="Z105" s="330" t="n">
        <v>0.1478635223083303</v>
      </c>
      <c r="AA105" s="330" t="n">
        <v>0.1478635223083303</v>
      </c>
      <c r="AB105" s="330" t="n">
        <v>0.1478635223083303</v>
      </c>
      <c r="AC105" s="330" t="n">
        <v>0.1478635223083303</v>
      </c>
      <c r="AD105" s="330" t="n">
        <v>0.1478635223083303</v>
      </c>
      <c r="AE105" s="330" t="n">
        <v>0.1478635223083303</v>
      </c>
      <c r="AF105" s="330" t="n">
        <v>0.1478635223083303</v>
      </c>
      <c r="AG105" s="330" t="n">
        <v>0.1478635223083303</v>
      </c>
      <c r="AH105" s="330" t="n">
        <v>0.1478635223083303</v>
      </c>
      <c r="AI105" s="330" t="n">
        <v>0.1478635223083303</v>
      </c>
      <c r="AJ105" s="330" t="n">
        <v>0.1478635223083303</v>
      </c>
      <c r="AK105" s="330" t="n">
        <v>0.1478635223083303</v>
      </c>
      <c r="AL105" s="330" t="n">
        <v>0.1478635223083303</v>
      </c>
      <c r="AM105" s="330" t="n">
        <v>0.1478635223083303</v>
      </c>
      <c r="AN105" s="330" t="n">
        <v>0.1478635223083303</v>
      </c>
      <c r="AO105" s="330" t="n">
        <v>0.1478635223083303</v>
      </c>
      <c r="AP105" s="330" t="n">
        <v>0.1478635223083303</v>
      </c>
      <c r="AQ105" s="330" t="n">
        <v>0.1478635223083303</v>
      </c>
      <c r="AR105" s="330" t="n">
        <v>0.1478635223083303</v>
      </c>
      <c r="AS105" s="330" t="n">
        <v>0.1478635223083303</v>
      </c>
    </row>
    <row r="106" ht="13.5" customHeight="1" thickTop="1">
      <c r="G106" s="16" t="n"/>
      <c r="J106" s="81" t="n"/>
      <c r="K106" s="155" t="inlineStr">
        <is>
          <t>Res PV - Kansas City - Low</t>
        </is>
      </c>
      <c r="L106" s="328" t="n">
        <v>0.162073951055187</v>
      </c>
      <c r="M106" s="328" t="n">
        <v>0.1623081097247711</v>
      </c>
      <c r="N106" s="328" t="n">
        <v>0.1625422683943552</v>
      </c>
      <c r="O106" s="328" t="n">
        <v>0.1627764270639394</v>
      </c>
      <c r="P106" s="328" t="n">
        <v>0.1630105857335235</v>
      </c>
      <c r="Q106" s="328" t="n">
        <v>0.1632447444031076</v>
      </c>
      <c r="R106" s="328" t="n">
        <v>0.1634789030726917</v>
      </c>
      <c r="S106" s="328" t="n">
        <v>0.1637130617422758</v>
      </c>
      <c r="T106" s="328" t="n">
        <v>0.16394722041186</v>
      </c>
      <c r="U106" s="328" t="n">
        <v>0.1641813790814441</v>
      </c>
      <c r="V106" s="328" t="n">
        <v>0.1644155377510282</v>
      </c>
      <c r="W106" s="328" t="n">
        <v>0.1646496964206123</v>
      </c>
      <c r="X106" s="328" t="n">
        <v>0.1648838550901965</v>
      </c>
      <c r="Y106" s="328" t="n">
        <v>0.1651180137597806</v>
      </c>
      <c r="Z106" s="328" t="n">
        <v>0.1653521724293647</v>
      </c>
      <c r="AA106" s="328" t="n">
        <v>0.1655863310989488</v>
      </c>
      <c r="AB106" s="328" t="n">
        <v>0.1658204897685329</v>
      </c>
      <c r="AC106" s="328" t="n">
        <v>0.1660546484381171</v>
      </c>
      <c r="AD106" s="328" t="n">
        <v>0.1662888071077012</v>
      </c>
      <c r="AE106" s="328" t="n">
        <v>0.1665229657772853</v>
      </c>
      <c r="AF106" s="328" t="n">
        <v>0.1667571244468694</v>
      </c>
      <c r="AG106" s="328" t="n">
        <v>0.1669912831164536</v>
      </c>
      <c r="AH106" s="328" t="n">
        <v>0.1672254417860377</v>
      </c>
      <c r="AI106" s="328" t="n">
        <v>0.1674596004556218</v>
      </c>
      <c r="AJ106" s="328" t="n">
        <v>0.1676937591252059</v>
      </c>
      <c r="AK106" s="328" t="n">
        <v>0.16792791779479</v>
      </c>
      <c r="AL106" s="328" t="n">
        <v>0.1681620764643742</v>
      </c>
      <c r="AM106" s="328" t="n">
        <v>0.1683962351339583</v>
      </c>
      <c r="AN106" s="328" t="n">
        <v>0.1686303938035424</v>
      </c>
      <c r="AO106" s="328" t="n">
        <v>0.1688645524731265</v>
      </c>
      <c r="AP106" s="328" t="n">
        <v>0.1690987111427107</v>
      </c>
      <c r="AQ106" s="328" t="n">
        <v>0.1693328698122948</v>
      </c>
      <c r="AR106" s="328" t="n">
        <v>0.1695670284818789</v>
      </c>
      <c r="AS106" s="328" t="n">
        <v>0.1698011871514631</v>
      </c>
    </row>
    <row r="107" ht="13.9" customHeight="1">
      <c r="G107" s="16" t="n"/>
      <c r="J107" s="81" t="n"/>
      <c r="K107" s="8" t="inlineStr">
        <is>
          <t>Res PV - Kansas City - Mid</t>
        </is>
      </c>
      <c r="L107" s="329" t="n">
        <v>0.162073951055187</v>
      </c>
      <c r="M107" s="329" t="n">
        <v>0.1621785775268601</v>
      </c>
      <c r="N107" s="329" t="n">
        <v>0.1622832039985332</v>
      </c>
      <c r="O107" s="329" t="n">
        <v>0.1623878304702063</v>
      </c>
      <c r="P107" s="329" t="n">
        <v>0.1624924569418794</v>
      </c>
      <c r="Q107" s="329" t="n">
        <v>0.1625970834135526</v>
      </c>
      <c r="R107" s="329" t="n">
        <v>0.1627017098852257</v>
      </c>
      <c r="S107" s="329" t="n">
        <v>0.1628063363568988</v>
      </c>
      <c r="T107" s="329" t="n">
        <v>0.1629109628285719</v>
      </c>
      <c r="U107" s="329" t="n">
        <v>0.163015589300245</v>
      </c>
      <c r="V107" s="329" t="n">
        <v>0.1631202157719181</v>
      </c>
      <c r="W107" s="329" t="n">
        <v>0.1632248422435912</v>
      </c>
      <c r="X107" s="329" t="n">
        <v>0.1633294687152644</v>
      </c>
      <c r="Y107" s="329" t="n">
        <v>0.1634340951869375</v>
      </c>
      <c r="Z107" s="329" t="n">
        <v>0.1635387216586106</v>
      </c>
      <c r="AA107" s="329" t="n">
        <v>0.1636433481302837</v>
      </c>
      <c r="AB107" s="329" t="n">
        <v>0.1637479746019568</v>
      </c>
      <c r="AC107" s="329" t="n">
        <v>0.1638526010736299</v>
      </c>
      <c r="AD107" s="329" t="n">
        <v>0.163957227545303</v>
      </c>
      <c r="AE107" s="329" t="n">
        <v>0.1640618540169761</v>
      </c>
      <c r="AF107" s="329" t="n">
        <v>0.1641664804886493</v>
      </c>
      <c r="AG107" s="329" t="n">
        <v>0.1642711069603224</v>
      </c>
      <c r="AH107" s="329" t="n">
        <v>0.1643757334319955</v>
      </c>
      <c r="AI107" s="329" t="n">
        <v>0.1644803599036686</v>
      </c>
      <c r="AJ107" s="329" t="n">
        <v>0.1645849863753417</v>
      </c>
      <c r="AK107" s="329" t="n">
        <v>0.1646896128470148</v>
      </c>
      <c r="AL107" s="329" t="n">
        <v>0.1647942393186879</v>
      </c>
      <c r="AM107" s="329" t="n">
        <v>0.1648988657903611</v>
      </c>
      <c r="AN107" s="329" t="n">
        <v>0.1650034922620342</v>
      </c>
      <c r="AO107" s="329" t="n">
        <v>0.1651081187337073</v>
      </c>
      <c r="AP107" s="329" t="n">
        <v>0.1652127452053804</v>
      </c>
      <c r="AQ107" s="329" t="n">
        <v>0.1653173716770535</v>
      </c>
      <c r="AR107" s="329" t="n">
        <v>0.1654219981487266</v>
      </c>
      <c r="AS107" s="329" t="n">
        <v>0.1655266246204</v>
      </c>
    </row>
    <row r="108" ht="13.9" customHeight="1" thickBot="1">
      <c r="G108" s="16" t="n"/>
      <c r="J108" s="81" t="n"/>
      <c r="K108" s="156" t="inlineStr">
        <is>
          <t>Res PV - Kansas City - Constant</t>
        </is>
      </c>
      <c r="L108" s="330" t="n">
        <v>0.162073951055187</v>
      </c>
      <c r="M108" s="330" t="n">
        <v>0.162073951055187</v>
      </c>
      <c r="N108" s="330" t="n">
        <v>0.162073951055187</v>
      </c>
      <c r="O108" s="330" t="n">
        <v>0.162073951055187</v>
      </c>
      <c r="P108" s="330" t="n">
        <v>0.162073951055187</v>
      </c>
      <c r="Q108" s="330" t="n">
        <v>0.162073951055187</v>
      </c>
      <c r="R108" s="330" t="n">
        <v>0.162073951055187</v>
      </c>
      <c r="S108" s="330" t="n">
        <v>0.162073951055187</v>
      </c>
      <c r="T108" s="330" t="n">
        <v>0.162073951055187</v>
      </c>
      <c r="U108" s="330" t="n">
        <v>0.162073951055187</v>
      </c>
      <c r="V108" s="330" t="n">
        <v>0.162073951055187</v>
      </c>
      <c r="W108" s="330" t="n">
        <v>0.162073951055187</v>
      </c>
      <c r="X108" s="330" t="n">
        <v>0.162073951055187</v>
      </c>
      <c r="Y108" s="330" t="n">
        <v>0.162073951055187</v>
      </c>
      <c r="Z108" s="330" t="n">
        <v>0.162073951055187</v>
      </c>
      <c r="AA108" s="330" t="n">
        <v>0.162073951055187</v>
      </c>
      <c r="AB108" s="330" t="n">
        <v>0.162073951055187</v>
      </c>
      <c r="AC108" s="330" t="n">
        <v>0.162073951055187</v>
      </c>
      <c r="AD108" s="330" t="n">
        <v>0.162073951055187</v>
      </c>
      <c r="AE108" s="330" t="n">
        <v>0.162073951055187</v>
      </c>
      <c r="AF108" s="330" t="n">
        <v>0.162073951055187</v>
      </c>
      <c r="AG108" s="330" t="n">
        <v>0.162073951055187</v>
      </c>
      <c r="AH108" s="330" t="n">
        <v>0.162073951055187</v>
      </c>
      <c r="AI108" s="330" t="n">
        <v>0.162073951055187</v>
      </c>
      <c r="AJ108" s="330" t="n">
        <v>0.162073951055187</v>
      </c>
      <c r="AK108" s="330" t="n">
        <v>0.162073951055187</v>
      </c>
      <c r="AL108" s="330" t="n">
        <v>0.162073951055187</v>
      </c>
      <c r="AM108" s="330" t="n">
        <v>0.162073951055187</v>
      </c>
      <c r="AN108" s="330" t="n">
        <v>0.162073951055187</v>
      </c>
      <c r="AO108" s="330" t="n">
        <v>0.162073951055187</v>
      </c>
      <c r="AP108" s="330" t="n">
        <v>0.162073951055187</v>
      </c>
      <c r="AQ108" s="330" t="n">
        <v>0.162073951055187</v>
      </c>
      <c r="AR108" s="330" t="n">
        <v>0.162073951055187</v>
      </c>
      <c r="AS108" s="330" t="n">
        <v>0.162073951055187</v>
      </c>
    </row>
    <row r="109" ht="13.5" customHeight="1" thickTop="1">
      <c r="G109" s="16" t="n"/>
      <c r="J109" s="81" t="n"/>
      <c r="K109" s="155" t="inlineStr">
        <is>
          <t>Res PV - Los Angeles - Low</t>
        </is>
      </c>
      <c r="L109" s="328" t="n">
        <v>0.1821083567734363</v>
      </c>
      <c r="M109" s="328" t="n">
        <v>0.1823714604385508</v>
      </c>
      <c r="N109" s="328" t="n">
        <v>0.1826345641036654</v>
      </c>
      <c r="O109" s="328" t="n">
        <v>0.18289766776878</v>
      </c>
      <c r="P109" s="328" t="n">
        <v>0.1831607714338945</v>
      </c>
      <c r="Q109" s="328" t="n">
        <v>0.1834238750990091</v>
      </c>
      <c r="R109" s="328" t="n">
        <v>0.1836869787641237</v>
      </c>
      <c r="S109" s="328" t="n">
        <v>0.1839500824292382</v>
      </c>
      <c r="T109" s="328" t="n">
        <v>0.1842131860943528</v>
      </c>
      <c r="U109" s="328" t="n">
        <v>0.1844762897594673</v>
      </c>
      <c r="V109" s="328" t="n">
        <v>0.1847393934245819</v>
      </c>
      <c r="W109" s="328" t="n">
        <v>0.1850024970896965</v>
      </c>
      <c r="X109" s="328" t="n">
        <v>0.185265600754811</v>
      </c>
      <c r="Y109" s="328" t="n">
        <v>0.1855287044199256</v>
      </c>
      <c r="Z109" s="328" t="n">
        <v>0.1857918080850401</v>
      </c>
      <c r="AA109" s="328" t="n">
        <v>0.1860549117501547</v>
      </c>
      <c r="AB109" s="328" t="n">
        <v>0.1863180154152693</v>
      </c>
      <c r="AC109" s="328" t="n">
        <v>0.1865811190803838</v>
      </c>
      <c r="AD109" s="328" t="n">
        <v>0.1868442227454984</v>
      </c>
      <c r="AE109" s="328" t="n">
        <v>0.187107326410613</v>
      </c>
      <c r="AF109" s="328" t="n">
        <v>0.1873704300757275</v>
      </c>
      <c r="AG109" s="328" t="n">
        <v>0.1876335337408421</v>
      </c>
      <c r="AH109" s="328" t="n">
        <v>0.1878966374059566</v>
      </c>
      <c r="AI109" s="328" t="n">
        <v>0.1881597410710712</v>
      </c>
      <c r="AJ109" s="328" t="n">
        <v>0.1884228447361858</v>
      </c>
      <c r="AK109" s="328" t="n">
        <v>0.1886859484013003</v>
      </c>
      <c r="AL109" s="328" t="n">
        <v>0.1889490520664149</v>
      </c>
      <c r="AM109" s="328" t="n">
        <v>0.1892121557315294</v>
      </c>
      <c r="AN109" s="328" t="n">
        <v>0.189475259396644</v>
      </c>
      <c r="AO109" s="328" t="n">
        <v>0.1897383630617586</v>
      </c>
      <c r="AP109" s="328" t="n">
        <v>0.1900014667268731</v>
      </c>
      <c r="AQ109" s="328" t="n">
        <v>0.1902645703919877</v>
      </c>
      <c r="AR109" s="328" t="n">
        <v>0.1905276740571022</v>
      </c>
      <c r="AS109" s="328" t="n">
        <v>0.1907907777222171</v>
      </c>
    </row>
    <row r="110" ht="13.9" customHeight="1">
      <c r="G110" s="16" t="n"/>
      <c r="J110" s="81" t="n"/>
      <c r="K110" s="8" t="inlineStr">
        <is>
          <t>Res PV - Los Angeles - Mid</t>
        </is>
      </c>
      <c r="L110" s="329" t="n">
        <v>0.1821083567734363</v>
      </c>
      <c r="M110" s="329" t="n">
        <v>0.1822259164103017</v>
      </c>
      <c r="N110" s="329" t="n">
        <v>0.1823434760471672</v>
      </c>
      <c r="O110" s="329" t="n">
        <v>0.1824610356840326</v>
      </c>
      <c r="P110" s="329" t="n">
        <v>0.182578595320898</v>
      </c>
      <c r="Q110" s="329" t="n">
        <v>0.1826961549577635</v>
      </c>
      <c r="R110" s="329" t="n">
        <v>0.1828137145946289</v>
      </c>
      <c r="S110" s="329" t="n">
        <v>0.1829312742314944</v>
      </c>
      <c r="T110" s="329" t="n">
        <v>0.1830488338683598</v>
      </c>
      <c r="U110" s="329" t="n">
        <v>0.1831663935052252</v>
      </c>
      <c r="V110" s="329" t="n">
        <v>0.1832839531420907</v>
      </c>
      <c r="W110" s="329" t="n">
        <v>0.1834015127789561</v>
      </c>
      <c r="X110" s="329" t="n">
        <v>0.1835190724158215</v>
      </c>
      <c r="Y110" s="329" t="n">
        <v>0.183636632052687</v>
      </c>
      <c r="Z110" s="329" t="n">
        <v>0.1837541916895524</v>
      </c>
      <c r="AA110" s="329" t="n">
        <v>0.1838717513264179</v>
      </c>
      <c r="AB110" s="329" t="n">
        <v>0.1839893109632833</v>
      </c>
      <c r="AC110" s="329" t="n">
        <v>0.1841068706001487</v>
      </c>
      <c r="AD110" s="329" t="n">
        <v>0.1842244302370142</v>
      </c>
      <c r="AE110" s="329" t="n">
        <v>0.1843419898738796</v>
      </c>
      <c r="AF110" s="329" t="n">
        <v>0.1844595495107451</v>
      </c>
      <c r="AG110" s="329" t="n">
        <v>0.1845771091476105</v>
      </c>
      <c r="AH110" s="329" t="n">
        <v>0.1846946687844759</v>
      </c>
      <c r="AI110" s="329" t="n">
        <v>0.1848122284213414</v>
      </c>
      <c r="AJ110" s="329" t="n">
        <v>0.1849297880582068</v>
      </c>
      <c r="AK110" s="329" t="n">
        <v>0.1850473476950723</v>
      </c>
      <c r="AL110" s="329" t="n">
        <v>0.1851649073319377</v>
      </c>
      <c r="AM110" s="329" t="n">
        <v>0.1852824669688031</v>
      </c>
      <c r="AN110" s="329" t="n">
        <v>0.1854000266056686</v>
      </c>
      <c r="AO110" s="329" t="n">
        <v>0.185517586242534</v>
      </c>
      <c r="AP110" s="329" t="n">
        <v>0.1856351458793994</v>
      </c>
      <c r="AQ110" s="329" t="n">
        <v>0.1857527055162649</v>
      </c>
      <c r="AR110" s="329" t="n">
        <v>0.1858702651531303</v>
      </c>
      <c r="AS110" s="329" t="n">
        <v>0.1859878247899958</v>
      </c>
    </row>
    <row r="111" ht="13.9" customHeight="1" thickBot="1">
      <c r="G111" s="16" t="n"/>
      <c r="J111" s="81" t="n"/>
      <c r="K111" s="156" t="inlineStr">
        <is>
          <t>Res PV - Los Angeles - Constant</t>
        </is>
      </c>
      <c r="L111" s="330" t="n">
        <v>0.1821083567734363</v>
      </c>
      <c r="M111" s="330" t="n">
        <v>0.1821083567734363</v>
      </c>
      <c r="N111" s="330" t="n">
        <v>0.1821083567734363</v>
      </c>
      <c r="O111" s="330" t="n">
        <v>0.1821083567734363</v>
      </c>
      <c r="P111" s="330" t="n">
        <v>0.1821083567734363</v>
      </c>
      <c r="Q111" s="330" t="n">
        <v>0.1821083567734363</v>
      </c>
      <c r="R111" s="330" t="n">
        <v>0.1821083567734363</v>
      </c>
      <c r="S111" s="330" t="n">
        <v>0.1821083567734363</v>
      </c>
      <c r="T111" s="330" t="n">
        <v>0.1821083567734363</v>
      </c>
      <c r="U111" s="330" t="n">
        <v>0.1821083567734363</v>
      </c>
      <c r="V111" s="330" t="n">
        <v>0.1821083567734363</v>
      </c>
      <c r="W111" s="330" t="n">
        <v>0.1821083567734363</v>
      </c>
      <c r="X111" s="330" t="n">
        <v>0.1821083567734363</v>
      </c>
      <c r="Y111" s="330" t="n">
        <v>0.1821083567734363</v>
      </c>
      <c r="Z111" s="330" t="n">
        <v>0.1821083567734363</v>
      </c>
      <c r="AA111" s="330" t="n">
        <v>0.1821083567734363</v>
      </c>
      <c r="AB111" s="330" t="n">
        <v>0.1821083567734363</v>
      </c>
      <c r="AC111" s="330" t="n">
        <v>0.1821083567734363</v>
      </c>
      <c r="AD111" s="330" t="n">
        <v>0.1821083567734363</v>
      </c>
      <c r="AE111" s="330" t="n">
        <v>0.1821083567734363</v>
      </c>
      <c r="AF111" s="330" t="n">
        <v>0.1821083567734363</v>
      </c>
      <c r="AG111" s="330" t="n">
        <v>0.1821083567734363</v>
      </c>
      <c r="AH111" s="330" t="n">
        <v>0.1821083567734363</v>
      </c>
      <c r="AI111" s="330" t="n">
        <v>0.1821083567734363</v>
      </c>
      <c r="AJ111" s="330" t="n">
        <v>0.1821083567734363</v>
      </c>
      <c r="AK111" s="330" t="n">
        <v>0.1821083567734363</v>
      </c>
      <c r="AL111" s="330" t="n">
        <v>0.1821083567734363</v>
      </c>
      <c r="AM111" s="330" t="n">
        <v>0.1821083567734363</v>
      </c>
      <c r="AN111" s="330" t="n">
        <v>0.1821083567734363</v>
      </c>
      <c r="AO111" s="330" t="n">
        <v>0.1821083567734363</v>
      </c>
      <c r="AP111" s="330" t="n">
        <v>0.1821083567734363</v>
      </c>
      <c r="AQ111" s="330" t="n">
        <v>0.1821083567734363</v>
      </c>
      <c r="AR111" s="330" t="n">
        <v>0.1821083567734363</v>
      </c>
      <c r="AS111" s="330" t="n">
        <v>0.1821083567734363</v>
      </c>
    </row>
    <row r="112" ht="13.5" customHeight="1" thickTop="1">
      <c r="G112" s="16" t="n"/>
      <c r="J112" s="81" t="n"/>
      <c r="K112" s="155" t="inlineStr">
        <is>
          <t>Res PV - Daggett, CA - Low</t>
        </is>
      </c>
      <c r="L112" s="328" t="n">
        <v>0.2080802727663709</v>
      </c>
      <c r="M112" s="328" t="n">
        <v>0.2083808997302998</v>
      </c>
      <c r="N112" s="328" t="n">
        <v>0.2086815266942286</v>
      </c>
      <c r="O112" s="328" t="n">
        <v>0.2089821536581575</v>
      </c>
      <c r="P112" s="328" t="n">
        <v>0.2092827806220863</v>
      </c>
      <c r="Q112" s="328" t="n">
        <v>0.2095834075860152</v>
      </c>
      <c r="R112" s="328" t="n">
        <v>0.209884034549944</v>
      </c>
      <c r="S112" s="328" t="n">
        <v>0.2101846615138729</v>
      </c>
      <c r="T112" s="328" t="n">
        <v>0.2104852884778017</v>
      </c>
      <c r="U112" s="328" t="n">
        <v>0.2107859154417306</v>
      </c>
      <c r="V112" s="328" t="n">
        <v>0.2110865424056594</v>
      </c>
      <c r="W112" s="328" t="n">
        <v>0.2113871693695883</v>
      </c>
      <c r="X112" s="328" t="n">
        <v>0.2116877963335171</v>
      </c>
      <c r="Y112" s="328" t="n">
        <v>0.211988423297446</v>
      </c>
      <c r="Z112" s="328" t="n">
        <v>0.2122890502613748</v>
      </c>
      <c r="AA112" s="328" t="n">
        <v>0.2125896772253037</v>
      </c>
      <c r="AB112" s="328" t="n">
        <v>0.2128903041892325</v>
      </c>
      <c r="AC112" s="328" t="n">
        <v>0.2131909311531614</v>
      </c>
      <c r="AD112" s="328" t="n">
        <v>0.2134915581170903</v>
      </c>
      <c r="AE112" s="328" t="n">
        <v>0.2137921850810191</v>
      </c>
      <c r="AF112" s="328" t="n">
        <v>0.214092812044948</v>
      </c>
      <c r="AG112" s="328" t="n">
        <v>0.2143934390088768</v>
      </c>
      <c r="AH112" s="328" t="n">
        <v>0.2146940659728057</v>
      </c>
      <c r="AI112" s="328" t="n">
        <v>0.2149946929367345</v>
      </c>
      <c r="AJ112" s="328" t="n">
        <v>0.2152953199006634</v>
      </c>
      <c r="AK112" s="328" t="n">
        <v>0.2155959468645922</v>
      </c>
      <c r="AL112" s="328" t="n">
        <v>0.2158965738285211</v>
      </c>
      <c r="AM112" s="328" t="n">
        <v>0.2161972007924499</v>
      </c>
      <c r="AN112" s="328" t="n">
        <v>0.2164978277563788</v>
      </c>
      <c r="AO112" s="328" t="n">
        <v>0.2167984547203076</v>
      </c>
      <c r="AP112" s="328" t="n">
        <v>0.2170990816842365</v>
      </c>
      <c r="AQ112" s="328" t="n">
        <v>0.2173997086481653</v>
      </c>
      <c r="AR112" s="328" t="n">
        <v>0.2177003356120942</v>
      </c>
      <c r="AS112" s="328" t="n">
        <v>0.2180009625760233</v>
      </c>
    </row>
    <row r="113" ht="13.9" customHeight="1">
      <c r="G113" s="16" t="n"/>
      <c r="J113" s="81" t="n"/>
      <c r="K113" s="8" t="inlineStr">
        <is>
          <t>Res PV - Daggett, CA - Mid</t>
        </is>
      </c>
      <c r="L113" s="329" t="n">
        <v>0.2080802727663709</v>
      </c>
      <c r="M113" s="329" t="n">
        <v>0.2082145985147258</v>
      </c>
      <c r="N113" s="329" t="n">
        <v>0.2083489242630808</v>
      </c>
      <c r="O113" s="329" t="n">
        <v>0.2084832500114357</v>
      </c>
      <c r="P113" s="329" t="n">
        <v>0.2086175757597906</v>
      </c>
      <c r="Q113" s="329" t="n">
        <v>0.2087519015081455</v>
      </c>
      <c r="R113" s="329" t="n">
        <v>0.2088862272565005</v>
      </c>
      <c r="S113" s="329" t="n">
        <v>0.2090205530048554</v>
      </c>
      <c r="T113" s="329" t="n">
        <v>0.2091548787532103</v>
      </c>
      <c r="U113" s="329" t="n">
        <v>0.2092892045015652</v>
      </c>
      <c r="V113" s="329" t="n">
        <v>0.2094235302499202</v>
      </c>
      <c r="W113" s="329" t="n">
        <v>0.2095578559982751</v>
      </c>
      <c r="X113" s="329" t="n">
        <v>0.20969218174663</v>
      </c>
      <c r="Y113" s="329" t="n">
        <v>0.2098265074949849</v>
      </c>
      <c r="Z113" s="329" t="n">
        <v>0.2099608332433399</v>
      </c>
      <c r="AA113" s="329" t="n">
        <v>0.2100951589916948</v>
      </c>
      <c r="AB113" s="329" t="n">
        <v>0.2102294847400497</v>
      </c>
      <c r="AC113" s="329" t="n">
        <v>0.2103638104884046</v>
      </c>
      <c r="AD113" s="329" t="n">
        <v>0.2104981362367596</v>
      </c>
      <c r="AE113" s="329" t="n">
        <v>0.2106324619851145</v>
      </c>
      <c r="AF113" s="329" t="n">
        <v>0.2107667877334694</v>
      </c>
      <c r="AG113" s="329" t="n">
        <v>0.2109011134818243</v>
      </c>
      <c r="AH113" s="329" t="n">
        <v>0.2110354392301793</v>
      </c>
      <c r="AI113" s="329" t="n">
        <v>0.2111697649785342</v>
      </c>
      <c r="AJ113" s="329" t="n">
        <v>0.2113040907268891</v>
      </c>
      <c r="AK113" s="329" t="n">
        <v>0.211438416475244</v>
      </c>
      <c r="AL113" s="329" t="n">
        <v>0.211572742223599</v>
      </c>
      <c r="AM113" s="329" t="n">
        <v>0.2117070679719539</v>
      </c>
      <c r="AN113" s="329" t="n">
        <v>0.2118413937203088</v>
      </c>
      <c r="AO113" s="329" t="n">
        <v>0.2119757194686637</v>
      </c>
      <c r="AP113" s="329" t="n">
        <v>0.2121100452170187</v>
      </c>
      <c r="AQ113" s="329" t="n">
        <v>0.2122443709653736</v>
      </c>
      <c r="AR113" s="329" t="n">
        <v>0.2123786967137285</v>
      </c>
      <c r="AS113" s="329" t="n">
        <v>0.2125130224620832</v>
      </c>
    </row>
    <row r="114" ht="13.9" customHeight="1" thickBot="1">
      <c r="G114" s="16" t="n"/>
      <c r="J114" s="331" t="n"/>
      <c r="K114" s="156" t="inlineStr">
        <is>
          <t>Res PV - Daggett, CA - Constant</t>
        </is>
      </c>
      <c r="L114" s="330" t="n">
        <v>0.2080802727663709</v>
      </c>
      <c r="M114" s="330" t="n">
        <v>0.2080802727663709</v>
      </c>
      <c r="N114" s="330" t="n">
        <v>0.2080802727663709</v>
      </c>
      <c r="O114" s="330" t="n">
        <v>0.2080802727663709</v>
      </c>
      <c r="P114" s="330" t="n">
        <v>0.2080802727663709</v>
      </c>
      <c r="Q114" s="330" t="n">
        <v>0.2080802727663709</v>
      </c>
      <c r="R114" s="330" t="n">
        <v>0.2080802727663709</v>
      </c>
      <c r="S114" s="330" t="n">
        <v>0.2080802727663709</v>
      </c>
      <c r="T114" s="330" t="n">
        <v>0.2080802727663709</v>
      </c>
      <c r="U114" s="330" t="n">
        <v>0.2080802727663709</v>
      </c>
      <c r="V114" s="330" t="n">
        <v>0.2080802727663709</v>
      </c>
      <c r="W114" s="330" t="n">
        <v>0.2080802727663709</v>
      </c>
      <c r="X114" s="330" t="n">
        <v>0.2080802727663709</v>
      </c>
      <c r="Y114" s="330" t="n">
        <v>0.2080802727663709</v>
      </c>
      <c r="Z114" s="330" t="n">
        <v>0.2080802727663709</v>
      </c>
      <c r="AA114" s="330" t="n">
        <v>0.2080802727663709</v>
      </c>
      <c r="AB114" s="330" t="n">
        <v>0.2080802727663709</v>
      </c>
      <c r="AC114" s="330" t="n">
        <v>0.2080802727663709</v>
      </c>
      <c r="AD114" s="330" t="n">
        <v>0.2080802727663709</v>
      </c>
      <c r="AE114" s="330" t="n">
        <v>0.2080802727663709</v>
      </c>
      <c r="AF114" s="330" t="n">
        <v>0.2080802727663709</v>
      </c>
      <c r="AG114" s="330" t="n">
        <v>0.2080802727663709</v>
      </c>
      <c r="AH114" s="330" t="n">
        <v>0.2080802727663709</v>
      </c>
      <c r="AI114" s="330" t="n">
        <v>0.2080802727663709</v>
      </c>
      <c r="AJ114" s="330" t="n">
        <v>0.2080802727663709</v>
      </c>
      <c r="AK114" s="330" t="n">
        <v>0.2080802727663709</v>
      </c>
      <c r="AL114" s="330" t="n">
        <v>0.2080802727663709</v>
      </c>
      <c r="AM114" s="330" t="n">
        <v>0.2080802727663709</v>
      </c>
      <c r="AN114" s="330" t="n">
        <v>0.2080802727663709</v>
      </c>
      <c r="AO114" s="330" t="n">
        <v>0.2080802727663709</v>
      </c>
      <c r="AP114" s="330" t="n">
        <v>0.2080802727663709</v>
      </c>
      <c r="AQ114" s="330" t="n">
        <v>0.2080802727663709</v>
      </c>
      <c r="AR114" s="330" t="n">
        <v>0.2080802727663709</v>
      </c>
      <c r="AS114" s="330" t="n">
        <v>0.2080802727663709</v>
      </c>
    </row>
    <row r="115" ht="13.9" customHeight="1" thickTop="1">
      <c r="G115" s="16" t="n"/>
      <c r="J115" s="157" t="n"/>
      <c r="K115" s="8" t="n"/>
      <c r="L115" s="308" t="n"/>
      <c r="M115" s="308" t="n"/>
      <c r="N115" s="308" t="n"/>
      <c r="O115" s="308" t="n"/>
      <c r="P115" s="308" t="n"/>
      <c r="Q115" s="308" t="n"/>
      <c r="R115" s="308" t="n"/>
      <c r="S115" s="308" t="n"/>
      <c r="T115" s="308" t="n"/>
      <c r="U115" s="308" t="n"/>
      <c r="V115" s="308" t="n"/>
      <c r="W115" s="308" t="n"/>
      <c r="X115" s="308" t="n"/>
      <c r="Y115" s="308" t="n"/>
      <c r="Z115" s="308" t="n"/>
      <c r="AA115" s="308" t="n"/>
      <c r="AB115" s="308" t="n"/>
      <c r="AC115" s="308" t="n"/>
      <c r="AD115" s="308" t="n"/>
      <c r="AE115" s="308" t="n"/>
      <c r="AF115" s="308" t="n"/>
      <c r="AG115" s="308" t="n"/>
      <c r="AH115" s="308" t="n"/>
      <c r="AI115" s="308" t="n"/>
      <c r="AJ115" s="308" t="n"/>
      <c r="AK115" s="308" t="n"/>
      <c r="AL115" s="308" t="n"/>
      <c r="AM115" s="308" t="n"/>
      <c r="AN115" s="308" t="n"/>
      <c r="AO115" s="308" t="n"/>
      <c r="AP115" s="308" t="n"/>
      <c r="AQ115" s="308" t="n"/>
      <c r="AR115" s="308" t="n"/>
      <c r="AS115" s="308" t="n"/>
    </row>
    <row r="116" ht="13.9" customHeight="1">
      <c r="G116" s="16" t="n"/>
      <c r="J116" s="134" t="n"/>
      <c r="L116" s="154" t="n">
        <v>2017</v>
      </c>
      <c r="M116" s="154" t="n">
        <v>2018</v>
      </c>
      <c r="N116" s="154" t="n">
        <v>2019</v>
      </c>
      <c r="O116" s="154" t="n">
        <v>2020</v>
      </c>
      <c r="P116" s="154" t="n">
        <v>2021</v>
      </c>
      <c r="Q116" s="154" t="n">
        <v>2022</v>
      </c>
      <c r="R116" s="154" t="n">
        <v>2023</v>
      </c>
      <c r="S116" s="154" t="n">
        <v>2024</v>
      </c>
      <c r="T116" s="154" t="n">
        <v>2025</v>
      </c>
      <c r="U116" s="154" t="n">
        <v>2026</v>
      </c>
      <c r="V116" s="154" t="n">
        <v>2027</v>
      </c>
      <c r="W116" s="154" t="n">
        <v>2028</v>
      </c>
      <c r="X116" s="154" t="n">
        <v>2029</v>
      </c>
      <c r="Y116" s="154" t="n">
        <v>2030</v>
      </c>
      <c r="Z116" s="154" t="n">
        <v>2031</v>
      </c>
      <c r="AA116" s="154" t="n">
        <v>2032</v>
      </c>
      <c r="AB116" s="154" t="n">
        <v>2033</v>
      </c>
      <c r="AC116" s="154" t="n">
        <v>2034</v>
      </c>
      <c r="AD116" s="154" t="n">
        <v>2035</v>
      </c>
      <c r="AE116" s="154" t="n">
        <v>2036</v>
      </c>
      <c r="AF116" s="154" t="n">
        <v>2037</v>
      </c>
      <c r="AG116" s="154" t="n">
        <v>2038</v>
      </c>
      <c r="AH116" s="154" t="n">
        <v>2039</v>
      </c>
      <c r="AI116" s="154" t="n">
        <v>2040</v>
      </c>
      <c r="AJ116" s="154" t="n">
        <v>2041</v>
      </c>
      <c r="AK116" s="154" t="n">
        <v>2042</v>
      </c>
      <c r="AL116" s="154" t="n">
        <v>2043</v>
      </c>
      <c r="AM116" s="154" t="n">
        <v>2044</v>
      </c>
      <c r="AN116" s="154" t="n">
        <v>2045</v>
      </c>
      <c r="AO116" s="154" t="n">
        <v>2046</v>
      </c>
      <c r="AP116" s="154" t="n">
        <v>2047</v>
      </c>
      <c r="AQ116" s="154" t="n">
        <v>2048</v>
      </c>
      <c r="AR116" s="154" t="n">
        <v>2049</v>
      </c>
      <c r="AS116" s="154" t="n">
        <v>2050</v>
      </c>
    </row>
    <row r="117" ht="13.9" customHeight="1">
      <c r="G117" s="16" t="n"/>
      <c r="J117" s="327" t="inlineStr">
        <is>
          <t>Annual Energy Production (kWh/kW)</t>
        </is>
      </c>
      <c r="K117" s="155" t="inlineStr">
        <is>
          <t>Res PV - Seattle - Low</t>
        </is>
      </c>
      <c r="L117" s="88">
        <f>L100*8760</f>
        <v/>
      </c>
      <c r="M117" s="88">
        <f>M100*8760</f>
        <v/>
      </c>
      <c r="N117" s="88">
        <f>N100*8760</f>
        <v/>
      </c>
      <c r="O117" s="88">
        <f>O100*8760</f>
        <v/>
      </c>
      <c r="P117" s="88">
        <f>P100*8760</f>
        <v/>
      </c>
      <c r="Q117" s="88">
        <f>Q100*8760</f>
        <v/>
      </c>
      <c r="R117" s="88">
        <f>R100*8760</f>
        <v/>
      </c>
      <c r="S117" s="88">
        <f>S100*8760</f>
        <v/>
      </c>
      <c r="T117" s="88">
        <f>T100*8760</f>
        <v/>
      </c>
      <c r="U117" s="88">
        <f>U100*8760</f>
        <v/>
      </c>
      <c r="V117" s="88">
        <f>V100*8760</f>
        <v/>
      </c>
      <c r="W117" s="88">
        <f>W100*8760</f>
        <v/>
      </c>
      <c r="X117" s="88">
        <f>X100*8760</f>
        <v/>
      </c>
      <c r="Y117" s="88">
        <f>Y100*8760</f>
        <v/>
      </c>
      <c r="Z117" s="88">
        <f>Z100*8760</f>
        <v/>
      </c>
      <c r="AA117" s="88">
        <f>AA100*8760</f>
        <v/>
      </c>
      <c r="AB117" s="88">
        <f>AB100*8760</f>
        <v/>
      </c>
      <c r="AC117" s="88">
        <f>AC100*8760</f>
        <v/>
      </c>
      <c r="AD117" s="88">
        <f>AD100*8760</f>
        <v/>
      </c>
      <c r="AE117" s="88">
        <f>AE100*8760</f>
        <v/>
      </c>
      <c r="AF117" s="88">
        <f>AF100*8760</f>
        <v/>
      </c>
      <c r="AG117" s="88">
        <f>AG100*8760</f>
        <v/>
      </c>
      <c r="AH117" s="88">
        <f>AH100*8760</f>
        <v/>
      </c>
      <c r="AI117" s="88">
        <f>AI100*8760</f>
        <v/>
      </c>
      <c r="AJ117" s="88">
        <f>AJ100*8760</f>
        <v/>
      </c>
      <c r="AK117" s="88">
        <f>AK100*8760</f>
        <v/>
      </c>
      <c r="AL117" s="88">
        <f>AL100*8760</f>
        <v/>
      </c>
      <c r="AM117" s="88">
        <f>AM100*8760</f>
        <v/>
      </c>
      <c r="AN117" s="88">
        <f>AN100*8760</f>
        <v/>
      </c>
      <c r="AO117" s="88">
        <f>AO100*8760</f>
        <v/>
      </c>
      <c r="AP117" s="88">
        <f>AP100*8760</f>
        <v/>
      </c>
      <c r="AQ117" s="88">
        <f>AQ100*8760</f>
        <v/>
      </c>
      <c r="AR117" s="88">
        <f>AR100*8760</f>
        <v/>
      </c>
      <c r="AS117" s="88">
        <f>AS100*8760</f>
        <v/>
      </c>
    </row>
    <row r="118" ht="13.9" customHeight="1">
      <c r="G118" s="16" t="n"/>
      <c r="J118" s="81" t="n"/>
      <c r="K118" s="8" t="inlineStr">
        <is>
          <t>Res PV - Seattle - Mid</t>
        </is>
      </c>
      <c r="L118" s="89">
        <f>L101*8760</f>
        <v/>
      </c>
      <c r="M118" s="89">
        <f>M101*8760</f>
        <v/>
      </c>
      <c r="N118" s="89">
        <f>N101*8760</f>
        <v/>
      </c>
      <c r="O118" s="89">
        <f>O101*8760</f>
        <v/>
      </c>
      <c r="P118" s="89">
        <f>P101*8760</f>
        <v/>
      </c>
      <c r="Q118" s="89">
        <f>Q101*8760</f>
        <v/>
      </c>
      <c r="R118" s="89">
        <f>R101*8760</f>
        <v/>
      </c>
      <c r="S118" s="89">
        <f>S101*8760</f>
        <v/>
      </c>
      <c r="T118" s="89">
        <f>T101*8760</f>
        <v/>
      </c>
      <c r="U118" s="89">
        <f>U101*8760</f>
        <v/>
      </c>
      <c r="V118" s="89">
        <f>V101*8760</f>
        <v/>
      </c>
      <c r="W118" s="89">
        <f>W101*8760</f>
        <v/>
      </c>
      <c r="X118" s="89">
        <f>X101*8760</f>
        <v/>
      </c>
      <c r="Y118" s="89">
        <f>Y101*8760</f>
        <v/>
      </c>
      <c r="Z118" s="89">
        <f>Z101*8760</f>
        <v/>
      </c>
      <c r="AA118" s="89">
        <f>AA101*8760</f>
        <v/>
      </c>
      <c r="AB118" s="89">
        <f>AB101*8760</f>
        <v/>
      </c>
      <c r="AC118" s="89">
        <f>AC101*8760</f>
        <v/>
      </c>
      <c r="AD118" s="89">
        <f>AD101*8760</f>
        <v/>
      </c>
      <c r="AE118" s="89">
        <f>AE101*8760</f>
        <v/>
      </c>
      <c r="AF118" s="89">
        <f>AF101*8760</f>
        <v/>
      </c>
      <c r="AG118" s="89">
        <f>AG101*8760</f>
        <v/>
      </c>
      <c r="AH118" s="89">
        <f>AH101*8760</f>
        <v/>
      </c>
      <c r="AI118" s="89">
        <f>AI101*8760</f>
        <v/>
      </c>
      <c r="AJ118" s="89">
        <f>AJ101*8760</f>
        <v/>
      </c>
      <c r="AK118" s="89">
        <f>AK101*8760</f>
        <v/>
      </c>
      <c r="AL118" s="89">
        <f>AL101*8760</f>
        <v/>
      </c>
      <c r="AM118" s="89">
        <f>AM101*8760</f>
        <v/>
      </c>
      <c r="AN118" s="89">
        <f>AN101*8760</f>
        <v/>
      </c>
      <c r="AO118" s="89">
        <f>AO101*8760</f>
        <v/>
      </c>
      <c r="AP118" s="89">
        <f>AP101*8760</f>
        <v/>
      </c>
      <c r="AQ118" s="89">
        <f>AQ101*8760</f>
        <v/>
      </c>
      <c r="AR118" s="89">
        <f>AR101*8760</f>
        <v/>
      </c>
      <c r="AS118" s="89">
        <f>AS101*8760</f>
        <v/>
      </c>
    </row>
    <row r="119" ht="13.9" customHeight="1" thickBot="1">
      <c r="G119" s="16" t="n"/>
      <c r="J119" s="81" t="n"/>
      <c r="K119" s="156" t="inlineStr">
        <is>
          <t>Res PV - Seattle - Constant</t>
        </is>
      </c>
      <c r="L119" s="90">
        <f>L102*8760</f>
        <v/>
      </c>
      <c r="M119" s="90">
        <f>M102*8760</f>
        <v/>
      </c>
      <c r="N119" s="90">
        <f>N102*8760</f>
        <v/>
      </c>
      <c r="O119" s="90">
        <f>O102*8760</f>
        <v/>
      </c>
      <c r="P119" s="90">
        <f>P102*8760</f>
        <v/>
      </c>
      <c r="Q119" s="90">
        <f>Q102*8760</f>
        <v/>
      </c>
      <c r="R119" s="90">
        <f>R102*8760</f>
        <v/>
      </c>
      <c r="S119" s="90">
        <f>S102*8760</f>
        <v/>
      </c>
      <c r="T119" s="90">
        <f>T102*8760</f>
        <v/>
      </c>
      <c r="U119" s="90">
        <f>U102*8760</f>
        <v/>
      </c>
      <c r="V119" s="90">
        <f>V102*8760</f>
        <v/>
      </c>
      <c r="W119" s="90">
        <f>W102*8760</f>
        <v/>
      </c>
      <c r="X119" s="90">
        <f>X102*8760</f>
        <v/>
      </c>
      <c r="Y119" s="90">
        <f>Y102*8760</f>
        <v/>
      </c>
      <c r="Z119" s="90">
        <f>Z102*8760</f>
        <v/>
      </c>
      <c r="AA119" s="90">
        <f>AA102*8760</f>
        <v/>
      </c>
      <c r="AB119" s="90">
        <f>AB102*8760</f>
        <v/>
      </c>
      <c r="AC119" s="90">
        <f>AC102*8760</f>
        <v/>
      </c>
      <c r="AD119" s="90">
        <f>AD102*8760</f>
        <v/>
      </c>
      <c r="AE119" s="90">
        <f>AE102*8760</f>
        <v/>
      </c>
      <c r="AF119" s="90">
        <f>AF102*8760</f>
        <v/>
      </c>
      <c r="AG119" s="90">
        <f>AG102*8760</f>
        <v/>
      </c>
      <c r="AH119" s="90">
        <f>AH102*8760</f>
        <v/>
      </c>
      <c r="AI119" s="90">
        <f>AI102*8760</f>
        <v/>
      </c>
      <c r="AJ119" s="90">
        <f>AJ102*8760</f>
        <v/>
      </c>
      <c r="AK119" s="90">
        <f>AK102*8760</f>
        <v/>
      </c>
      <c r="AL119" s="90">
        <f>AL102*8760</f>
        <v/>
      </c>
      <c r="AM119" s="90">
        <f>AM102*8760</f>
        <v/>
      </c>
      <c r="AN119" s="90">
        <f>AN102*8760</f>
        <v/>
      </c>
      <c r="AO119" s="90">
        <f>AO102*8760</f>
        <v/>
      </c>
      <c r="AP119" s="90">
        <f>AP102*8760</f>
        <v/>
      </c>
      <c r="AQ119" s="90">
        <f>AQ102*8760</f>
        <v/>
      </c>
      <c r="AR119" s="90">
        <f>AR102*8760</f>
        <v/>
      </c>
      <c r="AS119" s="90">
        <f>AS102*8760</f>
        <v/>
      </c>
    </row>
    <row r="120" ht="13.9" customHeight="1" thickTop="1">
      <c r="G120" s="16" t="n"/>
      <c r="J120" s="81" t="n"/>
      <c r="K120" s="155" t="inlineStr">
        <is>
          <t>Res PV - Chicago - Low</t>
        </is>
      </c>
      <c r="L120" s="91">
        <f>L103*8760</f>
        <v/>
      </c>
      <c r="M120" s="91">
        <f>M103*8760</f>
        <v/>
      </c>
      <c r="N120" s="91">
        <f>N103*8760</f>
        <v/>
      </c>
      <c r="O120" s="91">
        <f>O103*8760</f>
        <v/>
      </c>
      <c r="P120" s="91">
        <f>P103*8760</f>
        <v/>
      </c>
      <c r="Q120" s="91">
        <f>Q103*8760</f>
        <v/>
      </c>
      <c r="R120" s="91">
        <f>R103*8760</f>
        <v/>
      </c>
      <c r="S120" s="91">
        <f>S103*8760</f>
        <v/>
      </c>
      <c r="T120" s="91">
        <f>T103*8760</f>
        <v/>
      </c>
      <c r="U120" s="91">
        <f>U103*8760</f>
        <v/>
      </c>
      <c r="V120" s="91">
        <f>V103*8760</f>
        <v/>
      </c>
      <c r="W120" s="91">
        <f>W103*8760</f>
        <v/>
      </c>
      <c r="X120" s="91">
        <f>X103*8760</f>
        <v/>
      </c>
      <c r="Y120" s="91">
        <f>Y103*8760</f>
        <v/>
      </c>
      <c r="Z120" s="91">
        <f>Z103*8760</f>
        <v/>
      </c>
      <c r="AA120" s="91">
        <f>AA103*8760</f>
        <v/>
      </c>
      <c r="AB120" s="91">
        <f>AB103*8760</f>
        <v/>
      </c>
      <c r="AC120" s="91">
        <f>AC103*8760</f>
        <v/>
      </c>
      <c r="AD120" s="91">
        <f>AD103*8760</f>
        <v/>
      </c>
      <c r="AE120" s="91">
        <f>AE103*8760</f>
        <v/>
      </c>
      <c r="AF120" s="91">
        <f>AF103*8760</f>
        <v/>
      </c>
      <c r="AG120" s="91">
        <f>AG103*8760</f>
        <v/>
      </c>
      <c r="AH120" s="91">
        <f>AH103*8760</f>
        <v/>
      </c>
      <c r="AI120" s="91">
        <f>AI103*8760</f>
        <v/>
      </c>
      <c r="AJ120" s="91">
        <f>AJ103*8760</f>
        <v/>
      </c>
      <c r="AK120" s="91">
        <f>AK103*8760</f>
        <v/>
      </c>
      <c r="AL120" s="91">
        <f>AL103*8760</f>
        <v/>
      </c>
      <c r="AM120" s="91">
        <f>AM103*8760</f>
        <v/>
      </c>
      <c r="AN120" s="91">
        <f>AN103*8760</f>
        <v/>
      </c>
      <c r="AO120" s="91">
        <f>AO103*8760</f>
        <v/>
      </c>
      <c r="AP120" s="91">
        <f>AP103*8760</f>
        <v/>
      </c>
      <c r="AQ120" s="91">
        <f>AQ103*8760</f>
        <v/>
      </c>
      <c r="AR120" s="91">
        <f>AR103*8760</f>
        <v/>
      </c>
      <c r="AS120" s="91">
        <f>AS103*8760</f>
        <v/>
      </c>
    </row>
    <row r="121" ht="13.9" customHeight="1">
      <c r="G121" s="16" t="n"/>
      <c r="J121" s="81" t="n"/>
      <c r="K121" s="8" t="inlineStr">
        <is>
          <t>Res PV - Chicago - Mid</t>
        </is>
      </c>
      <c r="L121" s="89">
        <f>L104*8760</f>
        <v/>
      </c>
      <c r="M121" s="89">
        <f>M104*8760</f>
        <v/>
      </c>
      <c r="N121" s="89">
        <f>N104*8760</f>
        <v/>
      </c>
      <c r="O121" s="89">
        <f>O104*8760</f>
        <v/>
      </c>
      <c r="P121" s="89">
        <f>P104*8760</f>
        <v/>
      </c>
      <c r="Q121" s="89">
        <f>Q104*8760</f>
        <v/>
      </c>
      <c r="R121" s="89">
        <f>R104*8760</f>
        <v/>
      </c>
      <c r="S121" s="89">
        <f>S104*8760</f>
        <v/>
      </c>
      <c r="T121" s="89">
        <f>T104*8760</f>
        <v/>
      </c>
      <c r="U121" s="89">
        <f>U104*8760</f>
        <v/>
      </c>
      <c r="V121" s="89">
        <f>V104*8760</f>
        <v/>
      </c>
      <c r="W121" s="89">
        <f>W104*8760</f>
        <v/>
      </c>
      <c r="X121" s="89">
        <f>X104*8760</f>
        <v/>
      </c>
      <c r="Y121" s="89">
        <f>Y104*8760</f>
        <v/>
      </c>
      <c r="Z121" s="89">
        <f>Z104*8760</f>
        <v/>
      </c>
      <c r="AA121" s="89">
        <f>AA104*8760</f>
        <v/>
      </c>
      <c r="AB121" s="89">
        <f>AB104*8760</f>
        <v/>
      </c>
      <c r="AC121" s="89">
        <f>AC104*8760</f>
        <v/>
      </c>
      <c r="AD121" s="89">
        <f>AD104*8760</f>
        <v/>
      </c>
      <c r="AE121" s="89">
        <f>AE104*8760</f>
        <v/>
      </c>
      <c r="AF121" s="89">
        <f>AF104*8760</f>
        <v/>
      </c>
      <c r="AG121" s="89">
        <f>AG104*8760</f>
        <v/>
      </c>
      <c r="AH121" s="89">
        <f>AH104*8760</f>
        <v/>
      </c>
      <c r="AI121" s="89">
        <f>AI104*8760</f>
        <v/>
      </c>
      <c r="AJ121" s="89">
        <f>AJ104*8760</f>
        <v/>
      </c>
      <c r="AK121" s="89">
        <f>AK104*8760</f>
        <v/>
      </c>
      <c r="AL121" s="89">
        <f>AL104*8760</f>
        <v/>
      </c>
      <c r="AM121" s="89">
        <f>AM104*8760</f>
        <v/>
      </c>
      <c r="AN121" s="89">
        <f>AN104*8760</f>
        <v/>
      </c>
      <c r="AO121" s="89">
        <f>AO104*8760</f>
        <v/>
      </c>
      <c r="AP121" s="89">
        <f>AP104*8760</f>
        <v/>
      </c>
      <c r="AQ121" s="89">
        <f>AQ104*8760</f>
        <v/>
      </c>
      <c r="AR121" s="89">
        <f>AR104*8760</f>
        <v/>
      </c>
      <c r="AS121" s="89">
        <f>AS104*8760</f>
        <v/>
      </c>
    </row>
    <row r="122" ht="13.9" customHeight="1" thickBot="1">
      <c r="G122" s="16" t="n"/>
      <c r="J122" s="81" t="n"/>
      <c r="K122" s="156" t="inlineStr">
        <is>
          <t>Res PV - Chicago - Constant</t>
        </is>
      </c>
      <c r="L122" s="90">
        <f>L105*8760</f>
        <v/>
      </c>
      <c r="M122" s="90">
        <f>M105*8760</f>
        <v/>
      </c>
      <c r="N122" s="90">
        <f>N105*8760</f>
        <v/>
      </c>
      <c r="O122" s="90">
        <f>O105*8760</f>
        <v/>
      </c>
      <c r="P122" s="90">
        <f>P105*8760</f>
        <v/>
      </c>
      <c r="Q122" s="90">
        <f>Q105*8760</f>
        <v/>
      </c>
      <c r="R122" s="90">
        <f>R105*8760</f>
        <v/>
      </c>
      <c r="S122" s="90">
        <f>S105*8760</f>
        <v/>
      </c>
      <c r="T122" s="90">
        <f>T105*8760</f>
        <v/>
      </c>
      <c r="U122" s="90">
        <f>U105*8760</f>
        <v/>
      </c>
      <c r="V122" s="90">
        <f>V105*8760</f>
        <v/>
      </c>
      <c r="W122" s="90">
        <f>W105*8760</f>
        <v/>
      </c>
      <c r="X122" s="90">
        <f>X105*8760</f>
        <v/>
      </c>
      <c r="Y122" s="90">
        <f>Y105*8760</f>
        <v/>
      </c>
      <c r="Z122" s="90">
        <f>Z105*8760</f>
        <v/>
      </c>
      <c r="AA122" s="90">
        <f>AA105*8760</f>
        <v/>
      </c>
      <c r="AB122" s="90">
        <f>AB105*8760</f>
        <v/>
      </c>
      <c r="AC122" s="90">
        <f>AC105*8760</f>
        <v/>
      </c>
      <c r="AD122" s="90">
        <f>AD105*8760</f>
        <v/>
      </c>
      <c r="AE122" s="90">
        <f>AE105*8760</f>
        <v/>
      </c>
      <c r="AF122" s="90">
        <f>AF105*8760</f>
        <v/>
      </c>
      <c r="AG122" s="90">
        <f>AG105*8760</f>
        <v/>
      </c>
      <c r="AH122" s="90">
        <f>AH105*8760</f>
        <v/>
      </c>
      <c r="AI122" s="90">
        <f>AI105*8760</f>
        <v/>
      </c>
      <c r="AJ122" s="90">
        <f>AJ105*8760</f>
        <v/>
      </c>
      <c r="AK122" s="90">
        <f>AK105*8760</f>
        <v/>
      </c>
      <c r="AL122" s="90">
        <f>AL105*8760</f>
        <v/>
      </c>
      <c r="AM122" s="90">
        <f>AM105*8760</f>
        <v/>
      </c>
      <c r="AN122" s="90">
        <f>AN105*8760</f>
        <v/>
      </c>
      <c r="AO122" s="90">
        <f>AO105*8760</f>
        <v/>
      </c>
      <c r="AP122" s="90">
        <f>AP105*8760</f>
        <v/>
      </c>
      <c r="AQ122" s="90">
        <f>AQ105*8760</f>
        <v/>
      </c>
      <c r="AR122" s="90">
        <f>AR105*8760</f>
        <v/>
      </c>
      <c r="AS122" s="90">
        <f>AS105*8760</f>
        <v/>
      </c>
      <c r="AT122" s="92" t="n"/>
      <c r="AU122" s="92" t="n"/>
    </row>
    <row r="123" ht="13.9" customHeight="1" thickTop="1">
      <c r="G123" s="16" t="n"/>
      <c r="J123" s="81" t="n"/>
      <c r="K123" s="155" t="inlineStr">
        <is>
          <t>Res PV - Kansas City - Low</t>
        </is>
      </c>
      <c r="L123" s="91">
        <f>L106*8760</f>
        <v/>
      </c>
      <c r="M123" s="91">
        <f>M106*8760</f>
        <v/>
      </c>
      <c r="N123" s="91">
        <f>N106*8760</f>
        <v/>
      </c>
      <c r="O123" s="91">
        <f>O106*8760</f>
        <v/>
      </c>
      <c r="P123" s="91">
        <f>P106*8760</f>
        <v/>
      </c>
      <c r="Q123" s="91">
        <f>Q106*8760</f>
        <v/>
      </c>
      <c r="R123" s="91">
        <f>R106*8760</f>
        <v/>
      </c>
      <c r="S123" s="91">
        <f>S106*8760</f>
        <v/>
      </c>
      <c r="T123" s="91">
        <f>T106*8760</f>
        <v/>
      </c>
      <c r="U123" s="91">
        <f>U106*8760</f>
        <v/>
      </c>
      <c r="V123" s="91">
        <f>V106*8760</f>
        <v/>
      </c>
      <c r="W123" s="91">
        <f>W106*8760</f>
        <v/>
      </c>
      <c r="X123" s="91">
        <f>X106*8760</f>
        <v/>
      </c>
      <c r="Y123" s="91">
        <f>Y106*8760</f>
        <v/>
      </c>
      <c r="Z123" s="91">
        <f>Z106*8760</f>
        <v/>
      </c>
      <c r="AA123" s="91">
        <f>AA106*8760</f>
        <v/>
      </c>
      <c r="AB123" s="91">
        <f>AB106*8760</f>
        <v/>
      </c>
      <c r="AC123" s="91">
        <f>AC106*8760</f>
        <v/>
      </c>
      <c r="AD123" s="91">
        <f>AD106*8760</f>
        <v/>
      </c>
      <c r="AE123" s="91">
        <f>AE106*8760</f>
        <v/>
      </c>
      <c r="AF123" s="91">
        <f>AF106*8760</f>
        <v/>
      </c>
      <c r="AG123" s="91">
        <f>AG106*8760</f>
        <v/>
      </c>
      <c r="AH123" s="91">
        <f>AH106*8760</f>
        <v/>
      </c>
      <c r="AI123" s="91">
        <f>AI106*8760</f>
        <v/>
      </c>
      <c r="AJ123" s="91">
        <f>AJ106*8760</f>
        <v/>
      </c>
      <c r="AK123" s="91">
        <f>AK106*8760</f>
        <v/>
      </c>
      <c r="AL123" s="91">
        <f>AL106*8760</f>
        <v/>
      </c>
      <c r="AM123" s="91">
        <f>AM106*8760</f>
        <v/>
      </c>
      <c r="AN123" s="91">
        <f>AN106*8760</f>
        <v/>
      </c>
      <c r="AO123" s="91">
        <f>AO106*8760</f>
        <v/>
      </c>
      <c r="AP123" s="91">
        <f>AP106*8760</f>
        <v/>
      </c>
      <c r="AQ123" s="91">
        <f>AQ106*8760</f>
        <v/>
      </c>
      <c r="AR123" s="91">
        <f>AR106*8760</f>
        <v/>
      </c>
      <c r="AS123" s="91">
        <f>AS106*8760</f>
        <v/>
      </c>
    </row>
    <row r="124" ht="13.9" customHeight="1">
      <c r="G124" s="16" t="n"/>
      <c r="J124" s="81" t="n"/>
      <c r="K124" s="8" t="inlineStr">
        <is>
          <t>Res PV - Kansas City - Mid</t>
        </is>
      </c>
      <c r="L124" s="89">
        <f>L107*8760</f>
        <v/>
      </c>
      <c r="M124" s="89">
        <f>M107*8760</f>
        <v/>
      </c>
      <c r="N124" s="89">
        <f>N107*8760</f>
        <v/>
      </c>
      <c r="O124" s="89">
        <f>O107*8760</f>
        <v/>
      </c>
      <c r="P124" s="89">
        <f>P107*8760</f>
        <v/>
      </c>
      <c r="Q124" s="89">
        <f>Q107*8760</f>
        <v/>
      </c>
      <c r="R124" s="89">
        <f>R107*8760</f>
        <v/>
      </c>
      <c r="S124" s="89">
        <f>S107*8760</f>
        <v/>
      </c>
      <c r="T124" s="89">
        <f>T107*8760</f>
        <v/>
      </c>
      <c r="U124" s="89">
        <f>U107*8760</f>
        <v/>
      </c>
      <c r="V124" s="89">
        <f>V107*8760</f>
        <v/>
      </c>
      <c r="W124" s="89">
        <f>W107*8760</f>
        <v/>
      </c>
      <c r="X124" s="89">
        <f>X107*8760</f>
        <v/>
      </c>
      <c r="Y124" s="89">
        <f>Y107*8760</f>
        <v/>
      </c>
      <c r="Z124" s="89">
        <f>Z107*8760</f>
        <v/>
      </c>
      <c r="AA124" s="89">
        <f>AA107*8760</f>
        <v/>
      </c>
      <c r="AB124" s="89">
        <f>AB107*8760</f>
        <v/>
      </c>
      <c r="AC124" s="89">
        <f>AC107*8760</f>
        <v/>
      </c>
      <c r="AD124" s="89">
        <f>AD107*8760</f>
        <v/>
      </c>
      <c r="AE124" s="89">
        <f>AE107*8760</f>
        <v/>
      </c>
      <c r="AF124" s="89">
        <f>AF107*8760</f>
        <v/>
      </c>
      <c r="AG124" s="89">
        <f>AG107*8760</f>
        <v/>
      </c>
      <c r="AH124" s="89">
        <f>AH107*8760</f>
        <v/>
      </c>
      <c r="AI124" s="89">
        <f>AI107*8760</f>
        <v/>
      </c>
      <c r="AJ124" s="89">
        <f>AJ107*8760</f>
        <v/>
      </c>
      <c r="AK124" s="89">
        <f>AK107*8760</f>
        <v/>
      </c>
      <c r="AL124" s="89">
        <f>AL107*8760</f>
        <v/>
      </c>
      <c r="AM124" s="89">
        <f>AM107*8760</f>
        <v/>
      </c>
      <c r="AN124" s="89">
        <f>AN107*8760</f>
        <v/>
      </c>
      <c r="AO124" s="89">
        <f>AO107*8760</f>
        <v/>
      </c>
      <c r="AP124" s="89">
        <f>AP107*8760</f>
        <v/>
      </c>
      <c r="AQ124" s="89">
        <f>AQ107*8760</f>
        <v/>
      </c>
      <c r="AR124" s="89">
        <f>AR107*8760</f>
        <v/>
      </c>
      <c r="AS124" s="89">
        <f>AS107*8760</f>
        <v/>
      </c>
    </row>
    <row r="125" ht="13.9" customHeight="1" thickBot="1">
      <c r="G125" s="16" t="n"/>
      <c r="J125" s="81" t="n"/>
      <c r="K125" s="156" t="inlineStr">
        <is>
          <t>Res PV - Kansas City - Constant</t>
        </is>
      </c>
      <c r="L125" s="93">
        <f>L108*8760</f>
        <v/>
      </c>
      <c r="M125" s="93">
        <f>M108*8760</f>
        <v/>
      </c>
      <c r="N125" s="93">
        <f>N108*8760</f>
        <v/>
      </c>
      <c r="O125" s="93">
        <f>O108*8760</f>
        <v/>
      </c>
      <c r="P125" s="93">
        <f>P108*8760</f>
        <v/>
      </c>
      <c r="Q125" s="93">
        <f>Q108*8760</f>
        <v/>
      </c>
      <c r="R125" s="93">
        <f>R108*8760</f>
        <v/>
      </c>
      <c r="S125" s="93">
        <f>S108*8760</f>
        <v/>
      </c>
      <c r="T125" s="93">
        <f>T108*8760</f>
        <v/>
      </c>
      <c r="U125" s="93">
        <f>U108*8760</f>
        <v/>
      </c>
      <c r="V125" s="93">
        <f>V108*8760</f>
        <v/>
      </c>
      <c r="W125" s="93">
        <f>W108*8760</f>
        <v/>
      </c>
      <c r="X125" s="93">
        <f>X108*8760</f>
        <v/>
      </c>
      <c r="Y125" s="93">
        <f>Y108*8760</f>
        <v/>
      </c>
      <c r="Z125" s="93">
        <f>Z108*8760</f>
        <v/>
      </c>
      <c r="AA125" s="93">
        <f>AA108*8760</f>
        <v/>
      </c>
      <c r="AB125" s="93">
        <f>AB108*8760</f>
        <v/>
      </c>
      <c r="AC125" s="93">
        <f>AC108*8760</f>
        <v/>
      </c>
      <c r="AD125" s="93">
        <f>AD108*8760</f>
        <v/>
      </c>
      <c r="AE125" s="93">
        <f>AE108*8760</f>
        <v/>
      </c>
      <c r="AF125" s="93">
        <f>AF108*8760</f>
        <v/>
      </c>
      <c r="AG125" s="93">
        <f>AG108*8760</f>
        <v/>
      </c>
      <c r="AH125" s="93">
        <f>AH108*8760</f>
        <v/>
      </c>
      <c r="AI125" s="93">
        <f>AI108*8760</f>
        <v/>
      </c>
      <c r="AJ125" s="93">
        <f>AJ108*8760</f>
        <v/>
      </c>
      <c r="AK125" s="93">
        <f>AK108*8760</f>
        <v/>
      </c>
      <c r="AL125" s="93">
        <f>AL108*8760</f>
        <v/>
      </c>
      <c r="AM125" s="93">
        <f>AM108*8760</f>
        <v/>
      </c>
      <c r="AN125" s="93">
        <f>AN108*8760</f>
        <v/>
      </c>
      <c r="AO125" s="93">
        <f>AO108*8760</f>
        <v/>
      </c>
      <c r="AP125" s="93">
        <f>AP108*8760</f>
        <v/>
      </c>
      <c r="AQ125" s="93">
        <f>AQ108*8760</f>
        <v/>
      </c>
      <c r="AR125" s="93">
        <f>AR108*8760</f>
        <v/>
      </c>
      <c r="AS125" s="93">
        <f>AS108*8760</f>
        <v/>
      </c>
      <c r="AV125" s="92" t="n"/>
      <c r="AW125" s="92" t="n"/>
    </row>
    <row r="126" ht="13.9" customHeight="1" thickTop="1">
      <c r="G126" s="16" t="n"/>
      <c r="J126" s="81" t="n"/>
      <c r="K126" s="155" t="inlineStr">
        <is>
          <t>Res PV - Los Angeles - Low</t>
        </is>
      </c>
      <c r="L126" s="91">
        <f>L109*8760</f>
        <v/>
      </c>
      <c r="M126" s="91">
        <f>M109*8760</f>
        <v/>
      </c>
      <c r="N126" s="91">
        <f>N109*8760</f>
        <v/>
      </c>
      <c r="O126" s="91">
        <f>O109*8760</f>
        <v/>
      </c>
      <c r="P126" s="91">
        <f>P109*8760</f>
        <v/>
      </c>
      <c r="Q126" s="91">
        <f>Q109*8760</f>
        <v/>
      </c>
      <c r="R126" s="91">
        <f>R109*8760</f>
        <v/>
      </c>
      <c r="S126" s="91">
        <f>S109*8760</f>
        <v/>
      </c>
      <c r="T126" s="91">
        <f>T109*8760</f>
        <v/>
      </c>
      <c r="U126" s="91">
        <f>U109*8760</f>
        <v/>
      </c>
      <c r="V126" s="91">
        <f>V109*8760</f>
        <v/>
      </c>
      <c r="W126" s="91">
        <f>W109*8760</f>
        <v/>
      </c>
      <c r="X126" s="91">
        <f>X109*8760</f>
        <v/>
      </c>
      <c r="Y126" s="91">
        <f>Y109*8760</f>
        <v/>
      </c>
      <c r="Z126" s="91">
        <f>Z109*8760</f>
        <v/>
      </c>
      <c r="AA126" s="91">
        <f>AA109*8760</f>
        <v/>
      </c>
      <c r="AB126" s="91">
        <f>AB109*8760</f>
        <v/>
      </c>
      <c r="AC126" s="91">
        <f>AC109*8760</f>
        <v/>
      </c>
      <c r="AD126" s="91">
        <f>AD109*8760</f>
        <v/>
      </c>
      <c r="AE126" s="91">
        <f>AE109*8760</f>
        <v/>
      </c>
      <c r="AF126" s="91">
        <f>AF109*8760</f>
        <v/>
      </c>
      <c r="AG126" s="91">
        <f>AG109*8760</f>
        <v/>
      </c>
      <c r="AH126" s="91">
        <f>AH109*8760</f>
        <v/>
      </c>
      <c r="AI126" s="91">
        <f>AI109*8760</f>
        <v/>
      </c>
      <c r="AJ126" s="91">
        <f>AJ109*8760</f>
        <v/>
      </c>
      <c r="AK126" s="91">
        <f>AK109*8760</f>
        <v/>
      </c>
      <c r="AL126" s="91">
        <f>AL109*8760</f>
        <v/>
      </c>
      <c r="AM126" s="91">
        <f>AM109*8760</f>
        <v/>
      </c>
      <c r="AN126" s="91">
        <f>AN109*8760</f>
        <v/>
      </c>
      <c r="AO126" s="91">
        <f>AO109*8760</f>
        <v/>
      </c>
      <c r="AP126" s="91">
        <f>AP109*8760</f>
        <v/>
      </c>
      <c r="AQ126" s="91">
        <f>AQ109*8760</f>
        <v/>
      </c>
      <c r="AR126" s="91">
        <f>AR109*8760</f>
        <v/>
      </c>
      <c r="AS126" s="91">
        <f>AS109*8760</f>
        <v/>
      </c>
    </row>
    <row r="127" ht="13.9" customHeight="1">
      <c r="G127" s="16" t="n"/>
      <c r="J127" s="81" t="n"/>
      <c r="K127" s="8" t="inlineStr">
        <is>
          <t>Res PV - Los Angeles - Mid</t>
        </is>
      </c>
      <c r="L127" s="89">
        <f>L110*8760</f>
        <v/>
      </c>
      <c r="M127" s="89">
        <f>M110*8760</f>
        <v/>
      </c>
      <c r="N127" s="89">
        <f>N110*8760</f>
        <v/>
      </c>
      <c r="O127" s="89">
        <f>O110*8760</f>
        <v/>
      </c>
      <c r="P127" s="89">
        <f>P110*8760</f>
        <v/>
      </c>
      <c r="Q127" s="89">
        <f>Q110*8760</f>
        <v/>
      </c>
      <c r="R127" s="89">
        <f>R110*8760</f>
        <v/>
      </c>
      <c r="S127" s="89">
        <f>S110*8760</f>
        <v/>
      </c>
      <c r="T127" s="89">
        <f>T110*8760</f>
        <v/>
      </c>
      <c r="U127" s="89">
        <f>U110*8760</f>
        <v/>
      </c>
      <c r="V127" s="89">
        <f>V110*8760</f>
        <v/>
      </c>
      <c r="W127" s="89">
        <f>W110*8760</f>
        <v/>
      </c>
      <c r="X127" s="89">
        <f>X110*8760</f>
        <v/>
      </c>
      <c r="Y127" s="89">
        <f>Y110*8760</f>
        <v/>
      </c>
      <c r="Z127" s="89">
        <f>Z110*8760</f>
        <v/>
      </c>
      <c r="AA127" s="89">
        <f>AA110*8760</f>
        <v/>
      </c>
      <c r="AB127" s="89">
        <f>AB110*8760</f>
        <v/>
      </c>
      <c r="AC127" s="89">
        <f>AC110*8760</f>
        <v/>
      </c>
      <c r="AD127" s="89">
        <f>AD110*8760</f>
        <v/>
      </c>
      <c r="AE127" s="89">
        <f>AE110*8760</f>
        <v/>
      </c>
      <c r="AF127" s="89">
        <f>AF110*8760</f>
        <v/>
      </c>
      <c r="AG127" s="89">
        <f>AG110*8760</f>
        <v/>
      </c>
      <c r="AH127" s="89">
        <f>AH110*8760</f>
        <v/>
      </c>
      <c r="AI127" s="89">
        <f>AI110*8760</f>
        <v/>
      </c>
      <c r="AJ127" s="89">
        <f>AJ110*8760</f>
        <v/>
      </c>
      <c r="AK127" s="89">
        <f>AK110*8760</f>
        <v/>
      </c>
      <c r="AL127" s="89">
        <f>AL110*8760</f>
        <v/>
      </c>
      <c r="AM127" s="89">
        <f>AM110*8760</f>
        <v/>
      </c>
      <c r="AN127" s="89">
        <f>AN110*8760</f>
        <v/>
      </c>
      <c r="AO127" s="89">
        <f>AO110*8760</f>
        <v/>
      </c>
      <c r="AP127" s="89">
        <f>AP110*8760</f>
        <v/>
      </c>
      <c r="AQ127" s="89">
        <f>AQ110*8760</f>
        <v/>
      </c>
      <c r="AR127" s="89">
        <f>AR110*8760</f>
        <v/>
      </c>
      <c r="AS127" s="89">
        <f>AS110*8760</f>
        <v/>
      </c>
    </row>
    <row r="128" ht="13.9" customHeight="1" thickBot="1">
      <c r="G128" s="16" t="n"/>
      <c r="J128" s="81" t="n"/>
      <c r="K128" s="156" t="inlineStr">
        <is>
          <t>Res PV - Los Angeles - Constant</t>
        </is>
      </c>
      <c r="L128" s="93">
        <f>L111*8760</f>
        <v/>
      </c>
      <c r="M128" s="93">
        <f>M111*8760</f>
        <v/>
      </c>
      <c r="N128" s="93">
        <f>N111*8760</f>
        <v/>
      </c>
      <c r="O128" s="93">
        <f>O111*8760</f>
        <v/>
      </c>
      <c r="P128" s="93">
        <f>P111*8760</f>
        <v/>
      </c>
      <c r="Q128" s="93">
        <f>Q111*8760</f>
        <v/>
      </c>
      <c r="R128" s="93">
        <f>R111*8760</f>
        <v/>
      </c>
      <c r="S128" s="93">
        <f>S111*8760</f>
        <v/>
      </c>
      <c r="T128" s="93">
        <f>T111*8760</f>
        <v/>
      </c>
      <c r="U128" s="93">
        <f>U111*8760</f>
        <v/>
      </c>
      <c r="V128" s="93">
        <f>V111*8760</f>
        <v/>
      </c>
      <c r="W128" s="93">
        <f>W111*8760</f>
        <v/>
      </c>
      <c r="X128" s="93">
        <f>X111*8760</f>
        <v/>
      </c>
      <c r="Y128" s="93">
        <f>Y111*8760</f>
        <v/>
      </c>
      <c r="Z128" s="93">
        <f>Z111*8760</f>
        <v/>
      </c>
      <c r="AA128" s="93">
        <f>AA111*8760</f>
        <v/>
      </c>
      <c r="AB128" s="93">
        <f>AB111*8760</f>
        <v/>
      </c>
      <c r="AC128" s="93">
        <f>AC111*8760</f>
        <v/>
      </c>
      <c r="AD128" s="93">
        <f>AD111*8760</f>
        <v/>
      </c>
      <c r="AE128" s="93">
        <f>AE111*8760</f>
        <v/>
      </c>
      <c r="AF128" s="93">
        <f>AF111*8760</f>
        <v/>
      </c>
      <c r="AG128" s="93">
        <f>AG111*8760</f>
        <v/>
      </c>
      <c r="AH128" s="93">
        <f>AH111*8760</f>
        <v/>
      </c>
      <c r="AI128" s="93">
        <f>AI111*8760</f>
        <v/>
      </c>
      <c r="AJ128" s="93">
        <f>AJ111*8760</f>
        <v/>
      </c>
      <c r="AK128" s="93">
        <f>AK111*8760</f>
        <v/>
      </c>
      <c r="AL128" s="93">
        <f>AL111*8760</f>
        <v/>
      </c>
      <c r="AM128" s="93">
        <f>AM111*8760</f>
        <v/>
      </c>
      <c r="AN128" s="93">
        <f>AN111*8760</f>
        <v/>
      </c>
      <c r="AO128" s="93">
        <f>AO111*8760</f>
        <v/>
      </c>
      <c r="AP128" s="93">
        <f>AP111*8760</f>
        <v/>
      </c>
      <c r="AQ128" s="93">
        <f>AQ111*8760</f>
        <v/>
      </c>
      <c r="AR128" s="93">
        <f>AR111*8760</f>
        <v/>
      </c>
      <c r="AS128" s="93">
        <f>AS111*8760</f>
        <v/>
      </c>
      <c r="AV128" s="92" t="n"/>
      <c r="AW128" s="92" t="n"/>
    </row>
    <row r="129" ht="13.9" customHeight="1" thickTop="1">
      <c r="G129" s="16" t="n"/>
      <c r="J129" s="81" t="n"/>
      <c r="K129" s="155" t="inlineStr">
        <is>
          <t>Res PV - Daggett, CA - Low</t>
        </is>
      </c>
      <c r="L129" s="91">
        <f>L112*8760</f>
        <v/>
      </c>
      <c r="M129" s="91">
        <f>M112*8760</f>
        <v/>
      </c>
      <c r="N129" s="91">
        <f>N112*8760</f>
        <v/>
      </c>
      <c r="O129" s="91">
        <f>O112*8760</f>
        <v/>
      </c>
      <c r="P129" s="91">
        <f>P112*8760</f>
        <v/>
      </c>
      <c r="Q129" s="91">
        <f>Q112*8760</f>
        <v/>
      </c>
      <c r="R129" s="91">
        <f>R112*8760</f>
        <v/>
      </c>
      <c r="S129" s="91">
        <f>S112*8760</f>
        <v/>
      </c>
      <c r="T129" s="91">
        <f>T112*8760</f>
        <v/>
      </c>
      <c r="U129" s="91">
        <f>U112*8760</f>
        <v/>
      </c>
      <c r="V129" s="91">
        <f>V112*8760</f>
        <v/>
      </c>
      <c r="W129" s="91">
        <f>W112*8760</f>
        <v/>
      </c>
      <c r="X129" s="91">
        <f>X112*8760</f>
        <v/>
      </c>
      <c r="Y129" s="91">
        <f>Y112*8760</f>
        <v/>
      </c>
      <c r="Z129" s="91">
        <f>Z112*8760</f>
        <v/>
      </c>
      <c r="AA129" s="91">
        <f>AA112*8760</f>
        <v/>
      </c>
      <c r="AB129" s="91">
        <f>AB112*8760</f>
        <v/>
      </c>
      <c r="AC129" s="91">
        <f>AC112*8760</f>
        <v/>
      </c>
      <c r="AD129" s="91">
        <f>AD112*8760</f>
        <v/>
      </c>
      <c r="AE129" s="91">
        <f>AE112*8760</f>
        <v/>
      </c>
      <c r="AF129" s="91">
        <f>AF112*8760</f>
        <v/>
      </c>
      <c r="AG129" s="91">
        <f>AG112*8760</f>
        <v/>
      </c>
      <c r="AH129" s="91">
        <f>AH112*8760</f>
        <v/>
      </c>
      <c r="AI129" s="91">
        <f>AI112*8760</f>
        <v/>
      </c>
      <c r="AJ129" s="91">
        <f>AJ112*8760</f>
        <v/>
      </c>
      <c r="AK129" s="91">
        <f>AK112*8760</f>
        <v/>
      </c>
      <c r="AL129" s="91">
        <f>AL112*8760</f>
        <v/>
      </c>
      <c r="AM129" s="91">
        <f>AM112*8760</f>
        <v/>
      </c>
      <c r="AN129" s="91">
        <f>AN112*8760</f>
        <v/>
      </c>
      <c r="AO129" s="91">
        <f>AO112*8760</f>
        <v/>
      </c>
      <c r="AP129" s="91">
        <f>AP112*8760</f>
        <v/>
      </c>
      <c r="AQ129" s="91">
        <f>AQ112*8760</f>
        <v/>
      </c>
      <c r="AR129" s="91">
        <f>AR112*8760</f>
        <v/>
      </c>
      <c r="AS129" s="91">
        <f>AS112*8760</f>
        <v/>
      </c>
    </row>
    <row r="130" ht="13.9" customHeight="1">
      <c r="G130" s="16" t="n"/>
      <c r="J130" s="81" t="n"/>
      <c r="K130" s="8" t="inlineStr">
        <is>
          <t>Res PV - Daggett, CA - Mid</t>
        </is>
      </c>
      <c r="L130" s="89">
        <f>L113*8760</f>
        <v/>
      </c>
      <c r="M130" s="89">
        <f>M113*8760</f>
        <v/>
      </c>
      <c r="N130" s="89">
        <f>N113*8760</f>
        <v/>
      </c>
      <c r="O130" s="89">
        <f>O113*8760</f>
        <v/>
      </c>
      <c r="P130" s="89">
        <f>P113*8760</f>
        <v/>
      </c>
      <c r="Q130" s="89">
        <f>Q113*8760</f>
        <v/>
      </c>
      <c r="R130" s="89">
        <f>R113*8760</f>
        <v/>
      </c>
      <c r="S130" s="89">
        <f>S113*8760</f>
        <v/>
      </c>
      <c r="T130" s="89">
        <f>T113*8760</f>
        <v/>
      </c>
      <c r="U130" s="89">
        <f>U113*8760</f>
        <v/>
      </c>
      <c r="V130" s="89">
        <f>V113*8760</f>
        <v/>
      </c>
      <c r="W130" s="89">
        <f>W113*8760</f>
        <v/>
      </c>
      <c r="X130" s="89">
        <f>X113*8760</f>
        <v/>
      </c>
      <c r="Y130" s="89">
        <f>Y113*8760</f>
        <v/>
      </c>
      <c r="Z130" s="89">
        <f>Z113*8760</f>
        <v/>
      </c>
      <c r="AA130" s="89">
        <f>AA113*8760</f>
        <v/>
      </c>
      <c r="AB130" s="89">
        <f>AB113*8760</f>
        <v/>
      </c>
      <c r="AC130" s="89">
        <f>AC113*8760</f>
        <v/>
      </c>
      <c r="AD130" s="89">
        <f>AD113*8760</f>
        <v/>
      </c>
      <c r="AE130" s="89">
        <f>AE113*8760</f>
        <v/>
      </c>
      <c r="AF130" s="89">
        <f>AF113*8760</f>
        <v/>
      </c>
      <c r="AG130" s="89">
        <f>AG113*8760</f>
        <v/>
      </c>
      <c r="AH130" s="89">
        <f>AH113*8760</f>
        <v/>
      </c>
      <c r="AI130" s="89">
        <f>AI113*8760</f>
        <v/>
      </c>
      <c r="AJ130" s="89">
        <f>AJ113*8760</f>
        <v/>
      </c>
      <c r="AK130" s="89">
        <f>AK113*8760</f>
        <v/>
      </c>
      <c r="AL130" s="89">
        <f>AL113*8760</f>
        <v/>
      </c>
      <c r="AM130" s="89">
        <f>AM113*8760</f>
        <v/>
      </c>
      <c r="AN130" s="89">
        <f>AN113*8760</f>
        <v/>
      </c>
      <c r="AO130" s="89">
        <f>AO113*8760</f>
        <v/>
      </c>
      <c r="AP130" s="89">
        <f>AP113*8760</f>
        <v/>
      </c>
      <c r="AQ130" s="89">
        <f>AQ113*8760</f>
        <v/>
      </c>
      <c r="AR130" s="89">
        <f>AR113*8760</f>
        <v/>
      </c>
      <c r="AS130" s="89">
        <f>AS113*8760</f>
        <v/>
      </c>
    </row>
    <row r="131" ht="13.9" customHeight="1" thickBot="1">
      <c r="G131" s="16" t="n"/>
      <c r="J131" s="331" t="n"/>
      <c r="K131" s="156" t="inlineStr">
        <is>
          <t>Res PV - Daggett, CA - Constant</t>
        </is>
      </c>
      <c r="L131" s="93">
        <f>L114*8760</f>
        <v/>
      </c>
      <c r="M131" s="93">
        <f>M114*8760</f>
        <v/>
      </c>
      <c r="N131" s="93">
        <f>N114*8760</f>
        <v/>
      </c>
      <c r="O131" s="93">
        <f>O114*8760</f>
        <v/>
      </c>
      <c r="P131" s="93">
        <f>P114*8760</f>
        <v/>
      </c>
      <c r="Q131" s="93">
        <f>Q114*8760</f>
        <v/>
      </c>
      <c r="R131" s="93">
        <f>R114*8760</f>
        <v/>
      </c>
      <c r="S131" s="93">
        <f>S114*8760</f>
        <v/>
      </c>
      <c r="T131" s="93">
        <f>T114*8760</f>
        <v/>
      </c>
      <c r="U131" s="93">
        <f>U114*8760</f>
        <v/>
      </c>
      <c r="V131" s="93">
        <f>V114*8760</f>
        <v/>
      </c>
      <c r="W131" s="93">
        <f>W114*8760</f>
        <v/>
      </c>
      <c r="X131" s="93">
        <f>X114*8760</f>
        <v/>
      </c>
      <c r="Y131" s="93">
        <f>Y114*8760</f>
        <v/>
      </c>
      <c r="Z131" s="93">
        <f>Z114*8760</f>
        <v/>
      </c>
      <c r="AA131" s="93">
        <f>AA114*8760</f>
        <v/>
      </c>
      <c r="AB131" s="93">
        <f>AB114*8760</f>
        <v/>
      </c>
      <c r="AC131" s="93">
        <f>AC114*8760</f>
        <v/>
      </c>
      <c r="AD131" s="93">
        <f>AD114*8760</f>
        <v/>
      </c>
      <c r="AE131" s="93">
        <f>AE114*8760</f>
        <v/>
      </c>
      <c r="AF131" s="93">
        <f>AF114*8760</f>
        <v/>
      </c>
      <c r="AG131" s="93">
        <f>AG114*8760</f>
        <v/>
      </c>
      <c r="AH131" s="93">
        <f>AH114*8760</f>
        <v/>
      </c>
      <c r="AI131" s="93">
        <f>AI114*8760</f>
        <v/>
      </c>
      <c r="AJ131" s="93">
        <f>AJ114*8760</f>
        <v/>
      </c>
      <c r="AK131" s="93">
        <f>AK114*8760</f>
        <v/>
      </c>
      <c r="AL131" s="93">
        <f>AL114*8760</f>
        <v/>
      </c>
      <c r="AM131" s="93">
        <f>AM114*8760</f>
        <v/>
      </c>
      <c r="AN131" s="93">
        <f>AN114*8760</f>
        <v/>
      </c>
      <c r="AO131" s="93">
        <f>AO114*8760</f>
        <v/>
      </c>
      <c r="AP131" s="93">
        <f>AP114*8760</f>
        <v/>
      </c>
      <c r="AQ131" s="93">
        <f>AQ114*8760</f>
        <v/>
      </c>
      <c r="AR131" s="93">
        <f>AR114*8760</f>
        <v/>
      </c>
      <c r="AS131" s="93">
        <f>AS114*8760</f>
        <v/>
      </c>
      <c r="AV131" s="92" t="n"/>
      <c r="AW131" s="92" t="n"/>
    </row>
    <row r="132" ht="13.9" customHeight="1" thickTop="1">
      <c r="G132" s="16" t="n"/>
      <c r="J132" s="157" t="n"/>
      <c r="K132" s="8" t="n"/>
      <c r="L132" s="308" t="n"/>
      <c r="M132" s="308" t="n"/>
      <c r="N132" s="308" t="n"/>
      <c r="O132" s="308" t="n"/>
      <c r="P132" s="308" t="n"/>
      <c r="Q132" s="308" t="n"/>
      <c r="R132" s="308" t="n"/>
      <c r="S132" s="308" t="n"/>
      <c r="T132" s="308" t="n"/>
      <c r="U132" s="308" t="n"/>
      <c r="V132" s="308" t="n"/>
      <c r="W132" s="308" t="n"/>
      <c r="X132" s="308" t="n"/>
      <c r="Y132" s="308" t="n"/>
      <c r="Z132" s="308" t="n"/>
      <c r="AA132" s="308" t="n"/>
      <c r="AB132" s="308" t="n"/>
      <c r="AC132" s="308" t="n"/>
      <c r="AD132" s="308" t="n"/>
      <c r="AE132" s="308" t="n"/>
      <c r="AF132" s="308" t="n"/>
      <c r="AG132" s="308" t="n"/>
      <c r="AH132" s="308" t="n"/>
      <c r="AI132" s="308" t="n"/>
      <c r="AJ132" s="308" t="n"/>
      <c r="AK132" s="308" t="n"/>
      <c r="AL132" s="308" t="n"/>
      <c r="AM132" s="308" t="n"/>
      <c r="AN132" s="308" t="n"/>
      <c r="AO132" s="308" t="n"/>
      <c r="AP132" s="308" t="n"/>
      <c r="AQ132" s="308" t="n"/>
      <c r="AR132" s="308" t="n"/>
      <c r="AS132" s="308" t="n"/>
    </row>
    <row r="133" ht="13.9" customHeight="1">
      <c r="G133" s="16" t="n"/>
      <c r="J133" s="134" t="n"/>
      <c r="L133" s="154" t="n">
        <v>2017</v>
      </c>
      <c r="M133" s="154" t="n">
        <v>2018</v>
      </c>
      <c r="N133" s="154" t="n">
        <v>2019</v>
      </c>
      <c r="O133" s="154" t="n">
        <v>2020</v>
      </c>
      <c r="P133" s="154" t="n">
        <v>2021</v>
      </c>
      <c r="Q133" s="154" t="n">
        <v>2022</v>
      </c>
      <c r="R133" s="154" t="n">
        <v>2023</v>
      </c>
      <c r="S133" s="154" t="n">
        <v>2024</v>
      </c>
      <c r="T133" s="154" t="n">
        <v>2025</v>
      </c>
      <c r="U133" s="154" t="n">
        <v>2026</v>
      </c>
      <c r="V133" s="154" t="n">
        <v>2027</v>
      </c>
      <c r="W133" s="154" t="n">
        <v>2028</v>
      </c>
      <c r="X133" s="154" t="n">
        <v>2029</v>
      </c>
      <c r="Y133" s="154" t="n">
        <v>2030</v>
      </c>
      <c r="Z133" s="154" t="n">
        <v>2031</v>
      </c>
      <c r="AA133" s="154" t="n">
        <v>2032</v>
      </c>
      <c r="AB133" s="154" t="n">
        <v>2033</v>
      </c>
      <c r="AC133" s="154" t="n">
        <v>2034</v>
      </c>
      <c r="AD133" s="154" t="n">
        <v>2035</v>
      </c>
      <c r="AE133" s="154" t="n">
        <v>2036</v>
      </c>
      <c r="AF133" s="154" t="n">
        <v>2037</v>
      </c>
      <c r="AG133" s="154" t="n">
        <v>2038</v>
      </c>
      <c r="AH133" s="154" t="n">
        <v>2039</v>
      </c>
      <c r="AI133" s="154" t="n">
        <v>2040</v>
      </c>
      <c r="AJ133" s="154" t="n">
        <v>2041</v>
      </c>
      <c r="AK133" s="154" t="n">
        <v>2042</v>
      </c>
      <c r="AL133" s="154" t="n">
        <v>2043</v>
      </c>
      <c r="AM133" s="154" t="n">
        <v>2044</v>
      </c>
      <c r="AN133" s="154" t="n">
        <v>2045</v>
      </c>
      <c r="AO133" s="154" t="n">
        <v>2046</v>
      </c>
      <c r="AP133" s="154" t="n">
        <v>2047</v>
      </c>
      <c r="AQ133" s="154" t="n">
        <v>2048</v>
      </c>
      <c r="AR133" s="154" t="n">
        <v>2049</v>
      </c>
      <c r="AS133" s="154" t="n">
        <v>2050</v>
      </c>
    </row>
    <row r="134" ht="13.9" customHeight="1">
      <c r="G134" s="16" t="n"/>
      <c r="J134" s="327" t="inlineStr">
        <is>
          <t>CAPEX ($/kW)</t>
        </is>
      </c>
      <c r="K134" s="155" t="inlineStr">
        <is>
          <t>Res PV - Seattle - Low</t>
        </is>
      </c>
      <c r="L134" s="88">
        <f> $S$54*(L151+L252)</f>
        <v/>
      </c>
      <c r="M134" s="88">
        <f> $S$54*(M151+M252)</f>
        <v/>
      </c>
      <c r="N134" s="88">
        <f> $S$54*(N151+N252)</f>
        <v/>
      </c>
      <c r="O134" s="88">
        <f> $S$54*(O151+O252)</f>
        <v/>
      </c>
      <c r="P134" s="88">
        <f> $S$54*(P151+P252)</f>
        <v/>
      </c>
      <c r="Q134" s="88">
        <f> $S$54*(Q151+Q252)</f>
        <v/>
      </c>
      <c r="R134" s="88">
        <f> $S$54*(R151+R252)</f>
        <v/>
      </c>
      <c r="S134" s="88">
        <f> $S$54*(S151+S252)</f>
        <v/>
      </c>
      <c r="T134" s="88">
        <f> $S$54*(T151+T252)</f>
        <v/>
      </c>
      <c r="U134" s="88">
        <f> $S$54*(U151+U252)</f>
        <v/>
      </c>
      <c r="V134" s="88">
        <f> $S$54*(V151+V252)</f>
        <v/>
      </c>
      <c r="W134" s="88">
        <f> $S$54*(W151+W252)</f>
        <v/>
      </c>
      <c r="X134" s="88">
        <f> $S$54*(X151+X252)</f>
        <v/>
      </c>
      <c r="Y134" s="88">
        <f> $S$54*(Y151+Y252)</f>
        <v/>
      </c>
      <c r="Z134" s="88">
        <f> $S$54*(Z151+Z252)</f>
        <v/>
      </c>
      <c r="AA134" s="88">
        <f> $S$54*(AA151+AA252)</f>
        <v/>
      </c>
      <c r="AB134" s="88">
        <f> $S$54*(AB151+AB252)</f>
        <v/>
      </c>
      <c r="AC134" s="88">
        <f> $S$54*(AC151+AC252)</f>
        <v/>
      </c>
      <c r="AD134" s="88">
        <f> $S$54*(AD151+AD252)</f>
        <v/>
      </c>
      <c r="AE134" s="88">
        <f> $S$54*(AE151+AE252)</f>
        <v/>
      </c>
      <c r="AF134" s="88">
        <f> $S$54*(AF151+AF252)</f>
        <v/>
      </c>
      <c r="AG134" s="88">
        <f> $S$54*(AG151+AG252)</f>
        <v/>
      </c>
      <c r="AH134" s="88">
        <f> $S$54*(AH151+AH252)</f>
        <v/>
      </c>
      <c r="AI134" s="88">
        <f> $S$54*(AI151+AI252)</f>
        <v/>
      </c>
      <c r="AJ134" s="88">
        <f> $S$54*(AJ151+AJ252)</f>
        <v/>
      </c>
      <c r="AK134" s="88">
        <f> $S$54*(AK151+AK252)</f>
        <v/>
      </c>
      <c r="AL134" s="88">
        <f> $S$54*(AL151+AL252)</f>
        <v/>
      </c>
      <c r="AM134" s="88">
        <f> $S$54*(AM151+AM252)</f>
        <v/>
      </c>
      <c r="AN134" s="88">
        <f> $S$54*(AN151+AN252)</f>
        <v/>
      </c>
      <c r="AO134" s="88">
        <f> $S$54*(AO151+AO252)</f>
        <v/>
      </c>
      <c r="AP134" s="88">
        <f> $S$54*(AP151+AP252)</f>
        <v/>
      </c>
      <c r="AQ134" s="88">
        <f> $S$54*(AQ151+AQ252)</f>
        <v/>
      </c>
      <c r="AR134" s="88">
        <f> $S$54*(AR151+AR252)</f>
        <v/>
      </c>
      <c r="AS134" s="88">
        <f> $S$54*(AS151+AS252)</f>
        <v/>
      </c>
    </row>
    <row r="135" ht="13.9" customHeight="1">
      <c r="G135" s="16" t="n"/>
      <c r="J135" s="81" t="n"/>
      <c r="K135" s="8" t="inlineStr">
        <is>
          <t>Res PV - Seattle - Mid</t>
        </is>
      </c>
      <c r="L135" s="89">
        <f> $S$54*(L152+L253)</f>
        <v/>
      </c>
      <c r="M135" s="89">
        <f> $S$54*(M152+M253)</f>
        <v/>
      </c>
      <c r="N135" s="89">
        <f> $S$54*(N152+N253)</f>
        <v/>
      </c>
      <c r="O135" s="89">
        <f> $S$54*(O152+O253)</f>
        <v/>
      </c>
      <c r="P135" s="89">
        <f> $S$54*(P152+P253)</f>
        <v/>
      </c>
      <c r="Q135" s="89">
        <f> $S$54*(Q152+Q253)</f>
        <v/>
      </c>
      <c r="R135" s="89">
        <f> $S$54*(R152+R253)</f>
        <v/>
      </c>
      <c r="S135" s="89">
        <f> $S$54*(S152+S253)</f>
        <v/>
      </c>
      <c r="T135" s="89">
        <f> $S$54*(T152+T253)</f>
        <v/>
      </c>
      <c r="U135" s="89">
        <f> $S$54*(U152+U253)</f>
        <v/>
      </c>
      <c r="V135" s="89">
        <f> $S$54*(V152+V253)</f>
        <v/>
      </c>
      <c r="W135" s="89">
        <f> $S$54*(W152+W253)</f>
        <v/>
      </c>
      <c r="X135" s="89">
        <f> $S$54*(X152+X253)</f>
        <v/>
      </c>
      <c r="Y135" s="89">
        <f> $S$54*(Y152+Y253)</f>
        <v/>
      </c>
      <c r="Z135" s="89">
        <f> $S$54*(Z152+Z253)</f>
        <v/>
      </c>
      <c r="AA135" s="89">
        <f> $S$54*(AA152+AA253)</f>
        <v/>
      </c>
      <c r="AB135" s="89">
        <f> $S$54*(AB152+AB253)</f>
        <v/>
      </c>
      <c r="AC135" s="89">
        <f> $S$54*(AC152+AC253)</f>
        <v/>
      </c>
      <c r="AD135" s="89">
        <f> $S$54*(AD152+AD253)</f>
        <v/>
      </c>
      <c r="AE135" s="89">
        <f> $S$54*(AE152+AE253)</f>
        <v/>
      </c>
      <c r="AF135" s="89">
        <f> $S$54*(AF152+AF253)</f>
        <v/>
      </c>
      <c r="AG135" s="89">
        <f> $S$54*(AG152+AG253)</f>
        <v/>
      </c>
      <c r="AH135" s="89">
        <f> $S$54*(AH152+AH253)</f>
        <v/>
      </c>
      <c r="AI135" s="89">
        <f> $S$54*(AI152+AI253)</f>
        <v/>
      </c>
      <c r="AJ135" s="89">
        <f> $S$54*(AJ152+AJ253)</f>
        <v/>
      </c>
      <c r="AK135" s="89">
        <f> $S$54*(AK152+AK253)</f>
        <v/>
      </c>
      <c r="AL135" s="89">
        <f> $S$54*(AL152+AL253)</f>
        <v/>
      </c>
      <c r="AM135" s="89">
        <f> $S$54*(AM152+AM253)</f>
        <v/>
      </c>
      <c r="AN135" s="89">
        <f> $S$54*(AN152+AN253)</f>
        <v/>
      </c>
      <c r="AO135" s="89">
        <f> $S$54*(AO152+AO253)</f>
        <v/>
      </c>
      <c r="AP135" s="89">
        <f> $S$54*(AP152+AP253)</f>
        <v/>
      </c>
      <c r="AQ135" s="89">
        <f> $S$54*(AQ152+AQ253)</f>
        <v/>
      </c>
      <c r="AR135" s="89">
        <f> $S$54*(AR152+AR253)</f>
        <v/>
      </c>
      <c r="AS135" s="89">
        <f> $S$54*(AS152+AS253)</f>
        <v/>
      </c>
    </row>
    <row r="136" ht="13.9" customHeight="1" thickBot="1">
      <c r="G136" s="16" t="n"/>
      <c r="J136" s="81" t="n"/>
      <c r="K136" s="156" t="inlineStr">
        <is>
          <t>Res PV - Seattle - Constant</t>
        </is>
      </c>
      <c r="L136" s="90">
        <f> $S$54*(L153+L254)</f>
        <v/>
      </c>
      <c r="M136" s="90">
        <f> $S$54*(M153+M254)</f>
        <v/>
      </c>
      <c r="N136" s="90">
        <f> $S$54*(N153+N254)</f>
        <v/>
      </c>
      <c r="O136" s="90">
        <f> $S$54*(O153+O254)</f>
        <v/>
      </c>
      <c r="P136" s="90">
        <f> $S$54*(P153+P254)</f>
        <v/>
      </c>
      <c r="Q136" s="90">
        <f> $S$54*(Q153+Q254)</f>
        <v/>
      </c>
      <c r="R136" s="90">
        <f> $S$54*(R153+R254)</f>
        <v/>
      </c>
      <c r="S136" s="90">
        <f> $S$54*(S153+S254)</f>
        <v/>
      </c>
      <c r="T136" s="90">
        <f> $S$54*(T153+T254)</f>
        <v/>
      </c>
      <c r="U136" s="90">
        <f> $S$54*(U153+U254)</f>
        <v/>
      </c>
      <c r="V136" s="90">
        <f> $S$54*(V153+V254)</f>
        <v/>
      </c>
      <c r="W136" s="90">
        <f> $S$54*(W153+W254)</f>
        <v/>
      </c>
      <c r="X136" s="90">
        <f> $S$54*(X153+X254)</f>
        <v/>
      </c>
      <c r="Y136" s="90">
        <f> $S$54*(Y153+Y254)</f>
        <v/>
      </c>
      <c r="Z136" s="90">
        <f> $S$54*(Z153+Z254)</f>
        <v/>
      </c>
      <c r="AA136" s="90">
        <f> $S$54*(AA153+AA254)</f>
        <v/>
      </c>
      <c r="AB136" s="90">
        <f> $S$54*(AB153+AB254)</f>
        <v/>
      </c>
      <c r="AC136" s="90">
        <f> $S$54*(AC153+AC254)</f>
        <v/>
      </c>
      <c r="AD136" s="90">
        <f> $S$54*(AD153+AD254)</f>
        <v/>
      </c>
      <c r="AE136" s="90">
        <f> $S$54*(AE153+AE254)</f>
        <v/>
      </c>
      <c r="AF136" s="90">
        <f> $S$54*(AF153+AF254)</f>
        <v/>
      </c>
      <c r="AG136" s="90">
        <f> $S$54*(AG153+AG254)</f>
        <v/>
      </c>
      <c r="AH136" s="90">
        <f> $S$54*(AH153+AH254)</f>
        <v/>
      </c>
      <c r="AI136" s="90">
        <f> $S$54*(AI153+AI254)</f>
        <v/>
      </c>
      <c r="AJ136" s="90">
        <f> $S$54*(AJ153+AJ254)</f>
        <v/>
      </c>
      <c r="AK136" s="90">
        <f> $S$54*(AK153+AK254)</f>
        <v/>
      </c>
      <c r="AL136" s="90">
        <f> $S$54*(AL153+AL254)</f>
        <v/>
      </c>
      <c r="AM136" s="90">
        <f> $S$54*(AM153+AM254)</f>
        <v/>
      </c>
      <c r="AN136" s="90">
        <f> $S$54*(AN153+AN254)</f>
        <v/>
      </c>
      <c r="AO136" s="90">
        <f> $S$54*(AO153+AO254)</f>
        <v/>
      </c>
      <c r="AP136" s="90">
        <f> $S$54*(AP153+AP254)</f>
        <v/>
      </c>
      <c r="AQ136" s="90">
        <f> $S$54*(AQ153+AQ254)</f>
        <v/>
      </c>
      <c r="AR136" s="90">
        <f> $S$54*(AR153+AR254)</f>
        <v/>
      </c>
      <c r="AS136" s="90">
        <f> $S$54*(AS153+AS254)</f>
        <v/>
      </c>
    </row>
    <row r="137" ht="13.9" customHeight="1" thickTop="1">
      <c r="G137" s="16" t="n"/>
      <c r="J137" s="81" t="n"/>
      <c r="K137" s="155" t="inlineStr">
        <is>
          <t>Res PV - Chicago - Low</t>
        </is>
      </c>
      <c r="L137" s="91">
        <f> $S$54*(L154+L255)</f>
        <v/>
      </c>
      <c r="M137" s="91">
        <f> $S$54*(M154+M255)</f>
        <v/>
      </c>
      <c r="N137" s="91">
        <f> $S$54*(N154+N255)</f>
        <v/>
      </c>
      <c r="O137" s="91">
        <f> $S$54*(O154+O255)</f>
        <v/>
      </c>
      <c r="P137" s="91">
        <f> $S$54*(P154+P255)</f>
        <v/>
      </c>
      <c r="Q137" s="91">
        <f> $S$54*(Q154+Q255)</f>
        <v/>
      </c>
      <c r="R137" s="91">
        <f> $S$54*(R154+R255)</f>
        <v/>
      </c>
      <c r="S137" s="91">
        <f> $S$54*(S154+S255)</f>
        <v/>
      </c>
      <c r="T137" s="91">
        <f> $S$54*(T154+T255)</f>
        <v/>
      </c>
      <c r="U137" s="91">
        <f> $S$54*(U154+U255)</f>
        <v/>
      </c>
      <c r="V137" s="91">
        <f> $S$54*(V154+V255)</f>
        <v/>
      </c>
      <c r="W137" s="91">
        <f> $S$54*(W154+W255)</f>
        <v/>
      </c>
      <c r="X137" s="91">
        <f> $S$54*(X154+X255)</f>
        <v/>
      </c>
      <c r="Y137" s="91">
        <f> $S$54*(Y154+Y255)</f>
        <v/>
      </c>
      <c r="Z137" s="91">
        <f> $S$54*(Z154+Z255)</f>
        <v/>
      </c>
      <c r="AA137" s="91">
        <f> $S$54*(AA154+AA255)</f>
        <v/>
      </c>
      <c r="AB137" s="91">
        <f> $S$54*(AB154+AB255)</f>
        <v/>
      </c>
      <c r="AC137" s="91">
        <f> $S$54*(AC154+AC255)</f>
        <v/>
      </c>
      <c r="AD137" s="91">
        <f> $S$54*(AD154+AD255)</f>
        <v/>
      </c>
      <c r="AE137" s="91">
        <f> $S$54*(AE154+AE255)</f>
        <v/>
      </c>
      <c r="AF137" s="91">
        <f> $S$54*(AF154+AF255)</f>
        <v/>
      </c>
      <c r="AG137" s="91">
        <f> $S$54*(AG154+AG255)</f>
        <v/>
      </c>
      <c r="AH137" s="91">
        <f> $S$54*(AH154+AH255)</f>
        <v/>
      </c>
      <c r="AI137" s="91">
        <f> $S$54*(AI154+AI255)</f>
        <v/>
      </c>
      <c r="AJ137" s="91">
        <f> $S$54*(AJ154+AJ255)</f>
        <v/>
      </c>
      <c r="AK137" s="91">
        <f> $S$54*(AK154+AK255)</f>
        <v/>
      </c>
      <c r="AL137" s="91">
        <f> $S$54*(AL154+AL255)</f>
        <v/>
      </c>
      <c r="AM137" s="91">
        <f> $S$54*(AM154+AM255)</f>
        <v/>
      </c>
      <c r="AN137" s="91">
        <f> $S$54*(AN154+AN255)</f>
        <v/>
      </c>
      <c r="AO137" s="91">
        <f> $S$54*(AO154+AO255)</f>
        <v/>
      </c>
      <c r="AP137" s="91">
        <f> $S$54*(AP154+AP255)</f>
        <v/>
      </c>
      <c r="AQ137" s="91">
        <f> $S$54*(AQ154+AQ255)</f>
        <v/>
      </c>
      <c r="AR137" s="91">
        <f> $S$54*(AR154+AR255)</f>
        <v/>
      </c>
      <c r="AS137" s="91">
        <f> $S$54*(AS154+AS255)</f>
        <v/>
      </c>
    </row>
    <row r="138" ht="13.9" customHeight="1">
      <c r="G138" s="16" t="n"/>
      <c r="J138" s="81" t="n"/>
      <c r="K138" s="8" t="inlineStr">
        <is>
          <t>Res PV - Chicago - Mid</t>
        </is>
      </c>
      <c r="L138" s="89">
        <f> $S$54*(L155+L256)</f>
        <v/>
      </c>
      <c r="M138" s="89">
        <f> $S$54*(M155+M256)</f>
        <v/>
      </c>
      <c r="N138" s="89">
        <f> $S$54*(N155+N256)</f>
        <v/>
      </c>
      <c r="O138" s="89">
        <f> $S$54*(O155+O256)</f>
        <v/>
      </c>
      <c r="P138" s="89">
        <f> $S$54*(P155+P256)</f>
        <v/>
      </c>
      <c r="Q138" s="89">
        <f> $S$54*(Q155+Q256)</f>
        <v/>
      </c>
      <c r="R138" s="89">
        <f> $S$54*(R155+R256)</f>
        <v/>
      </c>
      <c r="S138" s="89">
        <f> $S$54*(S155+S256)</f>
        <v/>
      </c>
      <c r="T138" s="89">
        <f> $S$54*(T155+T256)</f>
        <v/>
      </c>
      <c r="U138" s="89">
        <f> $S$54*(U155+U256)</f>
        <v/>
      </c>
      <c r="V138" s="89">
        <f> $S$54*(V155+V256)</f>
        <v/>
      </c>
      <c r="W138" s="89">
        <f> $S$54*(W155+W256)</f>
        <v/>
      </c>
      <c r="X138" s="89">
        <f> $S$54*(X155+X256)</f>
        <v/>
      </c>
      <c r="Y138" s="89">
        <f> $S$54*(Y155+Y256)</f>
        <v/>
      </c>
      <c r="Z138" s="89">
        <f> $S$54*(Z155+Z256)</f>
        <v/>
      </c>
      <c r="AA138" s="89">
        <f> $S$54*(AA155+AA256)</f>
        <v/>
      </c>
      <c r="AB138" s="89">
        <f> $S$54*(AB155+AB256)</f>
        <v/>
      </c>
      <c r="AC138" s="89">
        <f> $S$54*(AC155+AC256)</f>
        <v/>
      </c>
      <c r="AD138" s="89">
        <f> $S$54*(AD155+AD256)</f>
        <v/>
      </c>
      <c r="AE138" s="89">
        <f> $S$54*(AE155+AE256)</f>
        <v/>
      </c>
      <c r="AF138" s="89">
        <f> $S$54*(AF155+AF256)</f>
        <v/>
      </c>
      <c r="AG138" s="89">
        <f> $S$54*(AG155+AG256)</f>
        <v/>
      </c>
      <c r="AH138" s="89">
        <f> $S$54*(AH155+AH256)</f>
        <v/>
      </c>
      <c r="AI138" s="89">
        <f> $S$54*(AI155+AI256)</f>
        <v/>
      </c>
      <c r="AJ138" s="89">
        <f> $S$54*(AJ155+AJ256)</f>
        <v/>
      </c>
      <c r="AK138" s="89">
        <f> $S$54*(AK155+AK256)</f>
        <v/>
      </c>
      <c r="AL138" s="89">
        <f> $S$54*(AL155+AL256)</f>
        <v/>
      </c>
      <c r="AM138" s="89">
        <f> $S$54*(AM155+AM256)</f>
        <v/>
      </c>
      <c r="AN138" s="89">
        <f> $S$54*(AN155+AN256)</f>
        <v/>
      </c>
      <c r="AO138" s="89">
        <f> $S$54*(AO155+AO256)</f>
        <v/>
      </c>
      <c r="AP138" s="89">
        <f> $S$54*(AP155+AP256)</f>
        <v/>
      </c>
      <c r="AQ138" s="89">
        <f> $S$54*(AQ155+AQ256)</f>
        <v/>
      </c>
      <c r="AR138" s="89">
        <f> $S$54*(AR155+AR256)</f>
        <v/>
      </c>
      <c r="AS138" s="89">
        <f> $S$54*(AS155+AS256)</f>
        <v/>
      </c>
    </row>
    <row r="139" ht="13.9" customHeight="1" thickBot="1">
      <c r="G139" s="16" t="n"/>
      <c r="J139" s="81" t="n"/>
      <c r="K139" s="156" t="inlineStr">
        <is>
          <t>Res PV - Chicago - Constant</t>
        </is>
      </c>
      <c r="L139" s="90">
        <f> $S$54*(L156+L257)</f>
        <v/>
      </c>
      <c r="M139" s="90">
        <f> $S$54*(M156+M257)</f>
        <v/>
      </c>
      <c r="N139" s="90">
        <f> $S$54*(N156+N257)</f>
        <v/>
      </c>
      <c r="O139" s="90">
        <f> $S$54*(O156+O257)</f>
        <v/>
      </c>
      <c r="P139" s="90">
        <f> $S$54*(P156+P257)</f>
        <v/>
      </c>
      <c r="Q139" s="90">
        <f> $S$54*(Q156+Q257)</f>
        <v/>
      </c>
      <c r="R139" s="90">
        <f> $S$54*(R156+R257)</f>
        <v/>
      </c>
      <c r="S139" s="90">
        <f> $S$54*(S156+S257)</f>
        <v/>
      </c>
      <c r="T139" s="90">
        <f> $S$54*(T156+T257)</f>
        <v/>
      </c>
      <c r="U139" s="90">
        <f> $S$54*(U156+U257)</f>
        <v/>
      </c>
      <c r="V139" s="90">
        <f> $S$54*(V156+V257)</f>
        <v/>
      </c>
      <c r="W139" s="90">
        <f> $S$54*(W156+W257)</f>
        <v/>
      </c>
      <c r="X139" s="90">
        <f> $S$54*(X156+X257)</f>
        <v/>
      </c>
      <c r="Y139" s="90">
        <f> $S$54*(Y156+Y257)</f>
        <v/>
      </c>
      <c r="Z139" s="90">
        <f> $S$54*(Z156+Z257)</f>
        <v/>
      </c>
      <c r="AA139" s="90">
        <f> $S$54*(AA156+AA257)</f>
        <v/>
      </c>
      <c r="AB139" s="90">
        <f> $S$54*(AB156+AB257)</f>
        <v/>
      </c>
      <c r="AC139" s="90">
        <f> $S$54*(AC156+AC257)</f>
        <v/>
      </c>
      <c r="AD139" s="90">
        <f> $S$54*(AD156+AD257)</f>
        <v/>
      </c>
      <c r="AE139" s="90">
        <f> $S$54*(AE156+AE257)</f>
        <v/>
      </c>
      <c r="AF139" s="90">
        <f> $S$54*(AF156+AF257)</f>
        <v/>
      </c>
      <c r="AG139" s="90">
        <f> $S$54*(AG156+AG257)</f>
        <v/>
      </c>
      <c r="AH139" s="90">
        <f> $S$54*(AH156+AH257)</f>
        <v/>
      </c>
      <c r="AI139" s="90">
        <f> $S$54*(AI156+AI257)</f>
        <v/>
      </c>
      <c r="AJ139" s="90">
        <f> $S$54*(AJ156+AJ257)</f>
        <v/>
      </c>
      <c r="AK139" s="90">
        <f> $S$54*(AK156+AK257)</f>
        <v/>
      </c>
      <c r="AL139" s="90">
        <f> $S$54*(AL156+AL257)</f>
        <v/>
      </c>
      <c r="AM139" s="90">
        <f> $S$54*(AM156+AM257)</f>
        <v/>
      </c>
      <c r="AN139" s="90">
        <f> $S$54*(AN156+AN257)</f>
        <v/>
      </c>
      <c r="AO139" s="90">
        <f> $S$54*(AO156+AO257)</f>
        <v/>
      </c>
      <c r="AP139" s="90">
        <f> $S$54*(AP156+AP257)</f>
        <v/>
      </c>
      <c r="AQ139" s="90">
        <f> $S$54*(AQ156+AQ257)</f>
        <v/>
      </c>
      <c r="AR139" s="90">
        <f> $S$54*(AR156+AR257)</f>
        <v/>
      </c>
      <c r="AS139" s="90">
        <f> $S$54*(AS156+AS257)</f>
        <v/>
      </c>
      <c r="AX139" s="92" t="n"/>
      <c r="AY139" s="92" t="n"/>
    </row>
    <row r="140" ht="13.9" customHeight="1" thickBot="1" thickTop="1">
      <c r="G140" s="16" t="n"/>
      <c r="J140" s="81" t="n"/>
      <c r="K140" s="155" t="inlineStr">
        <is>
          <t>Res PV - Kansas City - Low</t>
        </is>
      </c>
      <c r="L140" s="91">
        <f> $S$54*(L157+L258)</f>
        <v/>
      </c>
      <c r="M140" s="91">
        <f> $S$54*(M157+M258)</f>
        <v/>
      </c>
      <c r="N140" s="91">
        <f> $S$54*(N157+N258)</f>
        <v/>
      </c>
      <c r="O140" s="91">
        <f> $S$54*(O157+O258)</f>
        <v/>
      </c>
      <c r="P140" s="91">
        <f> $S$54*(P157+P258)</f>
        <v/>
      </c>
      <c r="Q140" s="91">
        <f> $S$54*(Q157+Q258)</f>
        <v/>
      </c>
      <c r="R140" s="91">
        <f> $S$54*(R157+R258)</f>
        <v/>
      </c>
      <c r="S140" s="91">
        <f> $S$54*(S157+S258)</f>
        <v/>
      </c>
      <c r="T140" s="91">
        <f> $S$54*(T157+T258)</f>
        <v/>
      </c>
      <c r="U140" s="91">
        <f> $S$54*(U157+U258)</f>
        <v/>
      </c>
      <c r="V140" s="91">
        <f> $S$54*(V157+V258)</f>
        <v/>
      </c>
      <c r="W140" s="91">
        <f> $S$54*(W157+W258)</f>
        <v/>
      </c>
      <c r="X140" s="91">
        <f> $S$54*(X157+X258)</f>
        <v/>
      </c>
      <c r="Y140" s="91">
        <f> $S$54*(Y157+Y258)</f>
        <v/>
      </c>
      <c r="Z140" s="91">
        <f> $S$54*(Z157+Z258)</f>
        <v/>
      </c>
      <c r="AA140" s="91">
        <f> $S$54*(AA157+AA258)</f>
        <v/>
      </c>
      <c r="AB140" s="91">
        <f> $S$54*(AB157+AB258)</f>
        <v/>
      </c>
      <c r="AC140" s="91">
        <f> $S$54*(AC157+AC258)</f>
        <v/>
      </c>
      <c r="AD140" s="91">
        <f> $S$54*(AD157+AD258)</f>
        <v/>
      </c>
      <c r="AE140" s="91">
        <f> $S$54*(AE157+AE258)</f>
        <v/>
      </c>
      <c r="AF140" s="91">
        <f> $S$54*(AF157+AF258)</f>
        <v/>
      </c>
      <c r="AG140" s="91">
        <f> $S$54*(AG157+AG258)</f>
        <v/>
      </c>
      <c r="AH140" s="91">
        <f> $S$54*(AH157+AH258)</f>
        <v/>
      </c>
      <c r="AI140" s="91">
        <f> $S$54*(AI157+AI258)</f>
        <v/>
      </c>
      <c r="AJ140" s="91">
        <f> $S$54*(AJ157+AJ258)</f>
        <v/>
      </c>
      <c r="AK140" s="91">
        <f> $S$54*(AK157+AK258)</f>
        <v/>
      </c>
      <c r="AL140" s="91">
        <f> $S$54*(AL157+AL258)</f>
        <v/>
      </c>
      <c r="AM140" s="91">
        <f> $S$54*(AM157+AM258)</f>
        <v/>
      </c>
      <c r="AN140" s="91">
        <f> $S$54*(AN157+AN258)</f>
        <v/>
      </c>
      <c r="AO140" s="91">
        <f> $S$54*(AO157+AO258)</f>
        <v/>
      </c>
      <c r="AP140" s="91">
        <f> $S$54*(AP157+AP258)</f>
        <v/>
      </c>
      <c r="AQ140" s="91">
        <f> $S$54*(AQ157+AQ258)</f>
        <v/>
      </c>
      <c r="AR140" s="91">
        <f> $S$54*(AR157+AR258)</f>
        <v/>
      </c>
      <c r="AS140" s="91">
        <f> $S$54*(AS157+AS258)</f>
        <v/>
      </c>
      <c r="AZ140" s="92" t="n"/>
      <c r="BA140" s="92" t="n"/>
      <c r="BB140" s="92" t="n"/>
      <c r="BC140" s="92" t="n"/>
      <c r="BF140" s="92" t="n"/>
    </row>
    <row r="141" ht="13.9" customFormat="1" customHeight="1" s="92" thickBot="1" thickTop="1">
      <c r="A141" s="267" t="n"/>
      <c r="B141" s="267" t="n"/>
      <c r="C141" s="267" t="n"/>
      <c r="D141" s="267" t="n"/>
      <c r="E141" s="267" t="n"/>
      <c r="F141" s="267" t="n"/>
      <c r="G141" s="16" t="n"/>
      <c r="I141" s="267" t="n"/>
      <c r="J141" s="81" t="n"/>
      <c r="K141" s="8" t="inlineStr">
        <is>
          <t>Res PV - Kansas City - Mid</t>
        </is>
      </c>
      <c r="L141" s="89">
        <f> $S$54*(L158+L259)</f>
        <v/>
      </c>
      <c r="M141" s="89">
        <f> $S$54*(M158+M259)</f>
        <v/>
      </c>
      <c r="N141" s="89">
        <f> $S$54*(N158+N259)</f>
        <v/>
      </c>
      <c r="O141" s="89">
        <f> $S$54*(O158+O259)</f>
        <v/>
      </c>
      <c r="P141" s="89">
        <f> $S$54*(P158+P259)</f>
        <v/>
      </c>
      <c r="Q141" s="89">
        <f> $S$54*(Q158+Q259)</f>
        <v/>
      </c>
      <c r="R141" s="89">
        <f> $S$54*(R158+R259)</f>
        <v/>
      </c>
      <c r="S141" s="89">
        <f> $S$54*(S158+S259)</f>
        <v/>
      </c>
      <c r="T141" s="89">
        <f> $S$54*(T158+T259)</f>
        <v/>
      </c>
      <c r="U141" s="89">
        <f> $S$54*(U158+U259)</f>
        <v/>
      </c>
      <c r="V141" s="89">
        <f> $S$54*(V158+V259)</f>
        <v/>
      </c>
      <c r="W141" s="89">
        <f> $S$54*(W158+W259)</f>
        <v/>
      </c>
      <c r="X141" s="89">
        <f> $S$54*(X158+X259)</f>
        <v/>
      </c>
      <c r="Y141" s="89">
        <f> $S$54*(Y158+Y259)</f>
        <v/>
      </c>
      <c r="Z141" s="89">
        <f> $S$54*(Z158+Z259)</f>
        <v/>
      </c>
      <c r="AA141" s="89">
        <f> $S$54*(AA158+AA259)</f>
        <v/>
      </c>
      <c r="AB141" s="89">
        <f> $S$54*(AB158+AB259)</f>
        <v/>
      </c>
      <c r="AC141" s="89">
        <f> $S$54*(AC158+AC259)</f>
        <v/>
      </c>
      <c r="AD141" s="89">
        <f> $S$54*(AD158+AD259)</f>
        <v/>
      </c>
      <c r="AE141" s="89">
        <f> $S$54*(AE158+AE259)</f>
        <v/>
      </c>
      <c r="AF141" s="89">
        <f> $S$54*(AF158+AF259)</f>
        <v/>
      </c>
      <c r="AG141" s="89">
        <f> $S$54*(AG158+AG259)</f>
        <v/>
      </c>
      <c r="AH141" s="89">
        <f> $S$54*(AH158+AH259)</f>
        <v/>
      </c>
      <c r="AI141" s="89">
        <f> $S$54*(AI158+AI259)</f>
        <v/>
      </c>
      <c r="AJ141" s="89">
        <f> $S$54*(AJ158+AJ259)</f>
        <v/>
      </c>
      <c r="AK141" s="89">
        <f> $S$54*(AK158+AK259)</f>
        <v/>
      </c>
      <c r="AL141" s="89">
        <f> $S$54*(AL158+AL259)</f>
        <v/>
      </c>
      <c r="AM141" s="89">
        <f> $S$54*(AM158+AM259)</f>
        <v/>
      </c>
      <c r="AN141" s="89">
        <f> $S$54*(AN158+AN259)</f>
        <v/>
      </c>
      <c r="AO141" s="89">
        <f> $S$54*(AO158+AO259)</f>
        <v/>
      </c>
      <c r="AP141" s="89">
        <f> $S$54*(AP158+AP259)</f>
        <v/>
      </c>
      <c r="AQ141" s="89">
        <f> $S$54*(AQ158+AQ259)</f>
        <v/>
      </c>
      <c r="AR141" s="89">
        <f> $S$54*(AR158+AR259)</f>
        <v/>
      </c>
      <c r="AS141" s="89">
        <f> $S$54*(AS158+AS259)</f>
        <v/>
      </c>
      <c r="AT141" s="267" t="n"/>
      <c r="AU141" s="267" t="n"/>
      <c r="AV141" s="267" t="n"/>
      <c r="AW141" s="267" t="n"/>
      <c r="AX141" s="267" t="n"/>
      <c r="AY141" s="267" t="n"/>
      <c r="AZ141" s="94" t="n"/>
      <c r="BA141" s="94" t="n"/>
      <c r="BB141" s="94" t="n"/>
      <c r="BC141" s="94" t="n"/>
      <c r="BF141" s="94" t="n"/>
      <c r="BG141" s="267" t="n"/>
      <c r="BH141" s="267" t="n"/>
      <c r="BI141" s="267" t="n"/>
      <c r="BJ141" s="267" t="n"/>
      <c r="BK141" s="267" t="n"/>
      <c r="BL141" s="267" t="n"/>
      <c r="BM141" s="267" t="n"/>
      <c r="BN141" s="267" t="n"/>
      <c r="BO141" s="267" t="n"/>
      <c r="BP141" s="267" t="n"/>
      <c r="BQ141" s="267" t="n"/>
      <c r="BR141" s="267" t="n"/>
      <c r="BS141" s="267" t="n"/>
      <c r="BT141" s="267" t="n"/>
      <c r="BU141" s="267" t="n"/>
      <c r="BV141" s="267" t="n"/>
      <c r="BW141" s="267" t="n"/>
      <c r="BX141" s="267" t="n"/>
      <c r="BY141" s="267" t="n"/>
      <c r="BZ141" s="267" t="n"/>
      <c r="CA141" s="267" t="n"/>
      <c r="CB141" s="267" t="n"/>
      <c r="CC141" s="267" t="n"/>
      <c r="CD141" s="267" t="n"/>
      <c r="CE141" s="267" t="n"/>
      <c r="CF141" s="267" t="n"/>
      <c r="CG141" s="267" t="n"/>
      <c r="CH141" s="267" t="n"/>
      <c r="CI141" s="267" t="n"/>
      <c r="CJ141" s="267" t="n"/>
      <c r="CK141" s="267" t="n"/>
      <c r="CL141" s="267" t="n"/>
      <c r="CM141" s="267" t="n"/>
      <c r="CN141" s="267" t="n"/>
      <c r="CO141" s="267" t="n"/>
      <c r="CP141" s="267" t="n"/>
      <c r="CQ141" s="267" t="n"/>
    </row>
    <row r="142" ht="13.9" customFormat="1" customHeight="1" s="94" thickBot="1" thickTop="1">
      <c r="A142" s="267" t="n"/>
      <c r="B142" s="267" t="n"/>
      <c r="C142" s="267" t="n"/>
      <c r="D142" s="267" t="n"/>
      <c r="E142" s="267" t="n"/>
      <c r="F142" s="267" t="n"/>
      <c r="G142" s="16" t="n"/>
      <c r="I142" s="267" t="n"/>
      <c r="J142" s="81" t="n"/>
      <c r="K142" s="156" t="inlineStr">
        <is>
          <t>Res PV - Kansas City - Constant</t>
        </is>
      </c>
      <c r="L142" s="93">
        <f> $S$54*(L159+L260)</f>
        <v/>
      </c>
      <c r="M142" s="93">
        <f> $S$54*(M159+M260)</f>
        <v/>
      </c>
      <c r="N142" s="93">
        <f> $S$54*(N159+N260)</f>
        <v/>
      </c>
      <c r="O142" s="93">
        <f> $S$54*(O159+O260)</f>
        <v/>
      </c>
      <c r="P142" s="93">
        <f> $S$54*(P159+P260)</f>
        <v/>
      </c>
      <c r="Q142" s="93">
        <f> $S$54*(Q159+Q260)</f>
        <v/>
      </c>
      <c r="R142" s="93">
        <f> $S$54*(R159+R260)</f>
        <v/>
      </c>
      <c r="S142" s="93">
        <f> $S$54*(S159+S260)</f>
        <v/>
      </c>
      <c r="T142" s="93">
        <f> $S$54*(T159+T260)</f>
        <v/>
      </c>
      <c r="U142" s="93">
        <f> $S$54*(U159+U260)</f>
        <v/>
      </c>
      <c r="V142" s="93">
        <f> $S$54*(V159+V260)</f>
        <v/>
      </c>
      <c r="W142" s="93">
        <f> $S$54*(W159+W260)</f>
        <v/>
      </c>
      <c r="X142" s="93">
        <f> $S$54*(X159+X260)</f>
        <v/>
      </c>
      <c r="Y142" s="93">
        <f> $S$54*(Y159+Y260)</f>
        <v/>
      </c>
      <c r="Z142" s="93">
        <f> $S$54*(Z159+Z260)</f>
        <v/>
      </c>
      <c r="AA142" s="93">
        <f> $S$54*(AA159+AA260)</f>
        <v/>
      </c>
      <c r="AB142" s="93">
        <f> $S$54*(AB159+AB260)</f>
        <v/>
      </c>
      <c r="AC142" s="93">
        <f> $S$54*(AC159+AC260)</f>
        <v/>
      </c>
      <c r="AD142" s="93">
        <f> $S$54*(AD159+AD260)</f>
        <v/>
      </c>
      <c r="AE142" s="93">
        <f> $S$54*(AE159+AE260)</f>
        <v/>
      </c>
      <c r="AF142" s="93">
        <f> $S$54*(AF159+AF260)</f>
        <v/>
      </c>
      <c r="AG142" s="93">
        <f> $S$54*(AG159+AG260)</f>
        <v/>
      </c>
      <c r="AH142" s="93">
        <f> $S$54*(AH159+AH260)</f>
        <v/>
      </c>
      <c r="AI142" s="93">
        <f> $S$54*(AI159+AI260)</f>
        <v/>
      </c>
      <c r="AJ142" s="93">
        <f> $S$54*(AJ159+AJ260)</f>
        <v/>
      </c>
      <c r="AK142" s="93">
        <f> $S$54*(AK159+AK260)</f>
        <v/>
      </c>
      <c r="AL142" s="93">
        <f> $S$54*(AL159+AL260)</f>
        <v/>
      </c>
      <c r="AM142" s="93">
        <f> $S$54*(AM159+AM260)</f>
        <v/>
      </c>
      <c r="AN142" s="93">
        <f> $S$54*(AN159+AN260)</f>
        <v/>
      </c>
      <c r="AO142" s="93">
        <f> $S$54*(AO159+AO260)</f>
        <v/>
      </c>
      <c r="AP142" s="93">
        <f> $S$54*(AP159+AP260)</f>
        <v/>
      </c>
      <c r="AQ142" s="93">
        <f> $S$54*(AQ159+AQ260)</f>
        <v/>
      </c>
      <c r="AR142" s="93">
        <f> $S$54*(AR159+AR260)</f>
        <v/>
      </c>
      <c r="AS142" s="93">
        <f> $S$54*(AS159+AS260)</f>
        <v/>
      </c>
      <c r="AT142" s="267" t="n"/>
      <c r="AU142" s="267" t="n"/>
      <c r="AV142" s="267" t="n"/>
      <c r="AW142" s="267" t="n"/>
      <c r="AX142" s="267" t="n"/>
      <c r="AY142" s="267" t="n"/>
      <c r="AZ142" s="267" t="n"/>
      <c r="BA142" s="267" t="n"/>
      <c r="BB142" s="267" t="n"/>
      <c r="BC142" s="267" t="n"/>
      <c r="BF142" s="267" t="n"/>
      <c r="BG142" s="267" t="n"/>
      <c r="BH142" s="267" t="n"/>
      <c r="BI142" s="267" t="n"/>
      <c r="BJ142" s="267" t="n"/>
      <c r="BK142" s="92" t="n"/>
      <c r="BL142" s="92" t="n"/>
      <c r="BM142" s="92" t="n"/>
      <c r="BN142" s="267" t="n"/>
      <c r="BO142" s="267" t="n"/>
      <c r="BP142" s="267" t="n"/>
      <c r="BQ142" s="267" t="n"/>
      <c r="BR142" s="267" t="n"/>
      <c r="BS142" s="267" t="n"/>
      <c r="BT142" s="267" t="n"/>
      <c r="BU142" s="267" t="n"/>
      <c r="BV142" s="267" t="n"/>
      <c r="BW142" s="267" t="n"/>
      <c r="BX142" s="267" t="n"/>
      <c r="BY142" s="267" t="n"/>
      <c r="BZ142" s="267" t="n"/>
      <c r="CA142" s="267" t="n"/>
      <c r="CB142" s="267" t="n"/>
      <c r="CC142" s="267" t="n"/>
      <c r="CD142" s="267" t="n"/>
      <c r="CE142" s="267" t="n"/>
      <c r="CF142" s="267" t="n"/>
      <c r="CG142" s="267" t="n"/>
      <c r="CH142" s="267" t="n"/>
      <c r="CI142" s="267" t="n"/>
      <c r="CJ142" s="267" t="n"/>
      <c r="CK142" s="267" t="n"/>
      <c r="CL142" s="267" t="n"/>
      <c r="CM142" s="267" t="n"/>
      <c r="CN142" s="267" t="n"/>
      <c r="CO142" s="267" t="n"/>
      <c r="CP142" s="267" t="n"/>
      <c r="CQ142" s="267" t="n"/>
    </row>
    <row r="143" ht="13.9" customHeight="1" thickBot="1" thickTop="1">
      <c r="G143" s="16" t="n"/>
      <c r="J143" s="81" t="n"/>
      <c r="K143" s="155" t="inlineStr">
        <is>
          <t>Res PV - Los Angeles - Low</t>
        </is>
      </c>
      <c r="L143" s="91">
        <f> $S$54*(L160+L261)</f>
        <v/>
      </c>
      <c r="M143" s="91">
        <f> $S$54*(M160+M261)</f>
        <v/>
      </c>
      <c r="N143" s="91">
        <f> $S$54*(N160+N261)</f>
        <v/>
      </c>
      <c r="O143" s="91">
        <f> $S$54*(O160+O261)</f>
        <v/>
      </c>
      <c r="P143" s="91">
        <f> $S$54*(P160+P261)</f>
        <v/>
      </c>
      <c r="Q143" s="91">
        <f> $S$54*(Q160+Q261)</f>
        <v/>
      </c>
      <c r="R143" s="91">
        <f> $S$54*(R160+R261)</f>
        <v/>
      </c>
      <c r="S143" s="91">
        <f> $S$54*(S160+S261)</f>
        <v/>
      </c>
      <c r="T143" s="91">
        <f> $S$54*(T160+T261)</f>
        <v/>
      </c>
      <c r="U143" s="91">
        <f> $S$54*(U160+U261)</f>
        <v/>
      </c>
      <c r="V143" s="91">
        <f> $S$54*(V160+V261)</f>
        <v/>
      </c>
      <c r="W143" s="91">
        <f> $S$54*(W160+W261)</f>
        <v/>
      </c>
      <c r="X143" s="91">
        <f> $S$54*(X160+X261)</f>
        <v/>
      </c>
      <c r="Y143" s="91">
        <f> $S$54*(Y160+Y261)</f>
        <v/>
      </c>
      <c r="Z143" s="91">
        <f> $S$54*(Z160+Z261)</f>
        <v/>
      </c>
      <c r="AA143" s="91">
        <f> $S$54*(AA160+AA261)</f>
        <v/>
      </c>
      <c r="AB143" s="91">
        <f> $S$54*(AB160+AB261)</f>
        <v/>
      </c>
      <c r="AC143" s="91">
        <f> $S$54*(AC160+AC261)</f>
        <v/>
      </c>
      <c r="AD143" s="91">
        <f> $S$54*(AD160+AD261)</f>
        <v/>
      </c>
      <c r="AE143" s="91">
        <f> $S$54*(AE160+AE261)</f>
        <v/>
      </c>
      <c r="AF143" s="91">
        <f> $S$54*(AF160+AF261)</f>
        <v/>
      </c>
      <c r="AG143" s="91">
        <f> $S$54*(AG160+AG261)</f>
        <v/>
      </c>
      <c r="AH143" s="91">
        <f> $S$54*(AH160+AH261)</f>
        <v/>
      </c>
      <c r="AI143" s="91">
        <f> $S$54*(AI160+AI261)</f>
        <v/>
      </c>
      <c r="AJ143" s="91">
        <f> $S$54*(AJ160+AJ261)</f>
        <v/>
      </c>
      <c r="AK143" s="91">
        <f> $S$54*(AK160+AK261)</f>
        <v/>
      </c>
      <c r="AL143" s="91">
        <f> $S$54*(AL160+AL261)</f>
        <v/>
      </c>
      <c r="AM143" s="91">
        <f> $S$54*(AM160+AM261)</f>
        <v/>
      </c>
      <c r="AN143" s="91">
        <f> $S$54*(AN160+AN261)</f>
        <v/>
      </c>
      <c r="AO143" s="91">
        <f> $S$54*(AO160+AO261)</f>
        <v/>
      </c>
      <c r="AP143" s="91">
        <f> $S$54*(AP160+AP261)</f>
        <v/>
      </c>
      <c r="AQ143" s="91">
        <f> $S$54*(AQ160+AQ261)</f>
        <v/>
      </c>
      <c r="AR143" s="91">
        <f> $S$54*(AR160+AR261)</f>
        <v/>
      </c>
      <c r="AS143" s="91">
        <f> $S$54*(AS160+AS261)</f>
        <v/>
      </c>
      <c r="AZ143" s="92" t="n"/>
      <c r="BA143" s="92" t="n"/>
      <c r="BB143" s="92" t="n"/>
      <c r="BC143" s="92" t="n"/>
      <c r="BF143" s="92" t="n"/>
    </row>
    <row r="144" ht="13.9" customFormat="1" customHeight="1" s="92" thickBot="1" thickTop="1">
      <c r="A144" s="267" t="n"/>
      <c r="B144" s="267" t="n"/>
      <c r="C144" s="267" t="n"/>
      <c r="D144" s="267" t="n"/>
      <c r="E144" s="267" t="n"/>
      <c r="F144" s="267" t="n"/>
      <c r="G144" s="16" t="n"/>
      <c r="I144" s="267" t="n"/>
      <c r="J144" s="81" t="n"/>
      <c r="K144" s="8" t="inlineStr">
        <is>
          <t>Res PV - Los Angeles - Mid</t>
        </is>
      </c>
      <c r="L144" s="89">
        <f> $S$54*(L161+L262)</f>
        <v/>
      </c>
      <c r="M144" s="89">
        <f> $S$54*(M161+M262)</f>
        <v/>
      </c>
      <c r="N144" s="89">
        <f> $S$54*(N161+N262)</f>
        <v/>
      </c>
      <c r="O144" s="89">
        <f> $S$54*(O161+O262)</f>
        <v/>
      </c>
      <c r="P144" s="89">
        <f> $S$54*(P161+P262)</f>
        <v/>
      </c>
      <c r="Q144" s="89">
        <f> $S$54*(Q161+Q262)</f>
        <v/>
      </c>
      <c r="R144" s="89">
        <f> $S$54*(R161+R262)</f>
        <v/>
      </c>
      <c r="S144" s="89">
        <f> $S$54*(S161+S262)</f>
        <v/>
      </c>
      <c r="T144" s="89">
        <f> $S$54*(T161+T262)</f>
        <v/>
      </c>
      <c r="U144" s="89">
        <f> $S$54*(U161+U262)</f>
        <v/>
      </c>
      <c r="V144" s="89">
        <f> $S$54*(V161+V262)</f>
        <v/>
      </c>
      <c r="W144" s="89">
        <f> $S$54*(W161+W262)</f>
        <v/>
      </c>
      <c r="X144" s="89">
        <f> $S$54*(X161+X262)</f>
        <v/>
      </c>
      <c r="Y144" s="89">
        <f> $S$54*(Y161+Y262)</f>
        <v/>
      </c>
      <c r="Z144" s="89">
        <f> $S$54*(Z161+Z262)</f>
        <v/>
      </c>
      <c r="AA144" s="89">
        <f> $S$54*(AA161+AA262)</f>
        <v/>
      </c>
      <c r="AB144" s="89">
        <f> $S$54*(AB161+AB262)</f>
        <v/>
      </c>
      <c r="AC144" s="89">
        <f> $S$54*(AC161+AC262)</f>
        <v/>
      </c>
      <c r="AD144" s="89">
        <f> $S$54*(AD161+AD262)</f>
        <v/>
      </c>
      <c r="AE144" s="89">
        <f> $S$54*(AE161+AE262)</f>
        <v/>
      </c>
      <c r="AF144" s="89">
        <f> $S$54*(AF161+AF262)</f>
        <v/>
      </c>
      <c r="AG144" s="89">
        <f> $S$54*(AG161+AG262)</f>
        <v/>
      </c>
      <c r="AH144" s="89">
        <f> $S$54*(AH161+AH262)</f>
        <v/>
      </c>
      <c r="AI144" s="89">
        <f> $S$54*(AI161+AI262)</f>
        <v/>
      </c>
      <c r="AJ144" s="89">
        <f> $S$54*(AJ161+AJ262)</f>
        <v/>
      </c>
      <c r="AK144" s="89">
        <f> $S$54*(AK161+AK262)</f>
        <v/>
      </c>
      <c r="AL144" s="89">
        <f> $S$54*(AL161+AL262)</f>
        <v/>
      </c>
      <c r="AM144" s="89">
        <f> $S$54*(AM161+AM262)</f>
        <v/>
      </c>
      <c r="AN144" s="89">
        <f> $S$54*(AN161+AN262)</f>
        <v/>
      </c>
      <c r="AO144" s="89">
        <f> $S$54*(AO161+AO262)</f>
        <v/>
      </c>
      <c r="AP144" s="89">
        <f> $S$54*(AP161+AP262)</f>
        <v/>
      </c>
      <c r="AQ144" s="89">
        <f> $S$54*(AQ161+AQ262)</f>
        <v/>
      </c>
      <c r="AR144" s="89">
        <f> $S$54*(AR161+AR262)</f>
        <v/>
      </c>
      <c r="AS144" s="89">
        <f> $S$54*(AS161+AS262)</f>
        <v/>
      </c>
      <c r="AT144" s="267" t="n"/>
      <c r="AU144" s="267" t="n"/>
      <c r="AV144" s="267" t="n"/>
      <c r="AW144" s="267" t="n"/>
      <c r="AX144" s="267" t="n"/>
      <c r="AY144" s="267" t="n"/>
      <c r="AZ144" s="94" t="n"/>
      <c r="BA144" s="94" t="n"/>
      <c r="BB144" s="94" t="n"/>
      <c r="BC144" s="94" t="n"/>
      <c r="BF144" s="94" t="n"/>
      <c r="BG144" s="267" t="n"/>
      <c r="BH144" s="267" t="n"/>
      <c r="BI144" s="267" t="n"/>
      <c r="BJ144" s="267" t="n"/>
      <c r="BK144" s="267" t="n"/>
      <c r="BL144" s="267" t="n"/>
      <c r="BM144" s="267" t="n"/>
      <c r="BN144" s="267" t="n"/>
      <c r="BO144" s="267" t="n"/>
      <c r="BP144" s="267" t="n"/>
      <c r="BQ144" s="267" t="n"/>
      <c r="BR144" s="267" t="n"/>
      <c r="BS144" s="267" t="n"/>
      <c r="BT144" s="267" t="n"/>
      <c r="BU144" s="267" t="n"/>
      <c r="BV144" s="267" t="n"/>
      <c r="BW144" s="267" t="n"/>
      <c r="BX144" s="267" t="n"/>
      <c r="BY144" s="267" t="n"/>
      <c r="BZ144" s="267" t="n"/>
      <c r="CA144" s="267" t="n"/>
      <c r="CB144" s="267" t="n"/>
      <c r="CC144" s="267" t="n"/>
      <c r="CD144" s="267" t="n"/>
      <c r="CE144" s="267" t="n"/>
      <c r="CF144" s="267" t="n"/>
      <c r="CG144" s="267" t="n"/>
      <c r="CH144" s="267" t="n"/>
      <c r="CI144" s="267" t="n"/>
      <c r="CJ144" s="267" t="n"/>
      <c r="CK144" s="267" t="n"/>
      <c r="CL144" s="267" t="n"/>
      <c r="CM144" s="267" t="n"/>
      <c r="CN144" s="267" t="n"/>
      <c r="CO144" s="267" t="n"/>
      <c r="CP144" s="267" t="n"/>
      <c r="CQ144" s="267" t="n"/>
    </row>
    <row r="145" ht="13.9" customFormat="1" customHeight="1" s="94" thickBot="1" thickTop="1">
      <c r="A145" s="267" t="n"/>
      <c r="B145" s="267" t="n"/>
      <c r="C145" s="267" t="n"/>
      <c r="D145" s="267" t="n"/>
      <c r="E145" s="267" t="n"/>
      <c r="F145" s="267" t="n"/>
      <c r="G145" s="16" t="n"/>
      <c r="I145" s="267" t="n"/>
      <c r="J145" s="81" t="n"/>
      <c r="K145" s="156" t="inlineStr">
        <is>
          <t>Res PV - Los Angeles - Constant</t>
        </is>
      </c>
      <c r="L145" s="93">
        <f> $S$54*(L162+L263)</f>
        <v/>
      </c>
      <c r="M145" s="93">
        <f> $S$54*(M162+M263)</f>
        <v/>
      </c>
      <c r="N145" s="93">
        <f> $S$54*(N162+N263)</f>
        <v/>
      </c>
      <c r="O145" s="93">
        <f> $S$54*(O162+O263)</f>
        <v/>
      </c>
      <c r="P145" s="93">
        <f> $S$54*(P162+P263)</f>
        <v/>
      </c>
      <c r="Q145" s="93">
        <f> $S$54*(Q162+Q263)</f>
        <v/>
      </c>
      <c r="R145" s="93">
        <f> $S$54*(R162+R263)</f>
        <v/>
      </c>
      <c r="S145" s="93">
        <f> $S$54*(S162+S263)</f>
        <v/>
      </c>
      <c r="T145" s="93">
        <f> $S$54*(T162+T263)</f>
        <v/>
      </c>
      <c r="U145" s="93">
        <f> $S$54*(U162+U263)</f>
        <v/>
      </c>
      <c r="V145" s="93">
        <f> $S$54*(V162+V263)</f>
        <v/>
      </c>
      <c r="W145" s="93">
        <f> $S$54*(W162+W263)</f>
        <v/>
      </c>
      <c r="X145" s="93">
        <f> $S$54*(X162+X263)</f>
        <v/>
      </c>
      <c r="Y145" s="93">
        <f> $S$54*(Y162+Y263)</f>
        <v/>
      </c>
      <c r="Z145" s="93">
        <f> $S$54*(Z162+Z263)</f>
        <v/>
      </c>
      <c r="AA145" s="93">
        <f> $S$54*(AA162+AA263)</f>
        <v/>
      </c>
      <c r="AB145" s="93">
        <f> $S$54*(AB162+AB263)</f>
        <v/>
      </c>
      <c r="AC145" s="93">
        <f> $S$54*(AC162+AC263)</f>
        <v/>
      </c>
      <c r="AD145" s="93">
        <f> $S$54*(AD162+AD263)</f>
        <v/>
      </c>
      <c r="AE145" s="93">
        <f> $S$54*(AE162+AE263)</f>
        <v/>
      </c>
      <c r="AF145" s="93">
        <f> $S$54*(AF162+AF263)</f>
        <v/>
      </c>
      <c r="AG145" s="93">
        <f> $S$54*(AG162+AG263)</f>
        <v/>
      </c>
      <c r="AH145" s="93">
        <f> $S$54*(AH162+AH263)</f>
        <v/>
      </c>
      <c r="AI145" s="93">
        <f> $S$54*(AI162+AI263)</f>
        <v/>
      </c>
      <c r="AJ145" s="93">
        <f> $S$54*(AJ162+AJ263)</f>
        <v/>
      </c>
      <c r="AK145" s="93">
        <f> $S$54*(AK162+AK263)</f>
        <v/>
      </c>
      <c r="AL145" s="93">
        <f> $S$54*(AL162+AL263)</f>
        <v/>
      </c>
      <c r="AM145" s="93">
        <f> $S$54*(AM162+AM263)</f>
        <v/>
      </c>
      <c r="AN145" s="93">
        <f> $S$54*(AN162+AN263)</f>
        <v/>
      </c>
      <c r="AO145" s="93">
        <f> $S$54*(AO162+AO263)</f>
        <v/>
      </c>
      <c r="AP145" s="93">
        <f> $S$54*(AP162+AP263)</f>
        <v/>
      </c>
      <c r="AQ145" s="93">
        <f> $S$54*(AQ162+AQ263)</f>
        <v/>
      </c>
      <c r="AR145" s="93">
        <f> $S$54*(AR162+AR263)</f>
        <v/>
      </c>
      <c r="AS145" s="93">
        <f> $S$54*(AS162+AS263)</f>
        <v/>
      </c>
      <c r="AT145" s="267" t="n"/>
      <c r="AU145" s="267" t="n"/>
      <c r="AV145" s="267" t="n"/>
      <c r="AW145" s="267" t="n"/>
      <c r="AX145" s="267" t="n"/>
      <c r="AY145" s="267" t="n"/>
      <c r="AZ145" s="267" t="n"/>
      <c r="BA145" s="267" t="n"/>
      <c r="BB145" s="267" t="n"/>
      <c r="BC145" s="267" t="n"/>
      <c r="BF145" s="267" t="n"/>
      <c r="BG145" s="267" t="n"/>
      <c r="BH145" s="267" t="n"/>
      <c r="BI145" s="267" t="n"/>
      <c r="BJ145" s="267" t="n"/>
      <c r="BK145" s="92" t="n"/>
      <c r="BL145" s="92" t="n"/>
      <c r="BM145" s="92" t="n"/>
      <c r="BN145" s="267" t="n"/>
      <c r="BO145" s="267" t="n"/>
      <c r="BP145" s="267" t="n"/>
      <c r="BQ145" s="267" t="n"/>
      <c r="BR145" s="267" t="n"/>
      <c r="BS145" s="267" t="n"/>
      <c r="BT145" s="267" t="n"/>
      <c r="BU145" s="267" t="n"/>
      <c r="BV145" s="267" t="n"/>
      <c r="BW145" s="267" t="n"/>
      <c r="BX145" s="267" t="n"/>
      <c r="BY145" s="267" t="n"/>
      <c r="BZ145" s="267" t="n"/>
      <c r="CA145" s="267" t="n"/>
      <c r="CB145" s="267" t="n"/>
      <c r="CC145" s="267" t="n"/>
      <c r="CD145" s="267" t="n"/>
      <c r="CE145" s="267" t="n"/>
      <c r="CF145" s="267" t="n"/>
      <c r="CG145" s="267" t="n"/>
      <c r="CH145" s="267" t="n"/>
      <c r="CI145" s="267" t="n"/>
      <c r="CJ145" s="267" t="n"/>
      <c r="CK145" s="267" t="n"/>
      <c r="CL145" s="267" t="n"/>
      <c r="CM145" s="267" t="n"/>
      <c r="CN145" s="267" t="n"/>
      <c r="CO145" s="267" t="n"/>
      <c r="CP145" s="267" t="n"/>
      <c r="CQ145" s="267" t="n"/>
    </row>
    <row r="146" ht="13.9" customHeight="1" thickBot="1" thickTop="1">
      <c r="G146" s="16" t="n"/>
      <c r="J146" s="81" t="n"/>
      <c r="K146" s="155" t="inlineStr">
        <is>
          <t>Res PV - Daggett, CA - Low</t>
        </is>
      </c>
      <c r="L146" s="91">
        <f> $S$54*(L163+L264)</f>
        <v/>
      </c>
      <c r="M146" s="91">
        <f> $S$54*(M163+M264)</f>
        <v/>
      </c>
      <c r="N146" s="91">
        <f> $S$54*(N163+N264)</f>
        <v/>
      </c>
      <c r="O146" s="91">
        <f> $S$54*(O163+O264)</f>
        <v/>
      </c>
      <c r="P146" s="91">
        <f> $S$54*(P163+P264)</f>
        <v/>
      </c>
      <c r="Q146" s="91">
        <f> $S$54*(Q163+Q264)</f>
        <v/>
      </c>
      <c r="R146" s="91">
        <f> $S$54*(R163+R264)</f>
        <v/>
      </c>
      <c r="S146" s="91">
        <f> $S$54*(S163+S264)</f>
        <v/>
      </c>
      <c r="T146" s="91">
        <f> $S$54*(T163+T264)</f>
        <v/>
      </c>
      <c r="U146" s="91">
        <f> $S$54*(U163+U264)</f>
        <v/>
      </c>
      <c r="V146" s="91">
        <f> $S$54*(V163+V264)</f>
        <v/>
      </c>
      <c r="W146" s="91">
        <f> $S$54*(W163+W264)</f>
        <v/>
      </c>
      <c r="X146" s="91">
        <f> $S$54*(X163+X264)</f>
        <v/>
      </c>
      <c r="Y146" s="91">
        <f> $S$54*(Y163+Y264)</f>
        <v/>
      </c>
      <c r="Z146" s="91">
        <f> $S$54*(Z163+Z264)</f>
        <v/>
      </c>
      <c r="AA146" s="91">
        <f> $S$54*(AA163+AA264)</f>
        <v/>
      </c>
      <c r="AB146" s="91">
        <f> $S$54*(AB163+AB264)</f>
        <v/>
      </c>
      <c r="AC146" s="91">
        <f> $S$54*(AC163+AC264)</f>
        <v/>
      </c>
      <c r="AD146" s="91">
        <f> $S$54*(AD163+AD264)</f>
        <v/>
      </c>
      <c r="AE146" s="91">
        <f> $S$54*(AE163+AE264)</f>
        <v/>
      </c>
      <c r="AF146" s="91">
        <f> $S$54*(AF163+AF264)</f>
        <v/>
      </c>
      <c r="AG146" s="91">
        <f> $S$54*(AG163+AG264)</f>
        <v/>
      </c>
      <c r="AH146" s="91">
        <f> $S$54*(AH163+AH264)</f>
        <v/>
      </c>
      <c r="AI146" s="91">
        <f> $S$54*(AI163+AI264)</f>
        <v/>
      </c>
      <c r="AJ146" s="91">
        <f> $S$54*(AJ163+AJ264)</f>
        <v/>
      </c>
      <c r="AK146" s="91">
        <f> $S$54*(AK163+AK264)</f>
        <v/>
      </c>
      <c r="AL146" s="91">
        <f> $S$54*(AL163+AL264)</f>
        <v/>
      </c>
      <c r="AM146" s="91">
        <f> $S$54*(AM163+AM264)</f>
        <v/>
      </c>
      <c r="AN146" s="91">
        <f> $S$54*(AN163+AN264)</f>
        <v/>
      </c>
      <c r="AO146" s="91">
        <f> $S$54*(AO163+AO264)</f>
        <v/>
      </c>
      <c r="AP146" s="91">
        <f> $S$54*(AP163+AP264)</f>
        <v/>
      </c>
      <c r="AQ146" s="91">
        <f> $S$54*(AQ163+AQ264)</f>
        <v/>
      </c>
      <c r="AR146" s="91">
        <f> $S$54*(AR163+AR264)</f>
        <v/>
      </c>
      <c r="AS146" s="91">
        <f> $S$54*(AS163+AS264)</f>
        <v/>
      </c>
      <c r="AZ146" s="92" t="n"/>
      <c r="BA146" s="92" t="n"/>
      <c r="BB146" s="92" t="n"/>
      <c r="BC146" s="92" t="n"/>
      <c r="BF146" s="92" t="n"/>
    </row>
    <row r="147" ht="13.9" customFormat="1" customHeight="1" s="92" thickBot="1" thickTop="1">
      <c r="A147" s="267" t="n"/>
      <c r="B147" s="267" t="n"/>
      <c r="C147" s="267" t="n"/>
      <c r="D147" s="267" t="n"/>
      <c r="E147" s="267" t="n"/>
      <c r="F147" s="267" t="n"/>
      <c r="G147" s="16" t="n"/>
      <c r="I147" s="267" t="n"/>
      <c r="J147" s="81" t="n"/>
      <c r="K147" s="8" t="inlineStr">
        <is>
          <t>Res PV - Daggett, CA - Mid</t>
        </is>
      </c>
      <c r="L147" s="89">
        <f> $S$54*(L164+L265)</f>
        <v/>
      </c>
      <c r="M147" s="89">
        <f> $S$54*(M164+M265)</f>
        <v/>
      </c>
      <c r="N147" s="89">
        <f> $S$54*(N164+N265)</f>
        <v/>
      </c>
      <c r="O147" s="89">
        <f> $S$54*(O164+O265)</f>
        <v/>
      </c>
      <c r="P147" s="89">
        <f> $S$54*(P164+P265)</f>
        <v/>
      </c>
      <c r="Q147" s="89">
        <f> $S$54*(Q164+Q265)</f>
        <v/>
      </c>
      <c r="R147" s="89">
        <f> $S$54*(R164+R265)</f>
        <v/>
      </c>
      <c r="S147" s="89">
        <f> $S$54*(S164+S265)</f>
        <v/>
      </c>
      <c r="T147" s="89">
        <f> $S$54*(T164+T265)</f>
        <v/>
      </c>
      <c r="U147" s="89">
        <f> $S$54*(U164+U265)</f>
        <v/>
      </c>
      <c r="V147" s="89">
        <f> $S$54*(V164+V265)</f>
        <v/>
      </c>
      <c r="W147" s="89">
        <f> $S$54*(W164+W265)</f>
        <v/>
      </c>
      <c r="X147" s="89">
        <f> $S$54*(X164+X265)</f>
        <v/>
      </c>
      <c r="Y147" s="89">
        <f> $S$54*(Y164+Y265)</f>
        <v/>
      </c>
      <c r="Z147" s="89">
        <f> $S$54*(Z164+Z265)</f>
        <v/>
      </c>
      <c r="AA147" s="89">
        <f> $S$54*(AA164+AA265)</f>
        <v/>
      </c>
      <c r="AB147" s="89">
        <f> $S$54*(AB164+AB265)</f>
        <v/>
      </c>
      <c r="AC147" s="89">
        <f> $S$54*(AC164+AC265)</f>
        <v/>
      </c>
      <c r="AD147" s="89">
        <f> $S$54*(AD164+AD265)</f>
        <v/>
      </c>
      <c r="AE147" s="89">
        <f> $S$54*(AE164+AE265)</f>
        <v/>
      </c>
      <c r="AF147" s="89">
        <f> $S$54*(AF164+AF265)</f>
        <v/>
      </c>
      <c r="AG147" s="89">
        <f> $S$54*(AG164+AG265)</f>
        <v/>
      </c>
      <c r="AH147" s="89">
        <f> $S$54*(AH164+AH265)</f>
        <v/>
      </c>
      <c r="AI147" s="89">
        <f> $S$54*(AI164+AI265)</f>
        <v/>
      </c>
      <c r="AJ147" s="89">
        <f> $S$54*(AJ164+AJ265)</f>
        <v/>
      </c>
      <c r="AK147" s="89">
        <f> $S$54*(AK164+AK265)</f>
        <v/>
      </c>
      <c r="AL147" s="89">
        <f> $S$54*(AL164+AL265)</f>
        <v/>
      </c>
      <c r="AM147" s="89">
        <f> $S$54*(AM164+AM265)</f>
        <v/>
      </c>
      <c r="AN147" s="89">
        <f> $S$54*(AN164+AN265)</f>
        <v/>
      </c>
      <c r="AO147" s="89">
        <f> $S$54*(AO164+AO265)</f>
        <v/>
      </c>
      <c r="AP147" s="89">
        <f> $S$54*(AP164+AP265)</f>
        <v/>
      </c>
      <c r="AQ147" s="89">
        <f> $S$54*(AQ164+AQ265)</f>
        <v/>
      </c>
      <c r="AR147" s="89">
        <f> $S$54*(AR164+AR265)</f>
        <v/>
      </c>
      <c r="AS147" s="89">
        <f> $S$54*(AS164+AS265)</f>
        <v/>
      </c>
      <c r="AT147" s="267" t="n"/>
      <c r="AU147" s="267" t="n"/>
      <c r="AV147" s="267" t="n"/>
      <c r="AW147" s="267" t="n"/>
      <c r="AX147" s="267" t="n"/>
      <c r="AY147" s="267" t="n"/>
      <c r="AZ147" s="94" t="n"/>
      <c r="BA147" s="94" t="n"/>
      <c r="BB147" s="94" t="n"/>
      <c r="BC147" s="94" t="n"/>
      <c r="BF147" s="94" t="n"/>
      <c r="BG147" s="267" t="n"/>
      <c r="BH147" s="267" t="n"/>
      <c r="BI147" s="267" t="n"/>
      <c r="BJ147" s="267" t="n"/>
      <c r="BK147" s="267" t="n"/>
      <c r="BL147" s="267" t="n"/>
      <c r="BM147" s="267" t="n"/>
      <c r="BN147" s="267" t="n"/>
      <c r="BO147" s="267" t="n"/>
      <c r="BP147" s="267" t="n"/>
      <c r="BQ147" s="267" t="n"/>
      <c r="BR147" s="267" t="n"/>
      <c r="BS147" s="267" t="n"/>
      <c r="BT147" s="267" t="n"/>
      <c r="BU147" s="267" t="n"/>
      <c r="BV147" s="267" t="n"/>
      <c r="BW147" s="267" t="n"/>
      <c r="BX147" s="267" t="n"/>
      <c r="BY147" s="267" t="n"/>
      <c r="BZ147" s="267" t="n"/>
      <c r="CA147" s="267" t="n"/>
      <c r="CB147" s="267" t="n"/>
      <c r="CC147" s="267" t="n"/>
      <c r="CD147" s="267" t="n"/>
      <c r="CE147" s="267" t="n"/>
      <c r="CF147" s="267" t="n"/>
      <c r="CG147" s="267" t="n"/>
      <c r="CH147" s="267" t="n"/>
      <c r="CI147" s="267" t="n"/>
      <c r="CJ147" s="267" t="n"/>
      <c r="CK147" s="267" t="n"/>
      <c r="CL147" s="267" t="n"/>
      <c r="CM147" s="267" t="n"/>
      <c r="CN147" s="267" t="n"/>
      <c r="CO147" s="267" t="n"/>
      <c r="CP147" s="267" t="n"/>
      <c r="CQ147" s="267" t="n"/>
    </row>
    <row r="148" ht="13.9" customFormat="1" customHeight="1" s="94" thickBot="1" thickTop="1">
      <c r="A148" s="267" t="n"/>
      <c r="B148" s="267" t="n"/>
      <c r="C148" s="267" t="n"/>
      <c r="D148" s="267" t="n"/>
      <c r="E148" s="267" t="n"/>
      <c r="F148" s="267" t="n"/>
      <c r="G148" s="16" t="n"/>
      <c r="I148" s="267" t="n"/>
      <c r="J148" s="331" t="n"/>
      <c r="K148" s="156" t="inlineStr">
        <is>
          <t>Res PV - Daggett, CA - Constant</t>
        </is>
      </c>
      <c r="L148" s="93">
        <f> $S$54*(L165+L266)</f>
        <v/>
      </c>
      <c r="M148" s="93">
        <f> $S$54*(M165+M266)</f>
        <v/>
      </c>
      <c r="N148" s="93">
        <f> $S$54*(N165+N266)</f>
        <v/>
      </c>
      <c r="O148" s="93">
        <f> $S$54*(O165+O266)</f>
        <v/>
      </c>
      <c r="P148" s="93">
        <f> $S$54*(P165+P266)</f>
        <v/>
      </c>
      <c r="Q148" s="93">
        <f> $S$54*(Q165+Q266)</f>
        <v/>
      </c>
      <c r="R148" s="93">
        <f> $S$54*(R165+R266)</f>
        <v/>
      </c>
      <c r="S148" s="93">
        <f> $S$54*(S165+S266)</f>
        <v/>
      </c>
      <c r="T148" s="93">
        <f> $S$54*(T165+T266)</f>
        <v/>
      </c>
      <c r="U148" s="93">
        <f> $S$54*(U165+U266)</f>
        <v/>
      </c>
      <c r="V148" s="93">
        <f> $S$54*(V165+V266)</f>
        <v/>
      </c>
      <c r="W148" s="93">
        <f> $S$54*(W165+W266)</f>
        <v/>
      </c>
      <c r="X148" s="93">
        <f> $S$54*(X165+X266)</f>
        <v/>
      </c>
      <c r="Y148" s="93">
        <f> $S$54*(Y165+Y266)</f>
        <v/>
      </c>
      <c r="Z148" s="93">
        <f> $S$54*(Z165+Z266)</f>
        <v/>
      </c>
      <c r="AA148" s="93">
        <f> $S$54*(AA165+AA266)</f>
        <v/>
      </c>
      <c r="AB148" s="93">
        <f> $S$54*(AB165+AB266)</f>
        <v/>
      </c>
      <c r="AC148" s="93">
        <f> $S$54*(AC165+AC266)</f>
        <v/>
      </c>
      <c r="AD148" s="93">
        <f> $S$54*(AD165+AD266)</f>
        <v/>
      </c>
      <c r="AE148" s="93">
        <f> $S$54*(AE165+AE266)</f>
        <v/>
      </c>
      <c r="AF148" s="93">
        <f> $S$54*(AF165+AF266)</f>
        <v/>
      </c>
      <c r="AG148" s="93">
        <f> $S$54*(AG165+AG266)</f>
        <v/>
      </c>
      <c r="AH148" s="93">
        <f> $S$54*(AH165+AH266)</f>
        <v/>
      </c>
      <c r="AI148" s="93">
        <f> $S$54*(AI165+AI266)</f>
        <v/>
      </c>
      <c r="AJ148" s="93">
        <f> $S$54*(AJ165+AJ266)</f>
        <v/>
      </c>
      <c r="AK148" s="93">
        <f> $S$54*(AK165+AK266)</f>
        <v/>
      </c>
      <c r="AL148" s="93">
        <f> $S$54*(AL165+AL266)</f>
        <v/>
      </c>
      <c r="AM148" s="93">
        <f> $S$54*(AM165+AM266)</f>
        <v/>
      </c>
      <c r="AN148" s="93">
        <f> $S$54*(AN165+AN266)</f>
        <v/>
      </c>
      <c r="AO148" s="93">
        <f> $S$54*(AO165+AO266)</f>
        <v/>
      </c>
      <c r="AP148" s="93">
        <f> $S$54*(AP165+AP266)</f>
        <v/>
      </c>
      <c r="AQ148" s="93">
        <f> $S$54*(AQ165+AQ266)</f>
        <v/>
      </c>
      <c r="AR148" s="93">
        <f> $S$54*(AR165+AR266)</f>
        <v/>
      </c>
      <c r="AS148" s="93">
        <f> $S$54*(AS165+AS266)</f>
        <v/>
      </c>
      <c r="AT148" s="267" t="n"/>
      <c r="AU148" s="267" t="n"/>
      <c r="AV148" s="267" t="n"/>
      <c r="AW148" s="267" t="n"/>
      <c r="AX148" s="267" t="n"/>
      <c r="AY148" s="267" t="n"/>
      <c r="AZ148" s="267" t="n"/>
      <c r="BA148" s="267" t="n"/>
      <c r="BB148" s="267" t="n"/>
      <c r="BC148" s="267" t="n"/>
      <c r="BF148" s="267" t="n"/>
      <c r="BG148" s="267" t="n"/>
      <c r="BH148" s="267" t="n"/>
      <c r="BI148" s="267" t="n"/>
      <c r="BJ148" s="267" t="n"/>
      <c r="BK148" s="92" t="n"/>
      <c r="BL148" s="92" t="n"/>
      <c r="BM148" s="92" t="n"/>
      <c r="BN148" s="267" t="n"/>
      <c r="BO148" s="267" t="n"/>
      <c r="BP148" s="267" t="n"/>
      <c r="BQ148" s="267" t="n"/>
      <c r="BR148" s="267" t="n"/>
      <c r="BS148" s="267" t="n"/>
      <c r="BT148" s="267" t="n"/>
      <c r="BU148" s="267" t="n"/>
      <c r="BV148" s="267" t="n"/>
      <c r="BW148" s="267" t="n"/>
      <c r="BX148" s="267" t="n"/>
      <c r="BY148" s="267" t="n"/>
      <c r="BZ148" s="267" t="n"/>
      <c r="CA148" s="267" t="n"/>
      <c r="CB148" s="267" t="n"/>
      <c r="CC148" s="267" t="n"/>
      <c r="CD148" s="267" t="n"/>
      <c r="CE148" s="267" t="n"/>
      <c r="CF148" s="267" t="n"/>
      <c r="CG148" s="267" t="n"/>
      <c r="CH148" s="267" t="n"/>
      <c r="CI148" s="267" t="n"/>
      <c r="CJ148" s="267" t="n"/>
      <c r="CK148" s="267" t="n"/>
      <c r="CL148" s="267" t="n"/>
      <c r="CM148" s="267" t="n"/>
      <c r="CN148" s="267" t="n"/>
      <c r="CO148" s="267" t="n"/>
      <c r="CP148" s="267" t="n"/>
      <c r="CQ148" s="267" t="n"/>
    </row>
    <row r="149" ht="13.9" customHeight="1" thickBot="1" thickTop="1">
      <c r="G149" s="16" t="n"/>
      <c r="J149" s="157" t="n"/>
      <c r="K149" s="156" t="n"/>
      <c r="L149" s="332" t="n"/>
      <c r="M149" s="332" t="n"/>
      <c r="N149" s="332" t="n"/>
      <c r="O149" s="332" t="n"/>
      <c r="P149" s="332" t="n"/>
      <c r="Q149" s="332" t="n"/>
      <c r="R149" s="332" t="n"/>
      <c r="S149" s="332" t="n"/>
      <c r="T149" s="332" t="n"/>
      <c r="U149" s="332" t="n"/>
      <c r="V149" s="332" t="n"/>
      <c r="W149" s="332" t="n"/>
      <c r="X149" s="332" t="n"/>
      <c r="Y149" s="332" t="n"/>
      <c r="Z149" s="332" t="n"/>
      <c r="AA149" s="332" t="n"/>
      <c r="AB149" s="332" t="n"/>
      <c r="AC149" s="332" t="n"/>
      <c r="AD149" s="332" t="n"/>
      <c r="AE149" s="332" t="n"/>
      <c r="AF149" s="332" t="n"/>
      <c r="AG149" s="332" t="n"/>
      <c r="AH149" s="332" t="n"/>
      <c r="AI149" s="332" t="n"/>
      <c r="AJ149" s="332" t="n"/>
      <c r="AK149" s="332" t="n"/>
      <c r="AL149" s="332" t="n"/>
      <c r="AM149" s="332" t="n"/>
      <c r="AN149" s="332" t="n"/>
      <c r="AO149" s="332" t="n"/>
      <c r="AP149" s="332" t="n"/>
      <c r="AQ149" s="332" t="n"/>
      <c r="AR149" s="332" t="n"/>
      <c r="AS149" s="332" t="n"/>
    </row>
    <row r="150" ht="13.9" customHeight="1" thickBot="1" thickTop="1">
      <c r="G150" s="16" t="n"/>
      <c r="L150" s="154" t="n">
        <v>2017</v>
      </c>
      <c r="M150" s="154" t="n">
        <v>2018</v>
      </c>
      <c r="N150" s="154" t="n">
        <v>2019</v>
      </c>
      <c r="O150" s="154" t="n">
        <v>2020</v>
      </c>
      <c r="P150" s="154" t="n">
        <v>2021</v>
      </c>
      <c r="Q150" s="154" t="n">
        <v>2022</v>
      </c>
      <c r="R150" s="154" t="n">
        <v>2023</v>
      </c>
      <c r="S150" s="154" t="n">
        <v>2024</v>
      </c>
      <c r="T150" s="154" t="n">
        <v>2025</v>
      </c>
      <c r="U150" s="154" t="n">
        <v>2026</v>
      </c>
      <c r="V150" s="154" t="n">
        <v>2027</v>
      </c>
      <c r="W150" s="154" t="n">
        <v>2028</v>
      </c>
      <c r="X150" s="154" t="n">
        <v>2029</v>
      </c>
      <c r="Y150" s="154" t="n">
        <v>2030</v>
      </c>
      <c r="Z150" s="154" t="n">
        <v>2031</v>
      </c>
      <c r="AA150" s="154" t="n">
        <v>2032</v>
      </c>
      <c r="AB150" s="154" t="n">
        <v>2033</v>
      </c>
      <c r="AC150" s="154" t="n">
        <v>2034</v>
      </c>
      <c r="AD150" s="154" t="n">
        <v>2035</v>
      </c>
      <c r="AE150" s="154" t="n">
        <v>2036</v>
      </c>
      <c r="AF150" s="154" t="n">
        <v>2037</v>
      </c>
      <c r="AG150" s="154" t="n">
        <v>2038</v>
      </c>
      <c r="AH150" s="154" t="n">
        <v>2039</v>
      </c>
      <c r="AI150" s="154" t="n">
        <v>2040</v>
      </c>
      <c r="AJ150" s="154" t="n">
        <v>2041</v>
      </c>
      <c r="AK150" s="154" t="n">
        <v>2042</v>
      </c>
      <c r="AL150" s="154" t="n">
        <v>2043</v>
      </c>
      <c r="AM150" s="154" t="n">
        <v>2044</v>
      </c>
      <c r="AN150" s="154" t="n">
        <v>2045</v>
      </c>
      <c r="AO150" s="154" t="n">
        <v>2046</v>
      </c>
      <c r="AP150" s="154" t="n">
        <v>2047</v>
      </c>
      <c r="AQ150" s="154" t="n">
        <v>2048</v>
      </c>
      <c r="AR150" s="154" t="n">
        <v>2049</v>
      </c>
      <c r="AS150" s="154" t="n">
        <v>2050</v>
      </c>
      <c r="BG150" s="92" t="n"/>
      <c r="BH150" s="92" t="n"/>
      <c r="BI150" s="92" t="n"/>
      <c r="BJ150" s="92" t="n"/>
      <c r="BK150" s="94" t="n"/>
      <c r="BL150" s="94" t="n"/>
      <c r="BM150" s="94" t="n"/>
      <c r="BN150" s="92" t="n"/>
      <c r="BO150" s="92" t="n"/>
      <c r="BP150" s="92" t="n"/>
      <c r="BQ150" s="92" t="n"/>
      <c r="BR150" s="92" t="n"/>
      <c r="BS150" s="92" t="n"/>
      <c r="BT150" s="92" t="n"/>
      <c r="BU150" s="92" t="n"/>
      <c r="BV150" s="92" t="n"/>
      <c r="BW150" s="92" t="n"/>
      <c r="BX150" s="92" t="n"/>
      <c r="BY150" s="92" t="n"/>
      <c r="BZ150" s="92" t="n"/>
      <c r="CA150" s="92" t="n"/>
      <c r="CB150" s="92" t="n"/>
      <c r="CC150" s="92" t="n"/>
    </row>
    <row r="151" ht="13.9" customHeight="1" thickTop="1">
      <c r="G151" s="16" t="n"/>
      <c r="J151" s="327" t="inlineStr">
        <is>
          <t>Overnight Capital Cost ($/kW)</t>
        </is>
      </c>
      <c r="K151" s="155" t="inlineStr">
        <is>
          <t>Res PV - Seattle - Low</t>
        </is>
      </c>
      <c r="L151" s="333" t="n">
        <v>2769.735246063023</v>
      </c>
      <c r="M151" s="333" t="n">
        <v>2639.797316386353</v>
      </c>
      <c r="N151" s="333" t="n">
        <v>2346.065977499999</v>
      </c>
      <c r="O151" s="333" t="n">
        <v>2217.032348737499</v>
      </c>
      <c r="P151" s="333" t="n">
        <v>2075.652299993245</v>
      </c>
      <c r="Q151" s="333" t="n">
        <v>1934.27225124899</v>
      </c>
      <c r="R151" s="333" t="n">
        <v>1792.892202504736</v>
      </c>
      <c r="S151" s="333" t="n">
        <v>1651.512153760482</v>
      </c>
      <c r="T151" s="333" t="n">
        <v>1510.132105016228</v>
      </c>
      <c r="U151" s="333" t="n">
        <v>1368.752056271974</v>
      </c>
      <c r="V151" s="333" t="n">
        <v>1227.372007527719</v>
      </c>
      <c r="W151" s="333" t="n">
        <v>1085.991958783465</v>
      </c>
      <c r="X151" s="333" t="n">
        <v>944.6119100392108</v>
      </c>
      <c r="Y151" s="333" t="n">
        <v>803.2318612949566</v>
      </c>
      <c r="Z151" s="333" t="n">
        <v>783.7622730495469</v>
      </c>
      <c r="AA151" s="333" t="n">
        <v>764.2926848041373</v>
      </c>
      <c r="AB151" s="333" t="n">
        <v>744.8230965587276</v>
      </c>
      <c r="AC151" s="333" t="n">
        <v>725.3535083133179</v>
      </c>
      <c r="AD151" s="333" t="n">
        <v>705.8839200679082</v>
      </c>
      <c r="AE151" s="333" t="n">
        <v>686.4143318224985</v>
      </c>
      <c r="AF151" s="333" t="n">
        <v>666.9447435770888</v>
      </c>
      <c r="AG151" s="333" t="n">
        <v>647.4751553316792</v>
      </c>
      <c r="AH151" s="333" t="n">
        <v>628.0055670862695</v>
      </c>
      <c r="AI151" s="333" t="n">
        <v>608.5359788408603</v>
      </c>
      <c r="AJ151" s="333" t="n">
        <v>599.223539314318</v>
      </c>
      <c r="AK151" s="333" t="n">
        <v>589.9110997877758</v>
      </c>
      <c r="AL151" s="333" t="n">
        <v>580.5986602612335</v>
      </c>
      <c r="AM151" s="333" t="n">
        <v>571.2862207346913</v>
      </c>
      <c r="AN151" s="333" t="n">
        <v>561.9737812081491</v>
      </c>
      <c r="AO151" s="333" t="n">
        <v>559.5790249665193</v>
      </c>
      <c r="AP151" s="333" t="n">
        <v>557.1842687248895</v>
      </c>
      <c r="AQ151" s="333" t="n">
        <v>554.7895124832598</v>
      </c>
      <c r="AR151" s="333" t="n">
        <v>552.39475624163</v>
      </c>
      <c r="AS151" s="333" t="n">
        <v>550</v>
      </c>
    </row>
    <row r="152" ht="13.9" customHeight="1">
      <c r="G152" s="16" t="n"/>
      <c r="J152" s="81" t="n"/>
      <c r="K152" s="8" t="inlineStr">
        <is>
          <t>Res PV - Seattle - Mid</t>
        </is>
      </c>
      <c r="L152" s="334" t="n">
        <v>2769.735246063023</v>
      </c>
      <c r="M152" s="334" t="n">
        <v>2639.797316386353</v>
      </c>
      <c r="N152" s="334" t="n">
        <v>2575.320232979354</v>
      </c>
      <c r="O152" s="334" t="n">
        <v>2510.843149572356</v>
      </c>
      <c r="P152" s="334" t="n">
        <v>2400.608248246648</v>
      </c>
      <c r="Q152" s="334" t="n">
        <v>2290.37334692094</v>
      </c>
      <c r="R152" s="334" t="n">
        <v>2180.138445595232</v>
      </c>
      <c r="S152" s="334" t="n">
        <v>2069.903544269524</v>
      </c>
      <c r="T152" s="334" t="n">
        <v>1959.668642943815</v>
      </c>
      <c r="U152" s="334" t="n">
        <v>1849.433741618107</v>
      </c>
      <c r="V152" s="334" t="n">
        <v>1739.198840292399</v>
      </c>
      <c r="W152" s="334" t="n">
        <v>1628.963938966691</v>
      </c>
      <c r="X152" s="334" t="n">
        <v>1518.729037640983</v>
      </c>
      <c r="Y152" s="334" t="n">
        <v>1408.494136315274</v>
      </c>
      <c r="Z152" s="334" t="n">
        <v>1381.737283997265</v>
      </c>
      <c r="AA152" s="334" t="n">
        <v>1354.980431679256</v>
      </c>
      <c r="AB152" s="334" t="n">
        <v>1328.223579361247</v>
      </c>
      <c r="AC152" s="334" t="n">
        <v>1301.466727043239</v>
      </c>
      <c r="AD152" s="334" t="n">
        <v>1274.70987472523</v>
      </c>
      <c r="AE152" s="334" t="n">
        <v>1247.953022407221</v>
      </c>
      <c r="AF152" s="334" t="n">
        <v>1221.196170089212</v>
      </c>
      <c r="AG152" s="334" t="n">
        <v>1194.439317771203</v>
      </c>
      <c r="AH152" s="334" t="n">
        <v>1167.682465453194</v>
      </c>
      <c r="AI152" s="334" t="n">
        <v>1140.925613135185</v>
      </c>
      <c r="AJ152" s="334" t="n">
        <v>1129.443756392288</v>
      </c>
      <c r="AK152" s="334" t="n">
        <v>1117.961899649391</v>
      </c>
      <c r="AL152" s="334" t="n">
        <v>1106.480042906494</v>
      </c>
      <c r="AM152" s="334" t="n">
        <v>1094.998186163597</v>
      </c>
      <c r="AN152" s="334" t="n">
        <v>1083.5163294207</v>
      </c>
      <c r="AO152" s="334" t="n">
        <v>1080.81306353656</v>
      </c>
      <c r="AP152" s="334" t="n">
        <v>1078.10979765242</v>
      </c>
      <c r="AQ152" s="334" t="n">
        <v>1075.40653176828</v>
      </c>
      <c r="AR152" s="334" t="n">
        <v>1072.70326588414</v>
      </c>
      <c r="AS152" s="334" t="n">
        <v>1070</v>
      </c>
    </row>
    <row r="153" ht="13.9" customHeight="1" thickBot="1">
      <c r="G153" s="16" t="n"/>
      <c r="J153" s="81" t="n"/>
      <c r="K153" s="156" t="inlineStr">
        <is>
          <t>Res PV - Seattle - Constant</t>
        </is>
      </c>
      <c r="L153" s="335" t="n">
        <v>2769.735246063023</v>
      </c>
      <c r="M153" s="335" t="n">
        <v>2639.797316386353</v>
      </c>
      <c r="N153" s="335" t="n">
        <v>2639.797316386353</v>
      </c>
      <c r="O153" s="335" t="n">
        <v>2639.797316386353</v>
      </c>
      <c r="P153" s="335" t="n">
        <v>2639.797316386353</v>
      </c>
      <c r="Q153" s="335" t="n">
        <v>2639.797316386353</v>
      </c>
      <c r="R153" s="335" t="n">
        <v>2639.797316386353</v>
      </c>
      <c r="S153" s="335" t="n">
        <v>2639.797316386353</v>
      </c>
      <c r="T153" s="335" t="n">
        <v>2639.797316386353</v>
      </c>
      <c r="U153" s="335" t="n">
        <v>2639.797316386353</v>
      </c>
      <c r="V153" s="335" t="n">
        <v>2639.797316386353</v>
      </c>
      <c r="W153" s="335" t="n">
        <v>2639.797316386353</v>
      </c>
      <c r="X153" s="335" t="n">
        <v>2639.797316386353</v>
      </c>
      <c r="Y153" s="335" t="n">
        <v>2639.797316386353</v>
      </c>
      <c r="Z153" s="335" t="n">
        <v>2639.797316386353</v>
      </c>
      <c r="AA153" s="335" t="n">
        <v>2639.797316386353</v>
      </c>
      <c r="AB153" s="335" t="n">
        <v>2639.797316386353</v>
      </c>
      <c r="AC153" s="335" t="n">
        <v>2639.797316386353</v>
      </c>
      <c r="AD153" s="335" t="n">
        <v>2639.797316386353</v>
      </c>
      <c r="AE153" s="335" t="n">
        <v>2639.797316386353</v>
      </c>
      <c r="AF153" s="335" t="n">
        <v>2639.797316386353</v>
      </c>
      <c r="AG153" s="335" t="n">
        <v>2639.797316386353</v>
      </c>
      <c r="AH153" s="335" t="n">
        <v>2639.797316386353</v>
      </c>
      <c r="AI153" s="335" t="n">
        <v>2639.797316386353</v>
      </c>
      <c r="AJ153" s="335" t="n">
        <v>2639.797316386353</v>
      </c>
      <c r="AK153" s="335" t="n">
        <v>2639.797316386353</v>
      </c>
      <c r="AL153" s="335" t="n">
        <v>2639.797316386353</v>
      </c>
      <c r="AM153" s="335" t="n">
        <v>2639.797316386353</v>
      </c>
      <c r="AN153" s="335" t="n">
        <v>2639.797316386353</v>
      </c>
      <c r="AO153" s="335" t="n">
        <v>2639.797316386353</v>
      </c>
      <c r="AP153" s="335" t="n">
        <v>2639.797316386353</v>
      </c>
      <c r="AQ153" s="335" t="n">
        <v>2639.797316386353</v>
      </c>
      <c r="AR153" s="335" t="n">
        <v>2639.797316386353</v>
      </c>
      <c r="AS153" s="335" t="n">
        <v>2639.797316386353</v>
      </c>
      <c r="CD153" s="92" t="n"/>
      <c r="CE153" s="92" t="n"/>
      <c r="CF153" s="92" t="n"/>
      <c r="CG153" s="92" t="n"/>
      <c r="CH153" s="92" t="n"/>
      <c r="CI153" s="92" t="n"/>
      <c r="CJ153" s="92" t="n"/>
      <c r="CK153" s="92" t="n"/>
      <c r="CL153" s="92" t="n"/>
      <c r="CM153" s="92" t="n"/>
      <c r="CN153" s="92" t="n"/>
      <c r="CO153" s="92" t="n"/>
      <c r="CP153" s="92" t="n"/>
      <c r="CQ153" s="92" t="n"/>
    </row>
    <row r="154" ht="13.9" customHeight="1" thickTop="1">
      <c r="G154" s="16" t="n"/>
      <c r="J154" s="81" t="n"/>
      <c r="K154" s="155" t="inlineStr">
        <is>
          <t>Res PV - Chicago - Low</t>
        </is>
      </c>
      <c r="L154" s="333">
        <f>L151</f>
        <v/>
      </c>
      <c r="M154" s="333">
        <f>M151</f>
        <v/>
      </c>
      <c r="N154" s="333">
        <f>N151</f>
        <v/>
      </c>
      <c r="O154" s="333">
        <f>O151</f>
        <v/>
      </c>
      <c r="P154" s="333">
        <f>P151</f>
        <v/>
      </c>
      <c r="Q154" s="333">
        <f>Q151</f>
        <v/>
      </c>
      <c r="R154" s="333">
        <f>R151</f>
        <v/>
      </c>
      <c r="S154" s="333">
        <f>S151</f>
        <v/>
      </c>
      <c r="T154" s="333">
        <f>T151</f>
        <v/>
      </c>
      <c r="U154" s="333">
        <f>U151</f>
        <v/>
      </c>
      <c r="V154" s="333">
        <f>V151</f>
        <v/>
      </c>
      <c r="W154" s="333">
        <f>W151</f>
        <v/>
      </c>
      <c r="X154" s="333">
        <f>X151</f>
        <v/>
      </c>
      <c r="Y154" s="333">
        <f>Y151</f>
        <v/>
      </c>
      <c r="Z154" s="333">
        <f>Z151</f>
        <v/>
      </c>
      <c r="AA154" s="333">
        <f>AA151</f>
        <v/>
      </c>
      <c r="AB154" s="333">
        <f>AB151</f>
        <v/>
      </c>
      <c r="AC154" s="333">
        <f>AC151</f>
        <v/>
      </c>
      <c r="AD154" s="333">
        <f>AD151</f>
        <v/>
      </c>
      <c r="AE154" s="333">
        <f>AE151</f>
        <v/>
      </c>
      <c r="AF154" s="333">
        <f>AF151</f>
        <v/>
      </c>
      <c r="AG154" s="333">
        <f>AG151</f>
        <v/>
      </c>
      <c r="AH154" s="333">
        <f>AH151</f>
        <v/>
      </c>
      <c r="AI154" s="333">
        <f>AI151</f>
        <v/>
      </c>
      <c r="AJ154" s="333">
        <f>AJ151</f>
        <v/>
      </c>
      <c r="AK154" s="333">
        <f>AK151</f>
        <v/>
      </c>
      <c r="AL154" s="333">
        <f>AL151</f>
        <v/>
      </c>
      <c r="AM154" s="333">
        <f>AM151</f>
        <v/>
      </c>
      <c r="AN154" s="333">
        <f>AN151</f>
        <v/>
      </c>
      <c r="AO154" s="333">
        <f>AO151</f>
        <v/>
      </c>
      <c r="AP154" s="333">
        <f>AP151</f>
        <v/>
      </c>
      <c r="AQ154" s="333">
        <f>AQ151</f>
        <v/>
      </c>
      <c r="AR154" s="333">
        <f>AR151</f>
        <v/>
      </c>
      <c r="AS154" s="333">
        <f>AS151</f>
        <v/>
      </c>
      <c r="CD154" s="94" t="n"/>
      <c r="CE154" s="94" t="n"/>
      <c r="CF154" s="94" t="n"/>
      <c r="CG154" s="94" t="n"/>
      <c r="CH154" s="94" t="n"/>
      <c r="CI154" s="94" t="n"/>
      <c r="CJ154" s="94" t="n"/>
      <c r="CK154" s="94" t="n"/>
      <c r="CL154" s="94" t="n"/>
      <c r="CM154" s="94" t="n"/>
      <c r="CN154" s="94" t="n"/>
      <c r="CO154" s="94" t="n"/>
      <c r="CP154" s="94" t="n"/>
      <c r="CQ154" s="94" t="n"/>
    </row>
    <row r="155" ht="13.9" customHeight="1">
      <c r="G155" s="16" t="n"/>
      <c r="J155" s="81" t="n"/>
      <c r="K155" s="8" t="inlineStr">
        <is>
          <t>Res PV - Chicago - Mid</t>
        </is>
      </c>
      <c r="L155" s="334">
        <f>L152</f>
        <v/>
      </c>
      <c r="M155" s="334">
        <f>M152</f>
        <v/>
      </c>
      <c r="N155" s="334">
        <f>N152</f>
        <v/>
      </c>
      <c r="O155" s="334">
        <f>O152</f>
        <v/>
      </c>
      <c r="P155" s="334">
        <f>P152</f>
        <v/>
      </c>
      <c r="Q155" s="334">
        <f>Q152</f>
        <v/>
      </c>
      <c r="R155" s="334">
        <f>R152</f>
        <v/>
      </c>
      <c r="S155" s="334">
        <f>S152</f>
        <v/>
      </c>
      <c r="T155" s="334">
        <f>T152</f>
        <v/>
      </c>
      <c r="U155" s="334">
        <f>U152</f>
        <v/>
      </c>
      <c r="V155" s="334">
        <f>V152</f>
        <v/>
      </c>
      <c r="W155" s="334">
        <f>W152</f>
        <v/>
      </c>
      <c r="X155" s="334">
        <f>X152</f>
        <v/>
      </c>
      <c r="Y155" s="334">
        <f>Y152</f>
        <v/>
      </c>
      <c r="Z155" s="334">
        <f>Z152</f>
        <v/>
      </c>
      <c r="AA155" s="334">
        <f>AA152</f>
        <v/>
      </c>
      <c r="AB155" s="334">
        <f>AB152</f>
        <v/>
      </c>
      <c r="AC155" s="334">
        <f>AC152</f>
        <v/>
      </c>
      <c r="AD155" s="334">
        <f>AD152</f>
        <v/>
      </c>
      <c r="AE155" s="334">
        <f>AE152</f>
        <v/>
      </c>
      <c r="AF155" s="334">
        <f>AF152</f>
        <v/>
      </c>
      <c r="AG155" s="334">
        <f>AG152</f>
        <v/>
      </c>
      <c r="AH155" s="334">
        <f>AH152</f>
        <v/>
      </c>
      <c r="AI155" s="334">
        <f>AI152</f>
        <v/>
      </c>
      <c r="AJ155" s="334">
        <f>AJ152</f>
        <v/>
      </c>
      <c r="AK155" s="334">
        <f>AK152</f>
        <v/>
      </c>
      <c r="AL155" s="334">
        <f>AL152</f>
        <v/>
      </c>
      <c r="AM155" s="334">
        <f>AM152</f>
        <v/>
      </c>
      <c r="AN155" s="334">
        <f>AN152</f>
        <v/>
      </c>
      <c r="AO155" s="334">
        <f>AO152</f>
        <v/>
      </c>
      <c r="AP155" s="334">
        <f>AP152</f>
        <v/>
      </c>
      <c r="AQ155" s="334">
        <f>AQ152</f>
        <v/>
      </c>
      <c r="AR155" s="334">
        <f>AR152</f>
        <v/>
      </c>
      <c r="AS155" s="334">
        <f>AS152</f>
        <v/>
      </c>
    </row>
    <row r="156" ht="13.9" customHeight="1" thickBot="1">
      <c r="G156" s="16" t="n"/>
      <c r="J156" s="81" t="n"/>
      <c r="K156" s="156" t="inlineStr">
        <is>
          <t>Res PV - Chicago - Constant</t>
        </is>
      </c>
      <c r="L156" s="335">
        <f>L153</f>
        <v/>
      </c>
      <c r="M156" s="335">
        <f>M153</f>
        <v/>
      </c>
      <c r="N156" s="335">
        <f>N153</f>
        <v/>
      </c>
      <c r="O156" s="335">
        <f>O153</f>
        <v/>
      </c>
      <c r="P156" s="335">
        <f>P153</f>
        <v/>
      </c>
      <c r="Q156" s="335">
        <f>Q153</f>
        <v/>
      </c>
      <c r="R156" s="335">
        <f>R153</f>
        <v/>
      </c>
      <c r="S156" s="335">
        <f>S153</f>
        <v/>
      </c>
      <c r="T156" s="335">
        <f>T153</f>
        <v/>
      </c>
      <c r="U156" s="335">
        <f>U153</f>
        <v/>
      </c>
      <c r="V156" s="335">
        <f>V153</f>
        <v/>
      </c>
      <c r="W156" s="335">
        <f>W153</f>
        <v/>
      </c>
      <c r="X156" s="335">
        <f>X153</f>
        <v/>
      </c>
      <c r="Y156" s="335">
        <f>Y153</f>
        <v/>
      </c>
      <c r="Z156" s="335">
        <f>Z153</f>
        <v/>
      </c>
      <c r="AA156" s="335">
        <f>AA153</f>
        <v/>
      </c>
      <c r="AB156" s="335">
        <f>AB153</f>
        <v/>
      </c>
      <c r="AC156" s="335">
        <f>AC153</f>
        <v/>
      </c>
      <c r="AD156" s="335">
        <f>AD153</f>
        <v/>
      </c>
      <c r="AE156" s="335">
        <f>AE153</f>
        <v/>
      </c>
      <c r="AF156" s="335">
        <f>AF153</f>
        <v/>
      </c>
      <c r="AG156" s="335">
        <f>AG153</f>
        <v/>
      </c>
      <c r="AH156" s="335">
        <f>AH153</f>
        <v/>
      </c>
      <c r="AI156" s="335">
        <f>AI153</f>
        <v/>
      </c>
      <c r="AJ156" s="335">
        <f>AJ153</f>
        <v/>
      </c>
      <c r="AK156" s="335">
        <f>AK153</f>
        <v/>
      </c>
      <c r="AL156" s="335">
        <f>AL153</f>
        <v/>
      </c>
      <c r="AM156" s="335">
        <f>AM153</f>
        <v/>
      </c>
      <c r="AN156" s="335">
        <f>AN153</f>
        <v/>
      </c>
      <c r="AO156" s="335">
        <f>AO153</f>
        <v/>
      </c>
      <c r="AP156" s="335">
        <f>AP153</f>
        <v/>
      </c>
      <c r="AQ156" s="335">
        <f>AQ153</f>
        <v/>
      </c>
      <c r="AR156" s="335">
        <f>AR153</f>
        <v/>
      </c>
      <c r="AS156" s="335">
        <f>AS153</f>
        <v/>
      </c>
    </row>
    <row r="157" ht="13.9" customHeight="1" thickTop="1">
      <c r="G157" s="16" t="n"/>
      <c r="J157" s="81" t="n"/>
      <c r="K157" s="155" t="inlineStr">
        <is>
          <t>Res PV - Kansas City - Low</t>
        </is>
      </c>
      <c r="L157" s="333">
        <f>L154</f>
        <v/>
      </c>
      <c r="M157" s="333">
        <f>M154</f>
        <v/>
      </c>
      <c r="N157" s="333">
        <f>N154</f>
        <v/>
      </c>
      <c r="O157" s="333">
        <f>O154</f>
        <v/>
      </c>
      <c r="P157" s="333">
        <f>P154</f>
        <v/>
      </c>
      <c r="Q157" s="333">
        <f>Q154</f>
        <v/>
      </c>
      <c r="R157" s="333">
        <f>R154</f>
        <v/>
      </c>
      <c r="S157" s="333">
        <f>S154</f>
        <v/>
      </c>
      <c r="T157" s="333">
        <f>T154</f>
        <v/>
      </c>
      <c r="U157" s="333">
        <f>U154</f>
        <v/>
      </c>
      <c r="V157" s="333">
        <f>V154</f>
        <v/>
      </c>
      <c r="W157" s="333">
        <f>W154</f>
        <v/>
      </c>
      <c r="X157" s="333">
        <f>X154</f>
        <v/>
      </c>
      <c r="Y157" s="333">
        <f>Y154</f>
        <v/>
      </c>
      <c r="Z157" s="333">
        <f>Z154</f>
        <v/>
      </c>
      <c r="AA157" s="333">
        <f>AA154</f>
        <v/>
      </c>
      <c r="AB157" s="333">
        <f>AB154</f>
        <v/>
      </c>
      <c r="AC157" s="333">
        <f>AC154</f>
        <v/>
      </c>
      <c r="AD157" s="333">
        <f>AD154</f>
        <v/>
      </c>
      <c r="AE157" s="333">
        <f>AE154</f>
        <v/>
      </c>
      <c r="AF157" s="333">
        <f>AF154</f>
        <v/>
      </c>
      <c r="AG157" s="333">
        <f>AG154</f>
        <v/>
      </c>
      <c r="AH157" s="333">
        <f>AH154</f>
        <v/>
      </c>
      <c r="AI157" s="333">
        <f>AI154</f>
        <v/>
      </c>
      <c r="AJ157" s="333">
        <f>AJ154</f>
        <v/>
      </c>
      <c r="AK157" s="333">
        <f>AK154</f>
        <v/>
      </c>
      <c r="AL157" s="333">
        <f>AL154</f>
        <v/>
      </c>
      <c r="AM157" s="333">
        <f>AM154</f>
        <v/>
      </c>
      <c r="AN157" s="333">
        <f>AN154</f>
        <v/>
      </c>
      <c r="AO157" s="333">
        <f>AO154</f>
        <v/>
      </c>
      <c r="AP157" s="333">
        <f>AP154</f>
        <v/>
      </c>
      <c r="AQ157" s="333">
        <f>AQ154</f>
        <v/>
      </c>
      <c r="AR157" s="333">
        <f>AR154</f>
        <v/>
      </c>
      <c r="AS157" s="333">
        <f>AS154</f>
        <v/>
      </c>
    </row>
    <row r="158" ht="13.9" customHeight="1">
      <c r="G158" s="16" t="n"/>
      <c r="J158" s="81" t="n"/>
      <c r="K158" s="8" t="inlineStr">
        <is>
          <t>Res PV - Kansas City - Mid</t>
        </is>
      </c>
      <c r="L158" s="334">
        <f>L155</f>
        <v/>
      </c>
      <c r="M158" s="334">
        <f>M155</f>
        <v/>
      </c>
      <c r="N158" s="334">
        <f>N155</f>
        <v/>
      </c>
      <c r="O158" s="334">
        <f>O155</f>
        <v/>
      </c>
      <c r="P158" s="334">
        <f>P155</f>
        <v/>
      </c>
      <c r="Q158" s="334">
        <f>Q155</f>
        <v/>
      </c>
      <c r="R158" s="334">
        <f>R155</f>
        <v/>
      </c>
      <c r="S158" s="334">
        <f>S155</f>
        <v/>
      </c>
      <c r="T158" s="334">
        <f>T155</f>
        <v/>
      </c>
      <c r="U158" s="334">
        <f>U155</f>
        <v/>
      </c>
      <c r="V158" s="334">
        <f>V155</f>
        <v/>
      </c>
      <c r="W158" s="334">
        <f>W155</f>
        <v/>
      </c>
      <c r="X158" s="334">
        <f>X155</f>
        <v/>
      </c>
      <c r="Y158" s="334">
        <f>Y155</f>
        <v/>
      </c>
      <c r="Z158" s="334">
        <f>Z155</f>
        <v/>
      </c>
      <c r="AA158" s="334">
        <f>AA155</f>
        <v/>
      </c>
      <c r="AB158" s="334">
        <f>AB155</f>
        <v/>
      </c>
      <c r="AC158" s="334">
        <f>AC155</f>
        <v/>
      </c>
      <c r="AD158" s="334">
        <f>AD155</f>
        <v/>
      </c>
      <c r="AE158" s="334">
        <f>AE155</f>
        <v/>
      </c>
      <c r="AF158" s="334">
        <f>AF155</f>
        <v/>
      </c>
      <c r="AG158" s="334">
        <f>AG155</f>
        <v/>
      </c>
      <c r="AH158" s="334">
        <f>AH155</f>
        <v/>
      </c>
      <c r="AI158" s="334">
        <f>AI155</f>
        <v/>
      </c>
      <c r="AJ158" s="334">
        <f>AJ155</f>
        <v/>
      </c>
      <c r="AK158" s="334">
        <f>AK155</f>
        <v/>
      </c>
      <c r="AL158" s="334">
        <f>AL155</f>
        <v/>
      </c>
      <c r="AM158" s="334">
        <f>AM155</f>
        <v/>
      </c>
      <c r="AN158" s="334">
        <f>AN155</f>
        <v/>
      </c>
      <c r="AO158" s="334">
        <f>AO155</f>
        <v/>
      </c>
      <c r="AP158" s="334">
        <f>AP155</f>
        <v/>
      </c>
      <c r="AQ158" s="334">
        <f>AQ155</f>
        <v/>
      </c>
      <c r="AR158" s="334">
        <f>AR155</f>
        <v/>
      </c>
      <c r="AS158" s="334">
        <f>AS155</f>
        <v/>
      </c>
    </row>
    <row r="159" ht="13.9" customHeight="1" thickBot="1">
      <c r="G159" s="16" t="n"/>
      <c r="J159" s="81" t="n"/>
      <c r="K159" s="156" t="inlineStr">
        <is>
          <t>Res PV - Kansas City - Constant</t>
        </is>
      </c>
      <c r="L159" s="335">
        <f>L156</f>
        <v/>
      </c>
      <c r="M159" s="335">
        <f>M156</f>
        <v/>
      </c>
      <c r="N159" s="335">
        <f>N156</f>
        <v/>
      </c>
      <c r="O159" s="335">
        <f>O156</f>
        <v/>
      </c>
      <c r="P159" s="335">
        <f>P156</f>
        <v/>
      </c>
      <c r="Q159" s="335">
        <f>Q156</f>
        <v/>
      </c>
      <c r="R159" s="335">
        <f>R156</f>
        <v/>
      </c>
      <c r="S159" s="335">
        <f>S156</f>
        <v/>
      </c>
      <c r="T159" s="335">
        <f>T156</f>
        <v/>
      </c>
      <c r="U159" s="335">
        <f>U156</f>
        <v/>
      </c>
      <c r="V159" s="335">
        <f>V156</f>
        <v/>
      </c>
      <c r="W159" s="335">
        <f>W156</f>
        <v/>
      </c>
      <c r="X159" s="335">
        <f>X156</f>
        <v/>
      </c>
      <c r="Y159" s="335">
        <f>Y156</f>
        <v/>
      </c>
      <c r="Z159" s="335">
        <f>Z156</f>
        <v/>
      </c>
      <c r="AA159" s="335">
        <f>AA156</f>
        <v/>
      </c>
      <c r="AB159" s="335">
        <f>AB156</f>
        <v/>
      </c>
      <c r="AC159" s="335">
        <f>AC156</f>
        <v/>
      </c>
      <c r="AD159" s="335">
        <f>AD156</f>
        <v/>
      </c>
      <c r="AE159" s="335">
        <f>AE156</f>
        <v/>
      </c>
      <c r="AF159" s="335">
        <f>AF156</f>
        <v/>
      </c>
      <c r="AG159" s="335">
        <f>AG156</f>
        <v/>
      </c>
      <c r="AH159" s="335">
        <f>AH156</f>
        <v/>
      </c>
      <c r="AI159" s="335">
        <f>AI156</f>
        <v/>
      </c>
      <c r="AJ159" s="335">
        <f>AJ156</f>
        <v/>
      </c>
      <c r="AK159" s="335">
        <f>AK156</f>
        <v/>
      </c>
      <c r="AL159" s="335">
        <f>AL156</f>
        <v/>
      </c>
      <c r="AM159" s="335">
        <f>AM156</f>
        <v/>
      </c>
      <c r="AN159" s="335">
        <f>AN156</f>
        <v/>
      </c>
      <c r="AO159" s="335">
        <f>AO156</f>
        <v/>
      </c>
      <c r="AP159" s="335">
        <f>AP156</f>
        <v/>
      </c>
      <c r="AQ159" s="335">
        <f>AQ156</f>
        <v/>
      </c>
      <c r="AR159" s="335">
        <f>AR156</f>
        <v/>
      </c>
      <c r="AS159" s="335">
        <f>AS156</f>
        <v/>
      </c>
    </row>
    <row r="160" ht="13.9" customHeight="1" thickTop="1">
      <c r="G160" s="16" t="n"/>
      <c r="J160" s="81" t="n"/>
      <c r="K160" s="155" t="inlineStr">
        <is>
          <t>Res PV - Los Angeles - Low</t>
        </is>
      </c>
      <c r="L160" s="333">
        <f>L157</f>
        <v/>
      </c>
      <c r="M160" s="333">
        <f>M157</f>
        <v/>
      </c>
      <c r="N160" s="333">
        <f>N157</f>
        <v/>
      </c>
      <c r="O160" s="333">
        <f>O157</f>
        <v/>
      </c>
      <c r="P160" s="333">
        <f>P157</f>
        <v/>
      </c>
      <c r="Q160" s="333">
        <f>Q157</f>
        <v/>
      </c>
      <c r="R160" s="333">
        <f>R157</f>
        <v/>
      </c>
      <c r="S160" s="333">
        <f>S157</f>
        <v/>
      </c>
      <c r="T160" s="333">
        <f>T157</f>
        <v/>
      </c>
      <c r="U160" s="333">
        <f>U157</f>
        <v/>
      </c>
      <c r="V160" s="333">
        <f>V157</f>
        <v/>
      </c>
      <c r="W160" s="333">
        <f>W157</f>
        <v/>
      </c>
      <c r="X160" s="333">
        <f>X157</f>
        <v/>
      </c>
      <c r="Y160" s="333">
        <f>Y157</f>
        <v/>
      </c>
      <c r="Z160" s="333">
        <f>Z157</f>
        <v/>
      </c>
      <c r="AA160" s="333">
        <f>AA157</f>
        <v/>
      </c>
      <c r="AB160" s="333">
        <f>AB157</f>
        <v/>
      </c>
      <c r="AC160" s="333">
        <f>AC157</f>
        <v/>
      </c>
      <c r="AD160" s="333">
        <f>AD157</f>
        <v/>
      </c>
      <c r="AE160" s="333">
        <f>AE157</f>
        <v/>
      </c>
      <c r="AF160" s="333">
        <f>AF157</f>
        <v/>
      </c>
      <c r="AG160" s="333">
        <f>AG157</f>
        <v/>
      </c>
      <c r="AH160" s="333">
        <f>AH157</f>
        <v/>
      </c>
      <c r="AI160" s="333">
        <f>AI157</f>
        <v/>
      </c>
      <c r="AJ160" s="333">
        <f>AJ157</f>
        <v/>
      </c>
      <c r="AK160" s="333">
        <f>AK157</f>
        <v/>
      </c>
      <c r="AL160" s="333">
        <f>AL157</f>
        <v/>
      </c>
      <c r="AM160" s="333">
        <f>AM157</f>
        <v/>
      </c>
      <c r="AN160" s="333">
        <f>AN157</f>
        <v/>
      </c>
      <c r="AO160" s="333">
        <f>AO157</f>
        <v/>
      </c>
      <c r="AP160" s="333">
        <f>AP157</f>
        <v/>
      </c>
      <c r="AQ160" s="333">
        <f>AQ157</f>
        <v/>
      </c>
      <c r="AR160" s="333">
        <f>AR157</f>
        <v/>
      </c>
      <c r="AS160" s="333">
        <f>AS157</f>
        <v/>
      </c>
    </row>
    <row r="161" ht="13.9" customHeight="1">
      <c r="G161" s="16" t="n"/>
      <c r="J161" s="81" t="n"/>
      <c r="K161" s="8" t="inlineStr">
        <is>
          <t>Res PV - Los Angeles - Mid</t>
        </is>
      </c>
      <c r="L161" s="334">
        <f>L158</f>
        <v/>
      </c>
      <c r="M161" s="334">
        <f>M158</f>
        <v/>
      </c>
      <c r="N161" s="334">
        <f>N158</f>
        <v/>
      </c>
      <c r="O161" s="334">
        <f>O158</f>
        <v/>
      </c>
      <c r="P161" s="334">
        <f>P158</f>
        <v/>
      </c>
      <c r="Q161" s="334">
        <f>Q158</f>
        <v/>
      </c>
      <c r="R161" s="334">
        <f>R158</f>
        <v/>
      </c>
      <c r="S161" s="334">
        <f>S158</f>
        <v/>
      </c>
      <c r="T161" s="334">
        <f>T158</f>
        <v/>
      </c>
      <c r="U161" s="334">
        <f>U158</f>
        <v/>
      </c>
      <c r="V161" s="334">
        <f>V158</f>
        <v/>
      </c>
      <c r="W161" s="334">
        <f>W158</f>
        <v/>
      </c>
      <c r="X161" s="334">
        <f>X158</f>
        <v/>
      </c>
      <c r="Y161" s="334">
        <f>Y158</f>
        <v/>
      </c>
      <c r="Z161" s="334">
        <f>Z158</f>
        <v/>
      </c>
      <c r="AA161" s="334">
        <f>AA158</f>
        <v/>
      </c>
      <c r="AB161" s="334">
        <f>AB158</f>
        <v/>
      </c>
      <c r="AC161" s="334">
        <f>AC158</f>
        <v/>
      </c>
      <c r="AD161" s="334">
        <f>AD158</f>
        <v/>
      </c>
      <c r="AE161" s="334">
        <f>AE158</f>
        <v/>
      </c>
      <c r="AF161" s="334">
        <f>AF158</f>
        <v/>
      </c>
      <c r="AG161" s="334">
        <f>AG158</f>
        <v/>
      </c>
      <c r="AH161" s="334">
        <f>AH158</f>
        <v/>
      </c>
      <c r="AI161" s="334">
        <f>AI158</f>
        <v/>
      </c>
      <c r="AJ161" s="334">
        <f>AJ158</f>
        <v/>
      </c>
      <c r="AK161" s="334">
        <f>AK158</f>
        <v/>
      </c>
      <c r="AL161" s="334">
        <f>AL158</f>
        <v/>
      </c>
      <c r="AM161" s="334">
        <f>AM158</f>
        <v/>
      </c>
      <c r="AN161" s="334">
        <f>AN158</f>
        <v/>
      </c>
      <c r="AO161" s="334">
        <f>AO158</f>
        <v/>
      </c>
      <c r="AP161" s="334">
        <f>AP158</f>
        <v/>
      </c>
      <c r="AQ161" s="334">
        <f>AQ158</f>
        <v/>
      </c>
      <c r="AR161" s="334">
        <f>AR158</f>
        <v/>
      </c>
      <c r="AS161" s="334">
        <f>AS158</f>
        <v/>
      </c>
    </row>
    <row r="162" ht="13.9" customHeight="1" thickBot="1">
      <c r="G162" s="16" t="n"/>
      <c r="J162" s="81" t="n"/>
      <c r="K162" s="156" t="inlineStr">
        <is>
          <t>Res PV - Los Angeles - Constant</t>
        </is>
      </c>
      <c r="L162" s="335">
        <f>L159</f>
        <v/>
      </c>
      <c r="M162" s="335">
        <f>M159</f>
        <v/>
      </c>
      <c r="N162" s="335">
        <f>N159</f>
        <v/>
      </c>
      <c r="O162" s="335">
        <f>O159</f>
        <v/>
      </c>
      <c r="P162" s="335">
        <f>P159</f>
        <v/>
      </c>
      <c r="Q162" s="335">
        <f>Q159</f>
        <v/>
      </c>
      <c r="R162" s="335">
        <f>R159</f>
        <v/>
      </c>
      <c r="S162" s="335">
        <f>S159</f>
        <v/>
      </c>
      <c r="T162" s="335">
        <f>T159</f>
        <v/>
      </c>
      <c r="U162" s="335">
        <f>U159</f>
        <v/>
      </c>
      <c r="V162" s="335">
        <f>V159</f>
        <v/>
      </c>
      <c r="W162" s="335">
        <f>W159</f>
        <v/>
      </c>
      <c r="X162" s="335">
        <f>X159</f>
        <v/>
      </c>
      <c r="Y162" s="335">
        <f>Y159</f>
        <v/>
      </c>
      <c r="Z162" s="335">
        <f>Z159</f>
        <v/>
      </c>
      <c r="AA162" s="335">
        <f>AA159</f>
        <v/>
      </c>
      <c r="AB162" s="335">
        <f>AB159</f>
        <v/>
      </c>
      <c r="AC162" s="335">
        <f>AC159</f>
        <v/>
      </c>
      <c r="AD162" s="335">
        <f>AD159</f>
        <v/>
      </c>
      <c r="AE162" s="335">
        <f>AE159</f>
        <v/>
      </c>
      <c r="AF162" s="335">
        <f>AF159</f>
        <v/>
      </c>
      <c r="AG162" s="335">
        <f>AG159</f>
        <v/>
      </c>
      <c r="AH162" s="335">
        <f>AH159</f>
        <v/>
      </c>
      <c r="AI162" s="335">
        <f>AI159</f>
        <v/>
      </c>
      <c r="AJ162" s="335">
        <f>AJ159</f>
        <v/>
      </c>
      <c r="AK162" s="335">
        <f>AK159</f>
        <v/>
      </c>
      <c r="AL162" s="335">
        <f>AL159</f>
        <v/>
      </c>
      <c r="AM162" s="335">
        <f>AM159</f>
        <v/>
      </c>
      <c r="AN162" s="335">
        <f>AN159</f>
        <v/>
      </c>
      <c r="AO162" s="335">
        <f>AO159</f>
        <v/>
      </c>
      <c r="AP162" s="335">
        <f>AP159</f>
        <v/>
      </c>
      <c r="AQ162" s="335">
        <f>AQ159</f>
        <v/>
      </c>
      <c r="AR162" s="335">
        <f>AR159</f>
        <v/>
      </c>
      <c r="AS162" s="335">
        <f>AS159</f>
        <v/>
      </c>
    </row>
    <row r="163" ht="13.9" customHeight="1" thickTop="1">
      <c r="G163" s="16" t="n"/>
      <c r="J163" s="81" t="n"/>
      <c r="K163" s="155" t="inlineStr">
        <is>
          <t>Res PV - Daggett, CA - Low</t>
        </is>
      </c>
      <c r="L163" s="333">
        <f>L160</f>
        <v/>
      </c>
      <c r="M163" s="333">
        <f>M160</f>
        <v/>
      </c>
      <c r="N163" s="333">
        <f>N160</f>
        <v/>
      </c>
      <c r="O163" s="333">
        <f>O160</f>
        <v/>
      </c>
      <c r="P163" s="333">
        <f>P160</f>
        <v/>
      </c>
      <c r="Q163" s="333">
        <f>Q160</f>
        <v/>
      </c>
      <c r="R163" s="333">
        <f>R160</f>
        <v/>
      </c>
      <c r="S163" s="333">
        <f>S160</f>
        <v/>
      </c>
      <c r="T163" s="333">
        <f>T160</f>
        <v/>
      </c>
      <c r="U163" s="333">
        <f>U160</f>
        <v/>
      </c>
      <c r="V163" s="333">
        <f>V160</f>
        <v/>
      </c>
      <c r="W163" s="333">
        <f>W160</f>
        <v/>
      </c>
      <c r="X163" s="333">
        <f>X160</f>
        <v/>
      </c>
      <c r="Y163" s="333">
        <f>Y160</f>
        <v/>
      </c>
      <c r="Z163" s="333">
        <f>Z160</f>
        <v/>
      </c>
      <c r="AA163" s="333">
        <f>AA160</f>
        <v/>
      </c>
      <c r="AB163" s="333">
        <f>AB160</f>
        <v/>
      </c>
      <c r="AC163" s="333">
        <f>AC160</f>
        <v/>
      </c>
      <c r="AD163" s="333">
        <f>AD160</f>
        <v/>
      </c>
      <c r="AE163" s="333">
        <f>AE160</f>
        <v/>
      </c>
      <c r="AF163" s="333">
        <f>AF160</f>
        <v/>
      </c>
      <c r="AG163" s="333">
        <f>AG160</f>
        <v/>
      </c>
      <c r="AH163" s="333">
        <f>AH160</f>
        <v/>
      </c>
      <c r="AI163" s="333">
        <f>AI160</f>
        <v/>
      </c>
      <c r="AJ163" s="333">
        <f>AJ160</f>
        <v/>
      </c>
      <c r="AK163" s="333">
        <f>AK160</f>
        <v/>
      </c>
      <c r="AL163" s="333">
        <f>AL160</f>
        <v/>
      </c>
      <c r="AM163" s="333">
        <f>AM160</f>
        <v/>
      </c>
      <c r="AN163" s="333">
        <f>AN160</f>
        <v/>
      </c>
      <c r="AO163" s="333">
        <f>AO160</f>
        <v/>
      </c>
      <c r="AP163" s="333">
        <f>AP160</f>
        <v/>
      </c>
      <c r="AQ163" s="333">
        <f>AQ160</f>
        <v/>
      </c>
      <c r="AR163" s="333">
        <f>AR160</f>
        <v/>
      </c>
      <c r="AS163" s="333">
        <f>AS160</f>
        <v/>
      </c>
    </row>
    <row r="164" ht="13.9" customHeight="1">
      <c r="G164" s="16" t="n"/>
      <c r="J164" s="81" t="n"/>
      <c r="K164" s="8" t="inlineStr">
        <is>
          <t>Res PV - Daggett, CA - Mid</t>
        </is>
      </c>
      <c r="L164" s="334">
        <f>L161</f>
        <v/>
      </c>
      <c r="M164" s="334">
        <f>M161</f>
        <v/>
      </c>
      <c r="N164" s="334">
        <f>N161</f>
        <v/>
      </c>
      <c r="O164" s="334">
        <f>O161</f>
        <v/>
      </c>
      <c r="P164" s="334">
        <f>P161</f>
        <v/>
      </c>
      <c r="Q164" s="334">
        <f>Q161</f>
        <v/>
      </c>
      <c r="R164" s="334">
        <f>R161</f>
        <v/>
      </c>
      <c r="S164" s="334">
        <f>S161</f>
        <v/>
      </c>
      <c r="T164" s="334">
        <f>T161</f>
        <v/>
      </c>
      <c r="U164" s="334">
        <f>U161</f>
        <v/>
      </c>
      <c r="V164" s="334">
        <f>V161</f>
        <v/>
      </c>
      <c r="W164" s="334">
        <f>W161</f>
        <v/>
      </c>
      <c r="X164" s="334">
        <f>X161</f>
        <v/>
      </c>
      <c r="Y164" s="334">
        <f>Y161</f>
        <v/>
      </c>
      <c r="Z164" s="334">
        <f>Z161</f>
        <v/>
      </c>
      <c r="AA164" s="334">
        <f>AA161</f>
        <v/>
      </c>
      <c r="AB164" s="334">
        <f>AB161</f>
        <v/>
      </c>
      <c r="AC164" s="334">
        <f>AC161</f>
        <v/>
      </c>
      <c r="AD164" s="334">
        <f>AD161</f>
        <v/>
      </c>
      <c r="AE164" s="334">
        <f>AE161</f>
        <v/>
      </c>
      <c r="AF164" s="334">
        <f>AF161</f>
        <v/>
      </c>
      <c r="AG164" s="334">
        <f>AG161</f>
        <v/>
      </c>
      <c r="AH164" s="334">
        <f>AH161</f>
        <v/>
      </c>
      <c r="AI164" s="334">
        <f>AI161</f>
        <v/>
      </c>
      <c r="AJ164" s="334">
        <f>AJ161</f>
        <v/>
      </c>
      <c r="AK164" s="334">
        <f>AK161</f>
        <v/>
      </c>
      <c r="AL164" s="334">
        <f>AL161</f>
        <v/>
      </c>
      <c r="AM164" s="334">
        <f>AM161</f>
        <v/>
      </c>
      <c r="AN164" s="334">
        <f>AN161</f>
        <v/>
      </c>
      <c r="AO164" s="334">
        <f>AO161</f>
        <v/>
      </c>
      <c r="AP164" s="334">
        <f>AP161</f>
        <v/>
      </c>
      <c r="AQ164" s="334">
        <f>AQ161</f>
        <v/>
      </c>
      <c r="AR164" s="334">
        <f>AR161</f>
        <v/>
      </c>
      <c r="AS164" s="334">
        <f>AS161</f>
        <v/>
      </c>
    </row>
    <row r="165" ht="13.9" customHeight="1" thickBot="1">
      <c r="G165" s="16" t="n"/>
      <c r="J165" s="331" t="n"/>
      <c r="K165" s="156" t="inlineStr">
        <is>
          <t>Res PV - Daggett, CA - Constant</t>
        </is>
      </c>
      <c r="L165" s="335">
        <f>L162</f>
        <v/>
      </c>
      <c r="M165" s="335">
        <f>M162</f>
        <v/>
      </c>
      <c r="N165" s="335">
        <f>N162</f>
        <v/>
      </c>
      <c r="O165" s="335">
        <f>O162</f>
        <v/>
      </c>
      <c r="P165" s="335">
        <f>P162</f>
        <v/>
      </c>
      <c r="Q165" s="335">
        <f>Q162</f>
        <v/>
      </c>
      <c r="R165" s="335">
        <f>R162</f>
        <v/>
      </c>
      <c r="S165" s="335">
        <f>S162</f>
        <v/>
      </c>
      <c r="T165" s="335">
        <f>T162</f>
        <v/>
      </c>
      <c r="U165" s="335">
        <f>U162</f>
        <v/>
      </c>
      <c r="V165" s="335">
        <f>V162</f>
        <v/>
      </c>
      <c r="W165" s="335">
        <f>W162</f>
        <v/>
      </c>
      <c r="X165" s="335">
        <f>X162</f>
        <v/>
      </c>
      <c r="Y165" s="335">
        <f>Y162</f>
        <v/>
      </c>
      <c r="Z165" s="335">
        <f>Z162</f>
        <v/>
      </c>
      <c r="AA165" s="335">
        <f>AA162</f>
        <v/>
      </c>
      <c r="AB165" s="335">
        <f>AB162</f>
        <v/>
      </c>
      <c r="AC165" s="335">
        <f>AC162</f>
        <v/>
      </c>
      <c r="AD165" s="335">
        <f>AD162</f>
        <v/>
      </c>
      <c r="AE165" s="335">
        <f>AE162</f>
        <v/>
      </c>
      <c r="AF165" s="335">
        <f>AF162</f>
        <v/>
      </c>
      <c r="AG165" s="335">
        <f>AG162</f>
        <v/>
      </c>
      <c r="AH165" s="335">
        <f>AH162</f>
        <v/>
      </c>
      <c r="AI165" s="335">
        <f>AI162</f>
        <v/>
      </c>
      <c r="AJ165" s="335">
        <f>AJ162</f>
        <v/>
      </c>
      <c r="AK165" s="335">
        <f>AK162</f>
        <v/>
      </c>
      <c r="AL165" s="335">
        <f>AL162</f>
        <v/>
      </c>
      <c r="AM165" s="335">
        <f>AM162</f>
        <v/>
      </c>
      <c r="AN165" s="335">
        <f>AN162</f>
        <v/>
      </c>
      <c r="AO165" s="335">
        <f>AO162</f>
        <v/>
      </c>
      <c r="AP165" s="335">
        <f>AP162</f>
        <v/>
      </c>
      <c r="AQ165" s="335">
        <f>AQ162</f>
        <v/>
      </c>
      <c r="AR165" s="335">
        <f>AR162</f>
        <v/>
      </c>
      <c r="AS165" s="335">
        <f>AS162</f>
        <v/>
      </c>
    </row>
    <row r="166" ht="13.9" customHeight="1" thickTop="1">
      <c r="G166" s="16" t="n"/>
      <c r="J166" s="157" t="n"/>
      <c r="K166" s="8" t="n"/>
      <c r="L166" s="159" t="n"/>
      <c r="M166" s="336" t="n"/>
      <c r="N166" s="336" t="n"/>
      <c r="O166" s="336" t="n"/>
      <c r="P166" s="336" t="n"/>
      <c r="Q166" s="336" t="n"/>
      <c r="R166" s="336" t="n"/>
      <c r="S166" s="336" t="n"/>
      <c r="T166" s="336" t="n"/>
      <c r="U166" s="336" t="n"/>
      <c r="V166" s="336" t="n"/>
      <c r="W166" s="336" t="n"/>
      <c r="X166" s="336" t="n"/>
      <c r="Y166" s="336" t="n"/>
      <c r="Z166" s="336" t="n"/>
      <c r="AA166" s="336" t="n"/>
      <c r="AB166" s="336" t="n"/>
      <c r="AC166" s="336" t="n"/>
      <c r="AD166" s="336" t="n"/>
      <c r="AE166" s="336" t="n"/>
      <c r="AF166" s="336" t="n"/>
      <c r="AG166" s="336" t="n"/>
      <c r="AH166" s="336" t="n"/>
      <c r="AI166" s="336" t="n"/>
      <c r="AJ166" s="336" t="n"/>
      <c r="AK166" s="336" t="n"/>
      <c r="AL166" s="336" t="n"/>
      <c r="AM166" s="336" t="n"/>
      <c r="AN166" s="336" t="n"/>
      <c r="AO166" s="336" t="n"/>
      <c r="AP166" s="336" t="n"/>
      <c r="AQ166" s="336" t="n"/>
      <c r="AR166" s="336" t="n"/>
      <c r="AS166" s="336" t="n"/>
    </row>
    <row r="167" ht="13.9" customHeight="1">
      <c r="G167" s="16" t="n"/>
      <c r="L167" s="154" t="n">
        <v>2017</v>
      </c>
      <c r="M167" s="154" t="n">
        <v>2018</v>
      </c>
      <c r="N167" s="154" t="n">
        <v>2019</v>
      </c>
      <c r="O167" s="154" t="n">
        <v>2020</v>
      </c>
      <c r="P167" s="154" t="n">
        <v>2021</v>
      </c>
      <c r="Q167" s="154" t="n">
        <v>2022</v>
      </c>
      <c r="R167" s="154" t="n">
        <v>2023</v>
      </c>
      <c r="S167" s="154" t="n">
        <v>2024</v>
      </c>
      <c r="T167" s="154" t="n">
        <v>2025</v>
      </c>
      <c r="U167" s="154" t="n">
        <v>2026</v>
      </c>
      <c r="V167" s="154" t="n">
        <v>2027</v>
      </c>
      <c r="W167" s="154" t="n">
        <v>2028</v>
      </c>
      <c r="X167" s="154" t="n">
        <v>2029</v>
      </c>
      <c r="Y167" s="154" t="n">
        <v>2030</v>
      </c>
      <c r="Z167" s="154" t="n">
        <v>2031</v>
      </c>
      <c r="AA167" s="154" t="n">
        <v>2032</v>
      </c>
      <c r="AB167" s="154" t="n">
        <v>2033</v>
      </c>
      <c r="AC167" s="154" t="n">
        <v>2034</v>
      </c>
      <c r="AD167" s="154" t="n">
        <v>2035</v>
      </c>
      <c r="AE167" s="154" t="n">
        <v>2036</v>
      </c>
      <c r="AF167" s="154" t="n">
        <v>2037</v>
      </c>
      <c r="AG167" s="154" t="n">
        <v>2038</v>
      </c>
      <c r="AH167" s="154" t="n">
        <v>2039</v>
      </c>
      <c r="AI167" s="154" t="n">
        <v>2040</v>
      </c>
      <c r="AJ167" s="154" t="n">
        <v>2041</v>
      </c>
      <c r="AK167" s="154" t="n">
        <v>2042</v>
      </c>
      <c r="AL167" s="154" t="n">
        <v>2043</v>
      </c>
      <c r="AM167" s="154" t="n">
        <v>2044</v>
      </c>
      <c r="AN167" s="154" t="n">
        <v>2045</v>
      </c>
      <c r="AO167" s="154" t="n">
        <v>2046</v>
      </c>
      <c r="AP167" s="154" t="n">
        <v>2047</v>
      </c>
      <c r="AQ167" s="154" t="n">
        <v>2048</v>
      </c>
      <c r="AR167" s="154" t="n">
        <v>2049</v>
      </c>
      <c r="AS167" s="154" t="n">
        <v>2050</v>
      </c>
    </row>
    <row r="168" ht="13.9" customHeight="1">
      <c r="G168" s="16" t="n"/>
      <c r="J168" s="327" t="inlineStr">
        <is>
          <t>Fixed Operation and Maintenance Expenses ($/kW-yr)</t>
        </is>
      </c>
      <c r="K168" s="155" t="inlineStr">
        <is>
          <t>Res PV - Seattle - Low</t>
        </is>
      </c>
      <c r="L168" s="333" t="n">
        <v>23.42778178226812</v>
      </c>
      <c r="M168" s="333" t="n">
        <v>21.47546663374577</v>
      </c>
      <c r="N168" s="333" t="n">
        <v>18.76852781999999</v>
      </c>
      <c r="O168" s="333" t="n">
        <v>17.7362587899</v>
      </c>
      <c r="P168" s="333" t="n">
        <v>16.60521839994596</v>
      </c>
      <c r="Q168" s="333" t="n">
        <v>15.47417800999192</v>
      </c>
      <c r="R168" s="333" t="n">
        <v>14.34313762003789</v>
      </c>
      <c r="S168" s="333" t="n">
        <v>13.21209723008386</v>
      </c>
      <c r="T168" s="333" t="n">
        <v>12.08105684012982</v>
      </c>
      <c r="U168" s="333" t="n">
        <v>10.95001645017579</v>
      </c>
      <c r="V168" s="333" t="n">
        <v>9.818976060221754</v>
      </c>
      <c r="W168" s="333" t="n">
        <v>8.68793567026772</v>
      </c>
      <c r="X168" s="333" t="n">
        <v>7.556895280313687</v>
      </c>
      <c r="Y168" s="333" t="n">
        <v>6.425854890359653</v>
      </c>
      <c r="Z168" s="333" t="n">
        <v>6.270098184396375</v>
      </c>
      <c r="AA168" s="333" t="n">
        <v>6.114341478433098</v>
      </c>
      <c r="AB168" s="333" t="n">
        <v>5.958584772469821</v>
      </c>
      <c r="AC168" s="333" t="n">
        <v>5.802828066506543</v>
      </c>
      <c r="AD168" s="333" t="n">
        <v>5.647071360543266</v>
      </c>
      <c r="AE168" s="333" t="n">
        <v>5.491314654579989</v>
      </c>
      <c r="AF168" s="333" t="n">
        <v>5.335557948616712</v>
      </c>
      <c r="AG168" s="333" t="n">
        <v>5.179801242653435</v>
      </c>
      <c r="AH168" s="333" t="n">
        <v>5.024044536690157</v>
      </c>
      <c r="AI168" s="333" t="n">
        <v>4.868287830726883</v>
      </c>
      <c r="AJ168" s="333" t="n">
        <v>4.793788314514545</v>
      </c>
      <c r="AK168" s="333" t="n">
        <v>4.719288798302207</v>
      </c>
      <c r="AL168" s="333" t="n">
        <v>4.644789282089869</v>
      </c>
      <c r="AM168" s="333" t="n">
        <v>4.570289765877531</v>
      </c>
      <c r="AN168" s="333" t="n">
        <v>4.495790249665194</v>
      </c>
      <c r="AO168" s="333" t="n">
        <v>4.476632199732155</v>
      </c>
      <c r="AP168" s="333" t="n">
        <v>4.457474149799117</v>
      </c>
      <c r="AQ168" s="333" t="n">
        <v>4.438316099866078</v>
      </c>
      <c r="AR168" s="333" t="n">
        <v>4.41915804993304</v>
      </c>
      <c r="AS168" s="337" t="n">
        <v>4.4</v>
      </c>
    </row>
    <row r="169" ht="13.9" customHeight="1">
      <c r="G169" s="16" t="n"/>
      <c r="J169" s="81" t="n"/>
      <c r="K169" s="8" t="inlineStr">
        <is>
          <t>Res PV - Seattle - Mid</t>
        </is>
      </c>
      <c r="L169" s="334" t="n">
        <v>23.42778178226812</v>
      </c>
      <c r="M169" s="334" t="n">
        <v>21.47546663374577</v>
      </c>
      <c r="N169" s="334" t="n">
        <v>20.60256186383484</v>
      </c>
      <c r="O169" s="334" t="n">
        <v>20.08674519657885</v>
      </c>
      <c r="P169" s="334" t="n">
        <v>19.20486598597318</v>
      </c>
      <c r="Q169" s="334" t="n">
        <v>18.32298677536752</v>
      </c>
      <c r="R169" s="334" t="n">
        <v>17.44110756476185</v>
      </c>
      <c r="S169" s="334" t="n">
        <v>16.55922835415619</v>
      </c>
      <c r="T169" s="334" t="n">
        <v>15.67734914355053</v>
      </c>
      <c r="U169" s="334" t="n">
        <v>14.79546993294486</v>
      </c>
      <c r="V169" s="334" t="n">
        <v>13.91359072233919</v>
      </c>
      <c r="W169" s="334" t="n">
        <v>13.03171151173353</v>
      </c>
      <c r="X169" s="334" t="n">
        <v>12.14983230112786</v>
      </c>
      <c r="Y169" s="334" t="n">
        <v>11.26795309052219</v>
      </c>
      <c r="Z169" s="334" t="n">
        <v>11.05389827197812</v>
      </c>
      <c r="AA169" s="334" t="n">
        <v>10.83984345343405</v>
      </c>
      <c r="AB169" s="334" t="n">
        <v>10.62578863488998</v>
      </c>
      <c r="AC169" s="334" t="n">
        <v>10.41173381634591</v>
      </c>
      <c r="AD169" s="334" t="n">
        <v>10.19767899780184</v>
      </c>
      <c r="AE169" s="334" t="n">
        <v>9.983624179257767</v>
      </c>
      <c r="AF169" s="334" t="n">
        <v>9.769569360713696</v>
      </c>
      <c r="AG169" s="334" t="n">
        <v>9.555514542169627</v>
      </c>
      <c r="AH169" s="334" t="n">
        <v>9.341459723625555</v>
      </c>
      <c r="AI169" s="334" t="n">
        <v>9.127404905081477</v>
      </c>
      <c r="AJ169" s="334" t="n">
        <v>9.035550051138301</v>
      </c>
      <c r="AK169" s="334" t="n">
        <v>8.943695197195126</v>
      </c>
      <c r="AL169" s="334" t="n">
        <v>8.851840343251951</v>
      </c>
      <c r="AM169" s="334" t="n">
        <v>8.759985489308775</v>
      </c>
      <c r="AN169" s="334" t="n">
        <v>8.668130635365596</v>
      </c>
      <c r="AO169" s="334" t="n">
        <v>8.646504508292477</v>
      </c>
      <c r="AP169" s="334" t="n">
        <v>8.624878381219357</v>
      </c>
      <c r="AQ169" s="334" t="n">
        <v>8.603252254146238</v>
      </c>
      <c r="AR169" s="334" t="n">
        <v>8.581626127073118</v>
      </c>
      <c r="AS169" s="338" t="n">
        <v>8.56</v>
      </c>
    </row>
    <row r="170" ht="13.9" customHeight="1" thickBot="1">
      <c r="G170" s="16" t="n"/>
      <c r="J170" s="81" t="n"/>
      <c r="K170" s="156" t="inlineStr">
        <is>
          <t>Res PV - Seattle - Constant</t>
        </is>
      </c>
      <c r="L170" s="335" t="n">
        <v>23.42778178226812</v>
      </c>
      <c r="M170" s="335" t="n">
        <v>21.47546663374577</v>
      </c>
      <c r="N170" s="335" t="n">
        <v>21.47546663374577</v>
      </c>
      <c r="O170" s="335" t="n">
        <v>21.47546663374577</v>
      </c>
      <c r="P170" s="335" t="n">
        <v>21.47546663374577</v>
      </c>
      <c r="Q170" s="335" t="n">
        <v>21.47546663374577</v>
      </c>
      <c r="R170" s="335" t="n">
        <v>21.47546663374577</v>
      </c>
      <c r="S170" s="335" t="n">
        <v>21.47546663374577</v>
      </c>
      <c r="T170" s="335" t="n">
        <v>21.47546663374577</v>
      </c>
      <c r="U170" s="335" t="n">
        <v>21.47546663374577</v>
      </c>
      <c r="V170" s="335" t="n">
        <v>21.47546663374577</v>
      </c>
      <c r="W170" s="335" t="n">
        <v>21.47546663374577</v>
      </c>
      <c r="X170" s="335" t="n">
        <v>21.47546663374577</v>
      </c>
      <c r="Y170" s="335" t="n">
        <v>21.47546663374577</v>
      </c>
      <c r="Z170" s="335" t="n">
        <v>21.47546663374577</v>
      </c>
      <c r="AA170" s="335" t="n">
        <v>21.47546663374577</v>
      </c>
      <c r="AB170" s="335" t="n">
        <v>21.47546663374577</v>
      </c>
      <c r="AC170" s="335" t="n">
        <v>21.47546663374577</v>
      </c>
      <c r="AD170" s="335" t="n">
        <v>21.47546663374577</v>
      </c>
      <c r="AE170" s="335" t="n">
        <v>21.47546663374577</v>
      </c>
      <c r="AF170" s="335" t="n">
        <v>21.47546663374577</v>
      </c>
      <c r="AG170" s="335" t="n">
        <v>21.47546663374577</v>
      </c>
      <c r="AH170" s="335" t="n">
        <v>21.47546663374577</v>
      </c>
      <c r="AI170" s="335" t="n">
        <v>21.47546663374577</v>
      </c>
      <c r="AJ170" s="335" t="n">
        <v>21.47546663374577</v>
      </c>
      <c r="AK170" s="335" t="n">
        <v>21.47546663374577</v>
      </c>
      <c r="AL170" s="335" t="n">
        <v>21.47546663374577</v>
      </c>
      <c r="AM170" s="335" t="n">
        <v>21.47546663374577</v>
      </c>
      <c r="AN170" s="335" t="n">
        <v>21.47546663374577</v>
      </c>
      <c r="AO170" s="335" t="n">
        <v>21.47546663374577</v>
      </c>
      <c r="AP170" s="335" t="n">
        <v>21.47546663374577</v>
      </c>
      <c r="AQ170" s="335" t="n">
        <v>21.47546663374577</v>
      </c>
      <c r="AR170" s="335" t="n">
        <v>21.47546663374577</v>
      </c>
      <c r="AS170" s="335" t="n">
        <v>21.47546663374577</v>
      </c>
    </row>
    <row r="171" ht="13.9" customHeight="1" thickTop="1">
      <c r="G171" s="16" t="n"/>
      <c r="J171" s="81" t="n"/>
      <c r="K171" s="155" t="inlineStr">
        <is>
          <t>Res PV - Chicago - Low</t>
        </is>
      </c>
      <c r="L171" s="333">
        <f>L168</f>
        <v/>
      </c>
      <c r="M171" s="333">
        <f>M168</f>
        <v/>
      </c>
      <c r="N171" s="333">
        <f>N168</f>
        <v/>
      </c>
      <c r="O171" s="333">
        <f>O168</f>
        <v/>
      </c>
      <c r="P171" s="333">
        <f>P168</f>
        <v/>
      </c>
      <c r="Q171" s="333">
        <f>Q168</f>
        <v/>
      </c>
      <c r="R171" s="333">
        <f>R168</f>
        <v/>
      </c>
      <c r="S171" s="333">
        <f>S168</f>
        <v/>
      </c>
      <c r="T171" s="333">
        <f>T168</f>
        <v/>
      </c>
      <c r="U171" s="333">
        <f>U168</f>
        <v/>
      </c>
      <c r="V171" s="333">
        <f>V168</f>
        <v/>
      </c>
      <c r="W171" s="333">
        <f>W168</f>
        <v/>
      </c>
      <c r="X171" s="333">
        <f>X168</f>
        <v/>
      </c>
      <c r="Y171" s="333">
        <f>Y168</f>
        <v/>
      </c>
      <c r="Z171" s="333">
        <f>Z168</f>
        <v/>
      </c>
      <c r="AA171" s="333">
        <f>AA168</f>
        <v/>
      </c>
      <c r="AB171" s="333">
        <f>AB168</f>
        <v/>
      </c>
      <c r="AC171" s="333">
        <f>AC168</f>
        <v/>
      </c>
      <c r="AD171" s="333">
        <f>AD168</f>
        <v/>
      </c>
      <c r="AE171" s="333">
        <f>AE168</f>
        <v/>
      </c>
      <c r="AF171" s="333">
        <f>AF168</f>
        <v/>
      </c>
      <c r="AG171" s="333">
        <f>AG168</f>
        <v/>
      </c>
      <c r="AH171" s="333">
        <f>AH168</f>
        <v/>
      </c>
      <c r="AI171" s="333">
        <f>AI168</f>
        <v/>
      </c>
      <c r="AJ171" s="333">
        <f>AJ168</f>
        <v/>
      </c>
      <c r="AK171" s="333">
        <f>AK168</f>
        <v/>
      </c>
      <c r="AL171" s="333">
        <f>AL168</f>
        <v/>
      </c>
      <c r="AM171" s="333">
        <f>AM168</f>
        <v/>
      </c>
      <c r="AN171" s="333">
        <f>AN168</f>
        <v/>
      </c>
      <c r="AO171" s="333">
        <f>AO168</f>
        <v/>
      </c>
      <c r="AP171" s="333">
        <f>AP168</f>
        <v/>
      </c>
      <c r="AQ171" s="333">
        <f>AQ168</f>
        <v/>
      </c>
      <c r="AR171" s="333">
        <f>AR168</f>
        <v/>
      </c>
      <c r="AS171" s="337">
        <f>AS168</f>
        <v/>
      </c>
    </row>
    <row r="172" ht="13.9" customHeight="1">
      <c r="G172" s="16" t="n"/>
      <c r="J172" s="81" t="n"/>
      <c r="K172" s="8" t="inlineStr">
        <is>
          <t>Res PV - Chicago - Mid</t>
        </is>
      </c>
      <c r="L172" s="334">
        <f>L169</f>
        <v/>
      </c>
      <c r="M172" s="334">
        <f>M169</f>
        <v/>
      </c>
      <c r="N172" s="334">
        <f>N169</f>
        <v/>
      </c>
      <c r="O172" s="334">
        <f>O169</f>
        <v/>
      </c>
      <c r="P172" s="334">
        <f>P169</f>
        <v/>
      </c>
      <c r="Q172" s="334">
        <f>Q169</f>
        <v/>
      </c>
      <c r="R172" s="334">
        <f>R169</f>
        <v/>
      </c>
      <c r="S172" s="334">
        <f>S169</f>
        <v/>
      </c>
      <c r="T172" s="334">
        <f>T169</f>
        <v/>
      </c>
      <c r="U172" s="334">
        <f>U169</f>
        <v/>
      </c>
      <c r="V172" s="334">
        <f>V169</f>
        <v/>
      </c>
      <c r="W172" s="334">
        <f>W169</f>
        <v/>
      </c>
      <c r="X172" s="334">
        <f>X169</f>
        <v/>
      </c>
      <c r="Y172" s="334">
        <f>Y169</f>
        <v/>
      </c>
      <c r="Z172" s="334">
        <f>Z169</f>
        <v/>
      </c>
      <c r="AA172" s="334">
        <f>AA169</f>
        <v/>
      </c>
      <c r="AB172" s="334">
        <f>AB169</f>
        <v/>
      </c>
      <c r="AC172" s="334">
        <f>AC169</f>
        <v/>
      </c>
      <c r="AD172" s="334">
        <f>AD169</f>
        <v/>
      </c>
      <c r="AE172" s="334">
        <f>AE169</f>
        <v/>
      </c>
      <c r="AF172" s="334">
        <f>AF169</f>
        <v/>
      </c>
      <c r="AG172" s="334">
        <f>AG169</f>
        <v/>
      </c>
      <c r="AH172" s="334">
        <f>AH169</f>
        <v/>
      </c>
      <c r="AI172" s="334">
        <f>AI169</f>
        <v/>
      </c>
      <c r="AJ172" s="334">
        <f>AJ169</f>
        <v/>
      </c>
      <c r="AK172" s="334">
        <f>AK169</f>
        <v/>
      </c>
      <c r="AL172" s="334">
        <f>AL169</f>
        <v/>
      </c>
      <c r="AM172" s="334">
        <f>AM169</f>
        <v/>
      </c>
      <c r="AN172" s="334">
        <f>AN169</f>
        <v/>
      </c>
      <c r="AO172" s="334">
        <f>AO169</f>
        <v/>
      </c>
      <c r="AP172" s="334">
        <f>AP169</f>
        <v/>
      </c>
      <c r="AQ172" s="334">
        <f>AQ169</f>
        <v/>
      </c>
      <c r="AR172" s="334">
        <f>AR169</f>
        <v/>
      </c>
      <c r="AS172" s="338">
        <f>AS169</f>
        <v/>
      </c>
    </row>
    <row r="173" ht="13.9" customHeight="1" thickBot="1">
      <c r="G173" s="16" t="n"/>
      <c r="J173" s="81" t="n"/>
      <c r="K173" s="156" t="inlineStr">
        <is>
          <t>Res PV - Chicago - Constant</t>
        </is>
      </c>
      <c r="L173" s="335">
        <f>L170</f>
        <v/>
      </c>
      <c r="M173" s="335">
        <f>M170</f>
        <v/>
      </c>
      <c r="N173" s="335">
        <f>N170</f>
        <v/>
      </c>
      <c r="O173" s="335">
        <f>O170</f>
        <v/>
      </c>
      <c r="P173" s="335">
        <f>P170</f>
        <v/>
      </c>
      <c r="Q173" s="335">
        <f>Q170</f>
        <v/>
      </c>
      <c r="R173" s="335">
        <f>R170</f>
        <v/>
      </c>
      <c r="S173" s="335">
        <f>S170</f>
        <v/>
      </c>
      <c r="T173" s="335">
        <f>T170</f>
        <v/>
      </c>
      <c r="U173" s="335">
        <f>U170</f>
        <v/>
      </c>
      <c r="V173" s="335">
        <f>V170</f>
        <v/>
      </c>
      <c r="W173" s="335">
        <f>W170</f>
        <v/>
      </c>
      <c r="X173" s="335">
        <f>X170</f>
        <v/>
      </c>
      <c r="Y173" s="335">
        <f>Y170</f>
        <v/>
      </c>
      <c r="Z173" s="335">
        <f>Z170</f>
        <v/>
      </c>
      <c r="AA173" s="335">
        <f>AA170</f>
        <v/>
      </c>
      <c r="AB173" s="335">
        <f>AB170</f>
        <v/>
      </c>
      <c r="AC173" s="335">
        <f>AC170</f>
        <v/>
      </c>
      <c r="AD173" s="335">
        <f>AD170</f>
        <v/>
      </c>
      <c r="AE173" s="335">
        <f>AE170</f>
        <v/>
      </c>
      <c r="AF173" s="335">
        <f>AF170</f>
        <v/>
      </c>
      <c r="AG173" s="335">
        <f>AG170</f>
        <v/>
      </c>
      <c r="AH173" s="335">
        <f>AH170</f>
        <v/>
      </c>
      <c r="AI173" s="335">
        <f>AI170</f>
        <v/>
      </c>
      <c r="AJ173" s="335">
        <f>AJ170</f>
        <v/>
      </c>
      <c r="AK173" s="335">
        <f>AK170</f>
        <v/>
      </c>
      <c r="AL173" s="335">
        <f>AL170</f>
        <v/>
      </c>
      <c r="AM173" s="335">
        <f>AM170</f>
        <v/>
      </c>
      <c r="AN173" s="335">
        <f>AN170</f>
        <v/>
      </c>
      <c r="AO173" s="335">
        <f>AO170</f>
        <v/>
      </c>
      <c r="AP173" s="335">
        <f>AP170</f>
        <v/>
      </c>
      <c r="AQ173" s="335">
        <f>AQ170</f>
        <v/>
      </c>
      <c r="AR173" s="335">
        <f>AR170</f>
        <v/>
      </c>
      <c r="AS173" s="335">
        <f>AS170</f>
        <v/>
      </c>
    </row>
    <row r="174" ht="13.9" customHeight="1" thickTop="1">
      <c r="G174" s="16" t="n"/>
      <c r="J174" s="81" t="n"/>
      <c r="K174" s="155" t="inlineStr">
        <is>
          <t>Res PV - Kansas City - Low</t>
        </is>
      </c>
      <c r="L174" s="333">
        <f>L171</f>
        <v/>
      </c>
      <c r="M174" s="333">
        <f>M171</f>
        <v/>
      </c>
      <c r="N174" s="333">
        <f>N171</f>
        <v/>
      </c>
      <c r="O174" s="333">
        <f>O171</f>
        <v/>
      </c>
      <c r="P174" s="333">
        <f>P171</f>
        <v/>
      </c>
      <c r="Q174" s="333">
        <f>Q171</f>
        <v/>
      </c>
      <c r="R174" s="333">
        <f>R171</f>
        <v/>
      </c>
      <c r="S174" s="333">
        <f>S171</f>
        <v/>
      </c>
      <c r="T174" s="333">
        <f>T171</f>
        <v/>
      </c>
      <c r="U174" s="333">
        <f>U171</f>
        <v/>
      </c>
      <c r="V174" s="333">
        <f>V171</f>
        <v/>
      </c>
      <c r="W174" s="333">
        <f>W171</f>
        <v/>
      </c>
      <c r="X174" s="333">
        <f>X171</f>
        <v/>
      </c>
      <c r="Y174" s="333">
        <f>Y171</f>
        <v/>
      </c>
      <c r="Z174" s="333">
        <f>Z171</f>
        <v/>
      </c>
      <c r="AA174" s="333">
        <f>AA171</f>
        <v/>
      </c>
      <c r="AB174" s="333">
        <f>AB171</f>
        <v/>
      </c>
      <c r="AC174" s="333">
        <f>AC171</f>
        <v/>
      </c>
      <c r="AD174" s="333">
        <f>AD171</f>
        <v/>
      </c>
      <c r="AE174" s="333">
        <f>AE171</f>
        <v/>
      </c>
      <c r="AF174" s="333">
        <f>AF171</f>
        <v/>
      </c>
      <c r="AG174" s="333">
        <f>AG171</f>
        <v/>
      </c>
      <c r="AH174" s="333">
        <f>AH171</f>
        <v/>
      </c>
      <c r="AI174" s="333">
        <f>AI171</f>
        <v/>
      </c>
      <c r="AJ174" s="333">
        <f>AJ171</f>
        <v/>
      </c>
      <c r="AK174" s="333">
        <f>AK171</f>
        <v/>
      </c>
      <c r="AL174" s="333">
        <f>AL171</f>
        <v/>
      </c>
      <c r="AM174" s="333">
        <f>AM171</f>
        <v/>
      </c>
      <c r="AN174" s="333">
        <f>AN171</f>
        <v/>
      </c>
      <c r="AO174" s="333">
        <f>AO171</f>
        <v/>
      </c>
      <c r="AP174" s="333">
        <f>AP171</f>
        <v/>
      </c>
      <c r="AQ174" s="333">
        <f>AQ171</f>
        <v/>
      </c>
      <c r="AR174" s="333">
        <f>AR171</f>
        <v/>
      </c>
      <c r="AS174" s="337">
        <f>AS171</f>
        <v/>
      </c>
    </row>
    <row r="175" ht="13.9" customHeight="1">
      <c r="G175" s="16" t="n"/>
      <c r="J175" s="81" t="n"/>
      <c r="K175" s="8" t="inlineStr">
        <is>
          <t>Res PV - Kansas City - Mid</t>
        </is>
      </c>
      <c r="L175" s="334">
        <f>L172</f>
        <v/>
      </c>
      <c r="M175" s="334">
        <f>M172</f>
        <v/>
      </c>
      <c r="N175" s="334">
        <f>N172</f>
        <v/>
      </c>
      <c r="O175" s="334">
        <f>O172</f>
        <v/>
      </c>
      <c r="P175" s="334">
        <f>P172</f>
        <v/>
      </c>
      <c r="Q175" s="334">
        <f>Q172</f>
        <v/>
      </c>
      <c r="R175" s="334">
        <f>R172</f>
        <v/>
      </c>
      <c r="S175" s="334">
        <f>S172</f>
        <v/>
      </c>
      <c r="T175" s="334">
        <f>T172</f>
        <v/>
      </c>
      <c r="U175" s="334">
        <f>U172</f>
        <v/>
      </c>
      <c r="V175" s="334">
        <f>V172</f>
        <v/>
      </c>
      <c r="W175" s="334">
        <f>W172</f>
        <v/>
      </c>
      <c r="X175" s="334">
        <f>X172</f>
        <v/>
      </c>
      <c r="Y175" s="334">
        <f>Y172</f>
        <v/>
      </c>
      <c r="Z175" s="334">
        <f>Z172</f>
        <v/>
      </c>
      <c r="AA175" s="334">
        <f>AA172</f>
        <v/>
      </c>
      <c r="AB175" s="334">
        <f>AB172</f>
        <v/>
      </c>
      <c r="AC175" s="334">
        <f>AC172</f>
        <v/>
      </c>
      <c r="AD175" s="334">
        <f>AD172</f>
        <v/>
      </c>
      <c r="AE175" s="334">
        <f>AE172</f>
        <v/>
      </c>
      <c r="AF175" s="334">
        <f>AF172</f>
        <v/>
      </c>
      <c r="AG175" s="334">
        <f>AG172</f>
        <v/>
      </c>
      <c r="AH175" s="334">
        <f>AH172</f>
        <v/>
      </c>
      <c r="AI175" s="334">
        <f>AI172</f>
        <v/>
      </c>
      <c r="AJ175" s="334">
        <f>AJ172</f>
        <v/>
      </c>
      <c r="AK175" s="334">
        <f>AK172</f>
        <v/>
      </c>
      <c r="AL175" s="334">
        <f>AL172</f>
        <v/>
      </c>
      <c r="AM175" s="334">
        <f>AM172</f>
        <v/>
      </c>
      <c r="AN175" s="334">
        <f>AN172</f>
        <v/>
      </c>
      <c r="AO175" s="334">
        <f>AO172</f>
        <v/>
      </c>
      <c r="AP175" s="334">
        <f>AP172</f>
        <v/>
      </c>
      <c r="AQ175" s="334">
        <f>AQ172</f>
        <v/>
      </c>
      <c r="AR175" s="334">
        <f>AR172</f>
        <v/>
      </c>
      <c r="AS175" s="338">
        <f>AS172</f>
        <v/>
      </c>
    </row>
    <row r="176" ht="13.9" customHeight="1" thickBot="1">
      <c r="G176" s="16" t="n"/>
      <c r="J176" s="81" t="n"/>
      <c r="K176" s="156" t="inlineStr">
        <is>
          <t>Res PV - Kansas City - Constant</t>
        </is>
      </c>
      <c r="L176" s="335">
        <f>L173</f>
        <v/>
      </c>
      <c r="M176" s="335">
        <f>M173</f>
        <v/>
      </c>
      <c r="N176" s="335">
        <f>N173</f>
        <v/>
      </c>
      <c r="O176" s="335">
        <f>O173</f>
        <v/>
      </c>
      <c r="P176" s="335">
        <f>P173</f>
        <v/>
      </c>
      <c r="Q176" s="335">
        <f>Q173</f>
        <v/>
      </c>
      <c r="R176" s="335">
        <f>R173</f>
        <v/>
      </c>
      <c r="S176" s="335">
        <f>S173</f>
        <v/>
      </c>
      <c r="T176" s="335">
        <f>T173</f>
        <v/>
      </c>
      <c r="U176" s="335">
        <f>U173</f>
        <v/>
      </c>
      <c r="V176" s="335">
        <f>V173</f>
        <v/>
      </c>
      <c r="W176" s="335">
        <f>W173</f>
        <v/>
      </c>
      <c r="X176" s="335">
        <f>X173</f>
        <v/>
      </c>
      <c r="Y176" s="335">
        <f>Y173</f>
        <v/>
      </c>
      <c r="Z176" s="335">
        <f>Z173</f>
        <v/>
      </c>
      <c r="AA176" s="335">
        <f>AA173</f>
        <v/>
      </c>
      <c r="AB176" s="335">
        <f>AB173</f>
        <v/>
      </c>
      <c r="AC176" s="335">
        <f>AC173</f>
        <v/>
      </c>
      <c r="AD176" s="335">
        <f>AD173</f>
        <v/>
      </c>
      <c r="AE176" s="335">
        <f>AE173</f>
        <v/>
      </c>
      <c r="AF176" s="335">
        <f>AF173</f>
        <v/>
      </c>
      <c r="AG176" s="335">
        <f>AG173</f>
        <v/>
      </c>
      <c r="AH176" s="335">
        <f>AH173</f>
        <v/>
      </c>
      <c r="AI176" s="335">
        <f>AI173</f>
        <v/>
      </c>
      <c r="AJ176" s="335">
        <f>AJ173</f>
        <v/>
      </c>
      <c r="AK176" s="335">
        <f>AK173</f>
        <v/>
      </c>
      <c r="AL176" s="335">
        <f>AL173</f>
        <v/>
      </c>
      <c r="AM176" s="335">
        <f>AM173</f>
        <v/>
      </c>
      <c r="AN176" s="335">
        <f>AN173</f>
        <v/>
      </c>
      <c r="AO176" s="335">
        <f>AO173</f>
        <v/>
      </c>
      <c r="AP176" s="335">
        <f>AP173</f>
        <v/>
      </c>
      <c r="AQ176" s="335">
        <f>AQ173</f>
        <v/>
      </c>
      <c r="AR176" s="335">
        <f>AR173</f>
        <v/>
      </c>
      <c r="AS176" s="335">
        <f>AS173</f>
        <v/>
      </c>
    </row>
    <row r="177" ht="13.9" customHeight="1" thickTop="1">
      <c r="G177" s="16" t="n"/>
      <c r="J177" s="81" t="n"/>
      <c r="K177" s="155" t="inlineStr">
        <is>
          <t>Res PV - Los Angeles - Low</t>
        </is>
      </c>
      <c r="L177" s="333">
        <f>L174</f>
        <v/>
      </c>
      <c r="M177" s="333">
        <f>M174</f>
        <v/>
      </c>
      <c r="N177" s="333">
        <f>N174</f>
        <v/>
      </c>
      <c r="O177" s="333">
        <f>O174</f>
        <v/>
      </c>
      <c r="P177" s="333">
        <f>P174</f>
        <v/>
      </c>
      <c r="Q177" s="333">
        <f>Q174</f>
        <v/>
      </c>
      <c r="R177" s="333">
        <f>R174</f>
        <v/>
      </c>
      <c r="S177" s="333">
        <f>S174</f>
        <v/>
      </c>
      <c r="T177" s="333">
        <f>T174</f>
        <v/>
      </c>
      <c r="U177" s="333">
        <f>U174</f>
        <v/>
      </c>
      <c r="V177" s="333">
        <f>V174</f>
        <v/>
      </c>
      <c r="W177" s="333">
        <f>W174</f>
        <v/>
      </c>
      <c r="X177" s="333">
        <f>X174</f>
        <v/>
      </c>
      <c r="Y177" s="333">
        <f>Y174</f>
        <v/>
      </c>
      <c r="Z177" s="333">
        <f>Z174</f>
        <v/>
      </c>
      <c r="AA177" s="333">
        <f>AA174</f>
        <v/>
      </c>
      <c r="AB177" s="333">
        <f>AB174</f>
        <v/>
      </c>
      <c r="AC177" s="333">
        <f>AC174</f>
        <v/>
      </c>
      <c r="AD177" s="333">
        <f>AD174</f>
        <v/>
      </c>
      <c r="AE177" s="333">
        <f>AE174</f>
        <v/>
      </c>
      <c r="AF177" s="333">
        <f>AF174</f>
        <v/>
      </c>
      <c r="AG177" s="333">
        <f>AG174</f>
        <v/>
      </c>
      <c r="AH177" s="333">
        <f>AH174</f>
        <v/>
      </c>
      <c r="AI177" s="333">
        <f>AI174</f>
        <v/>
      </c>
      <c r="AJ177" s="333">
        <f>AJ174</f>
        <v/>
      </c>
      <c r="AK177" s="333">
        <f>AK174</f>
        <v/>
      </c>
      <c r="AL177" s="333">
        <f>AL174</f>
        <v/>
      </c>
      <c r="AM177" s="333">
        <f>AM174</f>
        <v/>
      </c>
      <c r="AN177" s="333">
        <f>AN174</f>
        <v/>
      </c>
      <c r="AO177" s="333">
        <f>AO174</f>
        <v/>
      </c>
      <c r="AP177" s="333">
        <f>AP174</f>
        <v/>
      </c>
      <c r="AQ177" s="333">
        <f>AQ174</f>
        <v/>
      </c>
      <c r="AR177" s="333">
        <f>AR174</f>
        <v/>
      </c>
      <c r="AS177" s="337">
        <f>AS174</f>
        <v/>
      </c>
    </row>
    <row r="178" ht="13.9" customHeight="1">
      <c r="G178" s="16" t="n"/>
      <c r="J178" s="81" t="n"/>
      <c r="K178" s="8" t="inlineStr">
        <is>
          <t>Res PV - Los Angeles - Mid</t>
        </is>
      </c>
      <c r="L178" s="334">
        <f>L175</f>
        <v/>
      </c>
      <c r="M178" s="334">
        <f>M175</f>
        <v/>
      </c>
      <c r="N178" s="334">
        <f>N175</f>
        <v/>
      </c>
      <c r="O178" s="334">
        <f>O175</f>
        <v/>
      </c>
      <c r="P178" s="334">
        <f>P175</f>
        <v/>
      </c>
      <c r="Q178" s="334">
        <f>Q175</f>
        <v/>
      </c>
      <c r="R178" s="334">
        <f>R175</f>
        <v/>
      </c>
      <c r="S178" s="334">
        <f>S175</f>
        <v/>
      </c>
      <c r="T178" s="334">
        <f>T175</f>
        <v/>
      </c>
      <c r="U178" s="334">
        <f>U175</f>
        <v/>
      </c>
      <c r="V178" s="334">
        <f>V175</f>
        <v/>
      </c>
      <c r="W178" s="334">
        <f>W175</f>
        <v/>
      </c>
      <c r="X178" s="334">
        <f>X175</f>
        <v/>
      </c>
      <c r="Y178" s="334">
        <f>Y175</f>
        <v/>
      </c>
      <c r="Z178" s="334">
        <f>Z175</f>
        <v/>
      </c>
      <c r="AA178" s="334">
        <f>AA175</f>
        <v/>
      </c>
      <c r="AB178" s="334">
        <f>AB175</f>
        <v/>
      </c>
      <c r="AC178" s="334">
        <f>AC175</f>
        <v/>
      </c>
      <c r="AD178" s="334">
        <f>AD175</f>
        <v/>
      </c>
      <c r="AE178" s="334">
        <f>AE175</f>
        <v/>
      </c>
      <c r="AF178" s="334">
        <f>AF175</f>
        <v/>
      </c>
      <c r="AG178" s="334">
        <f>AG175</f>
        <v/>
      </c>
      <c r="AH178" s="334">
        <f>AH175</f>
        <v/>
      </c>
      <c r="AI178" s="334">
        <f>AI175</f>
        <v/>
      </c>
      <c r="AJ178" s="334">
        <f>AJ175</f>
        <v/>
      </c>
      <c r="AK178" s="334">
        <f>AK175</f>
        <v/>
      </c>
      <c r="AL178" s="334">
        <f>AL175</f>
        <v/>
      </c>
      <c r="AM178" s="334">
        <f>AM175</f>
        <v/>
      </c>
      <c r="AN178" s="334">
        <f>AN175</f>
        <v/>
      </c>
      <c r="AO178" s="334">
        <f>AO175</f>
        <v/>
      </c>
      <c r="AP178" s="334">
        <f>AP175</f>
        <v/>
      </c>
      <c r="AQ178" s="334">
        <f>AQ175</f>
        <v/>
      </c>
      <c r="AR178" s="334">
        <f>AR175</f>
        <v/>
      </c>
      <c r="AS178" s="338">
        <f>AS175</f>
        <v/>
      </c>
    </row>
    <row r="179" ht="13.9" customHeight="1" thickBot="1">
      <c r="G179" s="16" t="n"/>
      <c r="J179" s="81" t="n"/>
      <c r="K179" s="156" t="inlineStr">
        <is>
          <t>Res PV - Los Angeles - Constant</t>
        </is>
      </c>
      <c r="L179" s="335">
        <f>L176</f>
        <v/>
      </c>
      <c r="M179" s="335">
        <f>M176</f>
        <v/>
      </c>
      <c r="N179" s="335">
        <f>N176</f>
        <v/>
      </c>
      <c r="O179" s="335">
        <f>O176</f>
        <v/>
      </c>
      <c r="P179" s="335">
        <f>P176</f>
        <v/>
      </c>
      <c r="Q179" s="335">
        <f>Q176</f>
        <v/>
      </c>
      <c r="R179" s="335">
        <f>R176</f>
        <v/>
      </c>
      <c r="S179" s="335">
        <f>S176</f>
        <v/>
      </c>
      <c r="T179" s="335">
        <f>T176</f>
        <v/>
      </c>
      <c r="U179" s="335">
        <f>U176</f>
        <v/>
      </c>
      <c r="V179" s="335">
        <f>V176</f>
        <v/>
      </c>
      <c r="W179" s="335">
        <f>W176</f>
        <v/>
      </c>
      <c r="X179" s="335">
        <f>X176</f>
        <v/>
      </c>
      <c r="Y179" s="335">
        <f>Y176</f>
        <v/>
      </c>
      <c r="Z179" s="335">
        <f>Z176</f>
        <v/>
      </c>
      <c r="AA179" s="335">
        <f>AA176</f>
        <v/>
      </c>
      <c r="AB179" s="335">
        <f>AB176</f>
        <v/>
      </c>
      <c r="AC179" s="335">
        <f>AC176</f>
        <v/>
      </c>
      <c r="AD179" s="335">
        <f>AD176</f>
        <v/>
      </c>
      <c r="AE179" s="335">
        <f>AE176</f>
        <v/>
      </c>
      <c r="AF179" s="335">
        <f>AF176</f>
        <v/>
      </c>
      <c r="AG179" s="335">
        <f>AG176</f>
        <v/>
      </c>
      <c r="AH179" s="335">
        <f>AH176</f>
        <v/>
      </c>
      <c r="AI179" s="335">
        <f>AI176</f>
        <v/>
      </c>
      <c r="AJ179" s="335">
        <f>AJ176</f>
        <v/>
      </c>
      <c r="AK179" s="335">
        <f>AK176</f>
        <v/>
      </c>
      <c r="AL179" s="335">
        <f>AL176</f>
        <v/>
      </c>
      <c r="AM179" s="335">
        <f>AM176</f>
        <v/>
      </c>
      <c r="AN179" s="335">
        <f>AN176</f>
        <v/>
      </c>
      <c r="AO179" s="335">
        <f>AO176</f>
        <v/>
      </c>
      <c r="AP179" s="335">
        <f>AP176</f>
        <v/>
      </c>
      <c r="AQ179" s="335">
        <f>AQ176</f>
        <v/>
      </c>
      <c r="AR179" s="335">
        <f>AR176</f>
        <v/>
      </c>
      <c r="AS179" s="335">
        <f>AS176</f>
        <v/>
      </c>
    </row>
    <row r="180" ht="13.9" customHeight="1" thickTop="1">
      <c r="G180" s="16" t="n"/>
      <c r="J180" s="81" t="n"/>
      <c r="K180" s="155" t="inlineStr">
        <is>
          <t>Res PV - Daggett, CA - Low</t>
        </is>
      </c>
      <c r="L180" s="333">
        <f>L177</f>
        <v/>
      </c>
      <c r="M180" s="333">
        <f>M177</f>
        <v/>
      </c>
      <c r="N180" s="333">
        <f>N177</f>
        <v/>
      </c>
      <c r="O180" s="333">
        <f>O177</f>
        <v/>
      </c>
      <c r="P180" s="333">
        <f>P177</f>
        <v/>
      </c>
      <c r="Q180" s="333">
        <f>Q177</f>
        <v/>
      </c>
      <c r="R180" s="333">
        <f>R177</f>
        <v/>
      </c>
      <c r="S180" s="333">
        <f>S177</f>
        <v/>
      </c>
      <c r="T180" s="333">
        <f>T177</f>
        <v/>
      </c>
      <c r="U180" s="333">
        <f>U177</f>
        <v/>
      </c>
      <c r="V180" s="333">
        <f>V177</f>
        <v/>
      </c>
      <c r="W180" s="333">
        <f>W177</f>
        <v/>
      </c>
      <c r="X180" s="333">
        <f>X177</f>
        <v/>
      </c>
      <c r="Y180" s="333">
        <f>Y177</f>
        <v/>
      </c>
      <c r="Z180" s="333">
        <f>Z177</f>
        <v/>
      </c>
      <c r="AA180" s="333">
        <f>AA177</f>
        <v/>
      </c>
      <c r="AB180" s="333">
        <f>AB177</f>
        <v/>
      </c>
      <c r="AC180" s="333">
        <f>AC177</f>
        <v/>
      </c>
      <c r="AD180" s="333">
        <f>AD177</f>
        <v/>
      </c>
      <c r="AE180" s="333">
        <f>AE177</f>
        <v/>
      </c>
      <c r="AF180" s="333">
        <f>AF177</f>
        <v/>
      </c>
      <c r="AG180" s="333">
        <f>AG177</f>
        <v/>
      </c>
      <c r="AH180" s="333">
        <f>AH177</f>
        <v/>
      </c>
      <c r="AI180" s="333">
        <f>AI177</f>
        <v/>
      </c>
      <c r="AJ180" s="333">
        <f>AJ177</f>
        <v/>
      </c>
      <c r="AK180" s="333">
        <f>AK177</f>
        <v/>
      </c>
      <c r="AL180" s="333">
        <f>AL177</f>
        <v/>
      </c>
      <c r="AM180" s="333">
        <f>AM177</f>
        <v/>
      </c>
      <c r="AN180" s="333">
        <f>AN177</f>
        <v/>
      </c>
      <c r="AO180" s="333">
        <f>AO177</f>
        <v/>
      </c>
      <c r="AP180" s="333">
        <f>AP177</f>
        <v/>
      </c>
      <c r="AQ180" s="333">
        <f>AQ177</f>
        <v/>
      </c>
      <c r="AR180" s="333">
        <f>AR177</f>
        <v/>
      </c>
      <c r="AS180" s="337">
        <f>AS177</f>
        <v/>
      </c>
    </row>
    <row r="181" ht="13.9" customHeight="1">
      <c r="G181" s="16" t="n"/>
      <c r="J181" s="81" t="n"/>
      <c r="K181" s="8" t="inlineStr">
        <is>
          <t>Res PV - Daggett, CA - Mid</t>
        </is>
      </c>
      <c r="L181" s="334">
        <f>L178</f>
        <v/>
      </c>
      <c r="M181" s="334">
        <f>M178</f>
        <v/>
      </c>
      <c r="N181" s="334">
        <f>N178</f>
        <v/>
      </c>
      <c r="O181" s="334">
        <f>O178</f>
        <v/>
      </c>
      <c r="P181" s="334">
        <f>P178</f>
        <v/>
      </c>
      <c r="Q181" s="334">
        <f>Q178</f>
        <v/>
      </c>
      <c r="R181" s="334">
        <f>R178</f>
        <v/>
      </c>
      <c r="S181" s="334">
        <f>S178</f>
        <v/>
      </c>
      <c r="T181" s="334">
        <f>T178</f>
        <v/>
      </c>
      <c r="U181" s="334">
        <f>U178</f>
        <v/>
      </c>
      <c r="V181" s="334">
        <f>V178</f>
        <v/>
      </c>
      <c r="W181" s="334">
        <f>W178</f>
        <v/>
      </c>
      <c r="X181" s="334">
        <f>X178</f>
        <v/>
      </c>
      <c r="Y181" s="334">
        <f>Y178</f>
        <v/>
      </c>
      <c r="Z181" s="334">
        <f>Z178</f>
        <v/>
      </c>
      <c r="AA181" s="334">
        <f>AA178</f>
        <v/>
      </c>
      <c r="AB181" s="334">
        <f>AB178</f>
        <v/>
      </c>
      <c r="AC181" s="334">
        <f>AC178</f>
        <v/>
      </c>
      <c r="AD181" s="334">
        <f>AD178</f>
        <v/>
      </c>
      <c r="AE181" s="334">
        <f>AE178</f>
        <v/>
      </c>
      <c r="AF181" s="334">
        <f>AF178</f>
        <v/>
      </c>
      <c r="AG181" s="334">
        <f>AG178</f>
        <v/>
      </c>
      <c r="AH181" s="334">
        <f>AH178</f>
        <v/>
      </c>
      <c r="AI181" s="334">
        <f>AI178</f>
        <v/>
      </c>
      <c r="AJ181" s="334">
        <f>AJ178</f>
        <v/>
      </c>
      <c r="AK181" s="334">
        <f>AK178</f>
        <v/>
      </c>
      <c r="AL181" s="334">
        <f>AL178</f>
        <v/>
      </c>
      <c r="AM181" s="334">
        <f>AM178</f>
        <v/>
      </c>
      <c r="AN181" s="334">
        <f>AN178</f>
        <v/>
      </c>
      <c r="AO181" s="334">
        <f>AO178</f>
        <v/>
      </c>
      <c r="AP181" s="334">
        <f>AP178</f>
        <v/>
      </c>
      <c r="AQ181" s="334">
        <f>AQ178</f>
        <v/>
      </c>
      <c r="AR181" s="334">
        <f>AR178</f>
        <v/>
      </c>
      <c r="AS181" s="338">
        <f>AS178</f>
        <v/>
      </c>
    </row>
    <row r="182" ht="13.9" customHeight="1" thickBot="1">
      <c r="G182" s="16" t="n"/>
      <c r="J182" s="331" t="n"/>
      <c r="K182" s="156" t="inlineStr">
        <is>
          <t>Res PV - Daggett, CA - Constant</t>
        </is>
      </c>
      <c r="L182" s="335">
        <f>L179</f>
        <v/>
      </c>
      <c r="M182" s="335">
        <f>M179</f>
        <v/>
      </c>
      <c r="N182" s="335">
        <f>N179</f>
        <v/>
      </c>
      <c r="O182" s="335">
        <f>O179</f>
        <v/>
      </c>
      <c r="P182" s="335">
        <f>P179</f>
        <v/>
      </c>
      <c r="Q182" s="335">
        <f>Q179</f>
        <v/>
      </c>
      <c r="R182" s="335">
        <f>R179</f>
        <v/>
      </c>
      <c r="S182" s="335">
        <f>S179</f>
        <v/>
      </c>
      <c r="T182" s="335">
        <f>T179</f>
        <v/>
      </c>
      <c r="U182" s="335">
        <f>U179</f>
        <v/>
      </c>
      <c r="V182" s="335">
        <f>V179</f>
        <v/>
      </c>
      <c r="W182" s="335">
        <f>W179</f>
        <v/>
      </c>
      <c r="X182" s="335">
        <f>X179</f>
        <v/>
      </c>
      <c r="Y182" s="335">
        <f>Y179</f>
        <v/>
      </c>
      <c r="Z182" s="335">
        <f>Z179</f>
        <v/>
      </c>
      <c r="AA182" s="335">
        <f>AA179</f>
        <v/>
      </c>
      <c r="AB182" s="335">
        <f>AB179</f>
        <v/>
      </c>
      <c r="AC182" s="335">
        <f>AC179</f>
        <v/>
      </c>
      <c r="AD182" s="335">
        <f>AD179</f>
        <v/>
      </c>
      <c r="AE182" s="335">
        <f>AE179</f>
        <v/>
      </c>
      <c r="AF182" s="335">
        <f>AF179</f>
        <v/>
      </c>
      <c r="AG182" s="335">
        <f>AG179</f>
        <v/>
      </c>
      <c r="AH182" s="335">
        <f>AH179</f>
        <v/>
      </c>
      <c r="AI182" s="335">
        <f>AI179</f>
        <v/>
      </c>
      <c r="AJ182" s="335">
        <f>AJ179</f>
        <v/>
      </c>
      <c r="AK182" s="335">
        <f>AK179</f>
        <v/>
      </c>
      <c r="AL182" s="335">
        <f>AL179</f>
        <v/>
      </c>
      <c r="AM182" s="335">
        <f>AM179</f>
        <v/>
      </c>
      <c r="AN182" s="335">
        <f>AN179</f>
        <v/>
      </c>
      <c r="AO182" s="335">
        <f>AO179</f>
        <v/>
      </c>
      <c r="AP182" s="335">
        <f>AP179</f>
        <v/>
      </c>
      <c r="AQ182" s="335">
        <f>AQ179</f>
        <v/>
      </c>
      <c r="AR182" s="335">
        <f>AR179</f>
        <v/>
      </c>
      <c r="AS182" s="335">
        <f>AS179</f>
        <v/>
      </c>
    </row>
    <row r="183" ht="13.9" customHeight="1" thickTop="1">
      <c r="G183" s="16" t="n"/>
      <c r="J183" s="157" t="n"/>
      <c r="K183" s="8" t="n"/>
      <c r="L183" s="339" t="n"/>
      <c r="M183" s="339" t="n"/>
      <c r="N183" s="339" t="n"/>
      <c r="O183" s="339" t="n"/>
      <c r="P183" s="339" t="n"/>
      <c r="Q183" s="339" t="n"/>
      <c r="R183" s="339" t="n"/>
      <c r="S183" s="339" t="n"/>
      <c r="T183" s="339" t="n"/>
      <c r="U183" s="339" t="n"/>
      <c r="V183" s="339" t="n"/>
      <c r="W183" s="339" t="n"/>
      <c r="X183" s="339" t="n"/>
      <c r="Y183" s="339" t="n"/>
      <c r="Z183" s="339" t="n"/>
      <c r="AA183" s="339" t="n"/>
      <c r="AB183" s="339" t="n"/>
      <c r="AC183" s="339" t="n"/>
      <c r="AD183" s="339" t="n"/>
      <c r="AE183" s="339" t="n"/>
      <c r="AF183" s="339" t="n"/>
      <c r="AG183" s="339" t="n"/>
      <c r="AH183" s="339" t="n"/>
      <c r="AI183" s="339" t="n"/>
      <c r="AJ183" s="339" t="n"/>
      <c r="AK183" s="339" t="n"/>
      <c r="AL183" s="339" t="n"/>
      <c r="AM183" s="339" t="n"/>
      <c r="AN183" s="339" t="n"/>
      <c r="AO183" s="339" t="n"/>
      <c r="AP183" s="339" t="n"/>
      <c r="AQ183" s="339" t="n"/>
      <c r="AR183" s="339" t="n"/>
      <c r="AS183" s="339" t="n"/>
    </row>
    <row r="184" ht="13.9" customHeight="1">
      <c r="G184" s="16" t="n"/>
      <c r="L184" s="154" t="n">
        <v>2017</v>
      </c>
      <c r="M184" s="154" t="n">
        <v>2018</v>
      </c>
      <c r="N184" s="154" t="n">
        <v>2019</v>
      </c>
      <c r="O184" s="154" t="n">
        <v>2020</v>
      </c>
      <c r="P184" s="154" t="n">
        <v>2021</v>
      </c>
      <c r="Q184" s="154" t="n">
        <v>2022</v>
      </c>
      <c r="R184" s="154" t="n">
        <v>2023</v>
      </c>
      <c r="S184" s="154" t="n">
        <v>2024</v>
      </c>
      <c r="T184" s="154" t="n">
        <v>2025</v>
      </c>
      <c r="U184" s="154" t="n">
        <v>2026</v>
      </c>
      <c r="V184" s="154" t="n">
        <v>2027</v>
      </c>
      <c r="W184" s="154" t="n">
        <v>2028</v>
      </c>
      <c r="X184" s="154" t="n">
        <v>2029</v>
      </c>
      <c r="Y184" s="154" t="n">
        <v>2030</v>
      </c>
      <c r="Z184" s="154" t="n">
        <v>2031</v>
      </c>
      <c r="AA184" s="154" t="n">
        <v>2032</v>
      </c>
      <c r="AB184" s="154" t="n">
        <v>2033</v>
      </c>
      <c r="AC184" s="154" t="n">
        <v>2034</v>
      </c>
      <c r="AD184" s="154" t="n">
        <v>2035</v>
      </c>
      <c r="AE184" s="154" t="n">
        <v>2036</v>
      </c>
      <c r="AF184" s="154" t="n">
        <v>2037</v>
      </c>
      <c r="AG184" s="154" t="n">
        <v>2038</v>
      </c>
      <c r="AH184" s="154" t="n">
        <v>2039</v>
      </c>
      <c r="AI184" s="154" t="n">
        <v>2040</v>
      </c>
      <c r="AJ184" s="154" t="n">
        <v>2041</v>
      </c>
      <c r="AK184" s="154" t="n">
        <v>2042</v>
      </c>
      <c r="AL184" s="154" t="n">
        <v>2043</v>
      </c>
      <c r="AM184" s="154" t="n">
        <v>2044</v>
      </c>
      <c r="AN184" s="154" t="n">
        <v>2045</v>
      </c>
      <c r="AO184" s="154" t="n">
        <v>2046</v>
      </c>
      <c r="AP184" s="154" t="n">
        <v>2047</v>
      </c>
      <c r="AQ184" s="154" t="n">
        <v>2048</v>
      </c>
      <c r="AR184" s="154" t="n">
        <v>2049</v>
      </c>
      <c r="AS184" s="154" t="n">
        <v>2050</v>
      </c>
    </row>
    <row r="185" ht="13.9" customHeight="1">
      <c r="G185" s="16" t="n"/>
      <c r="J185" s="327" t="inlineStr">
        <is>
          <t>Variable Operation and Maintenance Expenses ($/MWh)</t>
        </is>
      </c>
      <c r="K185" s="155" t="inlineStr">
        <is>
          <t>Res PV - Seattle - Low</t>
        </is>
      </c>
      <c r="L185" s="100" t="n">
        <v>0</v>
      </c>
      <c r="M185" s="100" t="n">
        <v>0</v>
      </c>
      <c r="N185" s="100" t="n">
        <v>0</v>
      </c>
      <c r="O185" s="100" t="n">
        <v>0</v>
      </c>
      <c r="P185" s="100" t="n">
        <v>0</v>
      </c>
      <c r="Q185" s="100" t="n">
        <v>0</v>
      </c>
      <c r="R185" s="100" t="n">
        <v>0</v>
      </c>
      <c r="S185" s="100" t="n">
        <v>0</v>
      </c>
      <c r="T185" s="100" t="n">
        <v>0</v>
      </c>
      <c r="U185" s="100" t="n">
        <v>0</v>
      </c>
      <c r="V185" s="100" t="n">
        <v>0</v>
      </c>
      <c r="W185" s="100" t="n">
        <v>0</v>
      </c>
      <c r="X185" s="100" t="n">
        <v>0</v>
      </c>
      <c r="Y185" s="100" t="n">
        <v>0</v>
      </c>
      <c r="Z185" s="100" t="n">
        <v>0</v>
      </c>
      <c r="AA185" s="100" t="n">
        <v>0</v>
      </c>
      <c r="AB185" s="100" t="n">
        <v>0</v>
      </c>
      <c r="AC185" s="100" t="n">
        <v>0</v>
      </c>
      <c r="AD185" s="100" t="n">
        <v>0</v>
      </c>
      <c r="AE185" s="100" t="n">
        <v>0</v>
      </c>
      <c r="AF185" s="100" t="n">
        <v>0</v>
      </c>
      <c r="AG185" s="100" t="n">
        <v>0</v>
      </c>
      <c r="AH185" s="100" t="n">
        <v>0</v>
      </c>
      <c r="AI185" s="100" t="n">
        <v>0</v>
      </c>
      <c r="AJ185" s="100" t="n">
        <v>0</v>
      </c>
      <c r="AK185" s="100" t="n">
        <v>0</v>
      </c>
      <c r="AL185" s="100" t="n">
        <v>0</v>
      </c>
      <c r="AM185" s="100" t="n">
        <v>0</v>
      </c>
      <c r="AN185" s="100" t="n">
        <v>0</v>
      </c>
      <c r="AO185" s="100" t="n">
        <v>0</v>
      </c>
      <c r="AP185" s="100" t="n">
        <v>0</v>
      </c>
      <c r="AQ185" s="100" t="n">
        <v>0</v>
      </c>
      <c r="AR185" s="100" t="n">
        <v>0</v>
      </c>
      <c r="AS185" s="101" t="n">
        <v>0</v>
      </c>
    </row>
    <row r="186" ht="13.9" customHeight="1">
      <c r="G186" s="16" t="n"/>
      <c r="J186" s="81" t="n"/>
      <c r="K186" s="8" t="inlineStr">
        <is>
          <t>Res PV - Seattle - Mid</t>
        </is>
      </c>
      <c r="L186" s="102" t="n">
        <v>0</v>
      </c>
      <c r="M186" s="102" t="n">
        <v>0</v>
      </c>
      <c r="N186" s="102" t="n">
        <v>0</v>
      </c>
      <c r="O186" s="102" t="n">
        <v>0</v>
      </c>
      <c r="P186" s="102" t="n">
        <v>0</v>
      </c>
      <c r="Q186" s="102" t="n">
        <v>0</v>
      </c>
      <c r="R186" s="102" t="n">
        <v>0</v>
      </c>
      <c r="S186" s="102" t="n">
        <v>0</v>
      </c>
      <c r="T186" s="102" t="n">
        <v>0</v>
      </c>
      <c r="U186" s="102" t="n">
        <v>0</v>
      </c>
      <c r="V186" s="102" t="n">
        <v>0</v>
      </c>
      <c r="W186" s="102" t="n">
        <v>0</v>
      </c>
      <c r="X186" s="102" t="n">
        <v>0</v>
      </c>
      <c r="Y186" s="102" t="n">
        <v>0</v>
      </c>
      <c r="Z186" s="102" t="n">
        <v>0</v>
      </c>
      <c r="AA186" s="102" t="n">
        <v>0</v>
      </c>
      <c r="AB186" s="102" t="n">
        <v>0</v>
      </c>
      <c r="AC186" s="102" t="n">
        <v>0</v>
      </c>
      <c r="AD186" s="102" t="n">
        <v>0</v>
      </c>
      <c r="AE186" s="102" t="n">
        <v>0</v>
      </c>
      <c r="AF186" s="102" t="n">
        <v>0</v>
      </c>
      <c r="AG186" s="102" t="n">
        <v>0</v>
      </c>
      <c r="AH186" s="102" t="n">
        <v>0</v>
      </c>
      <c r="AI186" s="102" t="n">
        <v>0</v>
      </c>
      <c r="AJ186" s="102" t="n">
        <v>0</v>
      </c>
      <c r="AK186" s="102" t="n">
        <v>0</v>
      </c>
      <c r="AL186" s="102" t="n">
        <v>0</v>
      </c>
      <c r="AM186" s="102" t="n">
        <v>0</v>
      </c>
      <c r="AN186" s="102" t="n">
        <v>0</v>
      </c>
      <c r="AO186" s="102" t="n">
        <v>0</v>
      </c>
      <c r="AP186" s="102" t="n">
        <v>0</v>
      </c>
      <c r="AQ186" s="102" t="n">
        <v>0</v>
      </c>
      <c r="AR186" s="102" t="n">
        <v>0</v>
      </c>
      <c r="AS186" s="103" t="n">
        <v>0</v>
      </c>
    </row>
    <row r="187" ht="13.9" customHeight="1" thickBot="1">
      <c r="G187" s="16" t="n"/>
      <c r="J187" s="81" t="n"/>
      <c r="K187" s="156" t="inlineStr">
        <is>
          <t>Res PV - Seattle - Constant</t>
        </is>
      </c>
      <c r="L187" s="104" t="n">
        <v>0</v>
      </c>
      <c r="M187" s="104" t="n">
        <v>0</v>
      </c>
      <c r="N187" s="104" t="n">
        <v>0</v>
      </c>
      <c r="O187" s="104" t="n">
        <v>0</v>
      </c>
      <c r="P187" s="104" t="n">
        <v>0</v>
      </c>
      <c r="Q187" s="104" t="n">
        <v>0</v>
      </c>
      <c r="R187" s="104" t="n">
        <v>0</v>
      </c>
      <c r="S187" s="104" t="n">
        <v>0</v>
      </c>
      <c r="T187" s="104" t="n">
        <v>0</v>
      </c>
      <c r="U187" s="104" t="n">
        <v>0</v>
      </c>
      <c r="V187" s="104" t="n">
        <v>0</v>
      </c>
      <c r="W187" s="104" t="n">
        <v>0</v>
      </c>
      <c r="X187" s="104" t="n">
        <v>0</v>
      </c>
      <c r="Y187" s="104" t="n">
        <v>0</v>
      </c>
      <c r="Z187" s="104" t="n">
        <v>0</v>
      </c>
      <c r="AA187" s="104" t="n">
        <v>0</v>
      </c>
      <c r="AB187" s="104" t="n">
        <v>0</v>
      </c>
      <c r="AC187" s="104" t="n">
        <v>0</v>
      </c>
      <c r="AD187" s="104" t="n">
        <v>0</v>
      </c>
      <c r="AE187" s="104" t="n">
        <v>0</v>
      </c>
      <c r="AF187" s="104" t="n">
        <v>0</v>
      </c>
      <c r="AG187" s="104" t="n">
        <v>0</v>
      </c>
      <c r="AH187" s="104" t="n">
        <v>0</v>
      </c>
      <c r="AI187" s="104" t="n">
        <v>0</v>
      </c>
      <c r="AJ187" s="104" t="n">
        <v>0</v>
      </c>
      <c r="AK187" s="104" t="n">
        <v>0</v>
      </c>
      <c r="AL187" s="104" t="n">
        <v>0</v>
      </c>
      <c r="AM187" s="104" t="n">
        <v>0</v>
      </c>
      <c r="AN187" s="104" t="n">
        <v>0</v>
      </c>
      <c r="AO187" s="104" t="n">
        <v>0</v>
      </c>
      <c r="AP187" s="104" t="n">
        <v>0</v>
      </c>
      <c r="AQ187" s="104" t="n">
        <v>0</v>
      </c>
      <c r="AR187" s="104" t="n">
        <v>0</v>
      </c>
      <c r="AS187" s="105" t="n">
        <v>0</v>
      </c>
    </row>
    <row r="188" ht="13.9" customHeight="1" thickTop="1">
      <c r="G188" s="16" t="n"/>
      <c r="J188" s="81" t="n"/>
      <c r="K188" s="155" t="inlineStr">
        <is>
          <t>Res PV - Chicago - Low</t>
        </is>
      </c>
      <c r="L188" s="106" t="n">
        <v>0</v>
      </c>
      <c r="M188" s="106" t="n">
        <v>0</v>
      </c>
      <c r="N188" s="106" t="n">
        <v>0</v>
      </c>
      <c r="O188" s="106" t="n">
        <v>0</v>
      </c>
      <c r="P188" s="106" t="n">
        <v>0</v>
      </c>
      <c r="Q188" s="106" t="n">
        <v>0</v>
      </c>
      <c r="R188" s="106" t="n">
        <v>0</v>
      </c>
      <c r="S188" s="106" t="n">
        <v>0</v>
      </c>
      <c r="T188" s="106" t="n">
        <v>0</v>
      </c>
      <c r="U188" s="106" t="n">
        <v>0</v>
      </c>
      <c r="V188" s="106" t="n">
        <v>0</v>
      </c>
      <c r="W188" s="106" t="n">
        <v>0</v>
      </c>
      <c r="X188" s="106" t="n">
        <v>0</v>
      </c>
      <c r="Y188" s="106" t="n">
        <v>0</v>
      </c>
      <c r="Z188" s="106" t="n">
        <v>0</v>
      </c>
      <c r="AA188" s="106" t="n">
        <v>0</v>
      </c>
      <c r="AB188" s="106" t="n">
        <v>0</v>
      </c>
      <c r="AC188" s="106" t="n">
        <v>0</v>
      </c>
      <c r="AD188" s="106" t="n">
        <v>0</v>
      </c>
      <c r="AE188" s="106" t="n">
        <v>0</v>
      </c>
      <c r="AF188" s="106" t="n">
        <v>0</v>
      </c>
      <c r="AG188" s="106" t="n">
        <v>0</v>
      </c>
      <c r="AH188" s="106" t="n">
        <v>0</v>
      </c>
      <c r="AI188" s="106" t="n">
        <v>0</v>
      </c>
      <c r="AJ188" s="106" t="n">
        <v>0</v>
      </c>
      <c r="AK188" s="106" t="n">
        <v>0</v>
      </c>
      <c r="AL188" s="106" t="n">
        <v>0</v>
      </c>
      <c r="AM188" s="106" t="n">
        <v>0</v>
      </c>
      <c r="AN188" s="106" t="n">
        <v>0</v>
      </c>
      <c r="AO188" s="106" t="n">
        <v>0</v>
      </c>
      <c r="AP188" s="106" t="n">
        <v>0</v>
      </c>
      <c r="AQ188" s="106" t="n">
        <v>0</v>
      </c>
      <c r="AR188" s="106" t="n">
        <v>0</v>
      </c>
      <c r="AS188" s="107" t="n">
        <v>0</v>
      </c>
    </row>
    <row r="189" ht="13.9" customHeight="1">
      <c r="G189" s="16" t="n"/>
      <c r="J189" s="81" t="n"/>
      <c r="K189" s="8" t="inlineStr">
        <is>
          <t>Res PV - Chicago - Mid</t>
        </is>
      </c>
      <c r="L189" s="102" t="n">
        <v>0</v>
      </c>
      <c r="M189" s="102" t="n">
        <v>0</v>
      </c>
      <c r="N189" s="102" t="n">
        <v>0</v>
      </c>
      <c r="O189" s="102" t="n">
        <v>0</v>
      </c>
      <c r="P189" s="102" t="n">
        <v>0</v>
      </c>
      <c r="Q189" s="102" t="n">
        <v>0</v>
      </c>
      <c r="R189" s="102" t="n">
        <v>0</v>
      </c>
      <c r="S189" s="102" t="n">
        <v>0</v>
      </c>
      <c r="T189" s="102" t="n">
        <v>0</v>
      </c>
      <c r="U189" s="102" t="n">
        <v>0</v>
      </c>
      <c r="V189" s="102" t="n">
        <v>0</v>
      </c>
      <c r="W189" s="102" t="n">
        <v>0</v>
      </c>
      <c r="X189" s="102" t="n">
        <v>0</v>
      </c>
      <c r="Y189" s="102" t="n">
        <v>0</v>
      </c>
      <c r="Z189" s="102" t="n">
        <v>0</v>
      </c>
      <c r="AA189" s="102" t="n">
        <v>0</v>
      </c>
      <c r="AB189" s="102" t="n">
        <v>0</v>
      </c>
      <c r="AC189" s="102" t="n">
        <v>0</v>
      </c>
      <c r="AD189" s="102" t="n">
        <v>0</v>
      </c>
      <c r="AE189" s="102" t="n">
        <v>0</v>
      </c>
      <c r="AF189" s="102" t="n">
        <v>0</v>
      </c>
      <c r="AG189" s="102" t="n">
        <v>0</v>
      </c>
      <c r="AH189" s="102" t="n">
        <v>0</v>
      </c>
      <c r="AI189" s="102" t="n">
        <v>0</v>
      </c>
      <c r="AJ189" s="102" t="n">
        <v>0</v>
      </c>
      <c r="AK189" s="102" t="n">
        <v>0</v>
      </c>
      <c r="AL189" s="102" t="n">
        <v>0</v>
      </c>
      <c r="AM189" s="102" t="n">
        <v>0</v>
      </c>
      <c r="AN189" s="102" t="n">
        <v>0</v>
      </c>
      <c r="AO189" s="102" t="n">
        <v>0</v>
      </c>
      <c r="AP189" s="102" t="n">
        <v>0</v>
      </c>
      <c r="AQ189" s="102" t="n">
        <v>0</v>
      </c>
      <c r="AR189" s="102" t="n">
        <v>0</v>
      </c>
      <c r="AS189" s="103" t="n">
        <v>0</v>
      </c>
    </row>
    <row r="190" ht="13.9" customHeight="1" thickBot="1">
      <c r="G190" s="16" t="n"/>
      <c r="J190" s="81" t="n"/>
      <c r="K190" s="156" t="inlineStr">
        <is>
          <t>Res PV - Chicago - Constant</t>
        </is>
      </c>
      <c r="L190" s="104" t="n">
        <v>0</v>
      </c>
      <c r="M190" s="104" t="n">
        <v>0</v>
      </c>
      <c r="N190" s="104" t="n">
        <v>0</v>
      </c>
      <c r="O190" s="104" t="n">
        <v>0</v>
      </c>
      <c r="P190" s="104" t="n">
        <v>0</v>
      </c>
      <c r="Q190" s="104" t="n">
        <v>0</v>
      </c>
      <c r="R190" s="104" t="n">
        <v>0</v>
      </c>
      <c r="S190" s="104" t="n">
        <v>0</v>
      </c>
      <c r="T190" s="104" t="n">
        <v>0</v>
      </c>
      <c r="U190" s="104" t="n">
        <v>0</v>
      </c>
      <c r="V190" s="104" t="n">
        <v>0</v>
      </c>
      <c r="W190" s="104" t="n">
        <v>0</v>
      </c>
      <c r="X190" s="104" t="n">
        <v>0</v>
      </c>
      <c r="Y190" s="104" t="n">
        <v>0</v>
      </c>
      <c r="Z190" s="104" t="n">
        <v>0</v>
      </c>
      <c r="AA190" s="104" t="n">
        <v>0</v>
      </c>
      <c r="AB190" s="104" t="n">
        <v>0</v>
      </c>
      <c r="AC190" s="104" t="n">
        <v>0</v>
      </c>
      <c r="AD190" s="104" t="n">
        <v>0</v>
      </c>
      <c r="AE190" s="104" t="n">
        <v>0</v>
      </c>
      <c r="AF190" s="104" t="n">
        <v>0</v>
      </c>
      <c r="AG190" s="104" t="n">
        <v>0</v>
      </c>
      <c r="AH190" s="104" t="n">
        <v>0</v>
      </c>
      <c r="AI190" s="104" t="n">
        <v>0</v>
      </c>
      <c r="AJ190" s="104" t="n">
        <v>0</v>
      </c>
      <c r="AK190" s="104" t="n">
        <v>0</v>
      </c>
      <c r="AL190" s="104" t="n">
        <v>0</v>
      </c>
      <c r="AM190" s="104" t="n">
        <v>0</v>
      </c>
      <c r="AN190" s="104" t="n">
        <v>0</v>
      </c>
      <c r="AO190" s="104" t="n">
        <v>0</v>
      </c>
      <c r="AP190" s="104" t="n">
        <v>0</v>
      </c>
      <c r="AQ190" s="104" t="n">
        <v>0</v>
      </c>
      <c r="AR190" s="104" t="n">
        <v>0</v>
      </c>
      <c r="AS190" s="105" t="n">
        <v>0</v>
      </c>
    </row>
    <row r="191" ht="13.9" customHeight="1" thickTop="1">
      <c r="G191" s="16" t="n"/>
      <c r="J191" s="81" t="n"/>
      <c r="K191" s="155" t="inlineStr">
        <is>
          <t>Res PV - Kansas City - Low</t>
        </is>
      </c>
      <c r="L191" s="106" t="n">
        <v>0</v>
      </c>
      <c r="M191" s="106" t="n">
        <v>0</v>
      </c>
      <c r="N191" s="106" t="n">
        <v>0</v>
      </c>
      <c r="O191" s="106" t="n">
        <v>0</v>
      </c>
      <c r="P191" s="106" t="n">
        <v>0</v>
      </c>
      <c r="Q191" s="106" t="n">
        <v>0</v>
      </c>
      <c r="R191" s="106" t="n">
        <v>0</v>
      </c>
      <c r="S191" s="106" t="n">
        <v>0</v>
      </c>
      <c r="T191" s="106" t="n">
        <v>0</v>
      </c>
      <c r="U191" s="106" t="n">
        <v>0</v>
      </c>
      <c r="V191" s="106" t="n">
        <v>0</v>
      </c>
      <c r="W191" s="106" t="n">
        <v>0</v>
      </c>
      <c r="X191" s="106" t="n">
        <v>0</v>
      </c>
      <c r="Y191" s="106" t="n">
        <v>0</v>
      </c>
      <c r="Z191" s="106" t="n">
        <v>0</v>
      </c>
      <c r="AA191" s="106" t="n">
        <v>0</v>
      </c>
      <c r="AB191" s="106" t="n">
        <v>0</v>
      </c>
      <c r="AC191" s="106" t="n">
        <v>0</v>
      </c>
      <c r="AD191" s="106" t="n">
        <v>0</v>
      </c>
      <c r="AE191" s="106" t="n">
        <v>0</v>
      </c>
      <c r="AF191" s="106" t="n">
        <v>0</v>
      </c>
      <c r="AG191" s="106" t="n">
        <v>0</v>
      </c>
      <c r="AH191" s="106" t="n">
        <v>0</v>
      </c>
      <c r="AI191" s="106" t="n">
        <v>0</v>
      </c>
      <c r="AJ191" s="106" t="n">
        <v>0</v>
      </c>
      <c r="AK191" s="106" t="n">
        <v>0</v>
      </c>
      <c r="AL191" s="106" t="n">
        <v>0</v>
      </c>
      <c r="AM191" s="106" t="n">
        <v>0</v>
      </c>
      <c r="AN191" s="106" t="n">
        <v>0</v>
      </c>
      <c r="AO191" s="106" t="n">
        <v>0</v>
      </c>
      <c r="AP191" s="106" t="n">
        <v>0</v>
      </c>
      <c r="AQ191" s="106" t="n">
        <v>0</v>
      </c>
      <c r="AR191" s="106" t="n">
        <v>0</v>
      </c>
      <c r="AS191" s="107" t="n">
        <v>0</v>
      </c>
    </row>
    <row r="192" ht="13.9" customHeight="1">
      <c r="G192" s="16" t="n"/>
      <c r="J192" s="81" t="n"/>
      <c r="K192" s="8" t="inlineStr">
        <is>
          <t>Res PV - Kansas City - Mid</t>
        </is>
      </c>
      <c r="L192" s="102" t="n">
        <v>0</v>
      </c>
      <c r="M192" s="102" t="n">
        <v>0</v>
      </c>
      <c r="N192" s="102" t="n">
        <v>0</v>
      </c>
      <c r="O192" s="102" t="n">
        <v>0</v>
      </c>
      <c r="P192" s="102" t="n">
        <v>0</v>
      </c>
      <c r="Q192" s="102" t="n">
        <v>0</v>
      </c>
      <c r="R192" s="102" t="n">
        <v>0</v>
      </c>
      <c r="S192" s="102" t="n">
        <v>0</v>
      </c>
      <c r="T192" s="102" t="n">
        <v>0</v>
      </c>
      <c r="U192" s="102" t="n">
        <v>0</v>
      </c>
      <c r="V192" s="102" t="n">
        <v>0</v>
      </c>
      <c r="W192" s="102" t="n">
        <v>0</v>
      </c>
      <c r="X192" s="102" t="n">
        <v>0</v>
      </c>
      <c r="Y192" s="102" t="n">
        <v>0</v>
      </c>
      <c r="Z192" s="102" t="n">
        <v>0</v>
      </c>
      <c r="AA192" s="102" t="n">
        <v>0</v>
      </c>
      <c r="AB192" s="102" t="n">
        <v>0</v>
      </c>
      <c r="AC192" s="102" t="n">
        <v>0</v>
      </c>
      <c r="AD192" s="102" t="n">
        <v>0</v>
      </c>
      <c r="AE192" s="102" t="n">
        <v>0</v>
      </c>
      <c r="AF192" s="102" t="n">
        <v>0</v>
      </c>
      <c r="AG192" s="102" t="n">
        <v>0</v>
      </c>
      <c r="AH192" s="102" t="n">
        <v>0</v>
      </c>
      <c r="AI192" s="102" t="n">
        <v>0</v>
      </c>
      <c r="AJ192" s="102" t="n">
        <v>0</v>
      </c>
      <c r="AK192" s="102" t="n">
        <v>0</v>
      </c>
      <c r="AL192" s="102" t="n">
        <v>0</v>
      </c>
      <c r="AM192" s="102" t="n">
        <v>0</v>
      </c>
      <c r="AN192" s="102" t="n">
        <v>0</v>
      </c>
      <c r="AO192" s="102" t="n">
        <v>0</v>
      </c>
      <c r="AP192" s="102" t="n">
        <v>0</v>
      </c>
      <c r="AQ192" s="102" t="n">
        <v>0</v>
      </c>
      <c r="AR192" s="102" t="n">
        <v>0</v>
      </c>
      <c r="AS192" s="103" t="n">
        <v>0</v>
      </c>
    </row>
    <row r="193" ht="13.9" customHeight="1" thickBot="1">
      <c r="A193" s="267" t="inlineStr">
        <is>
          <t xml:space="preserve"> </t>
        </is>
      </c>
      <c r="G193" s="16" t="n"/>
      <c r="J193" s="81" t="n"/>
      <c r="K193" s="156" t="inlineStr">
        <is>
          <t>Res PV - Kansas City - Constant</t>
        </is>
      </c>
      <c r="L193" s="108" t="n">
        <v>0</v>
      </c>
      <c r="M193" s="108" t="n">
        <v>0</v>
      </c>
      <c r="N193" s="108" t="n">
        <v>0</v>
      </c>
      <c r="O193" s="108" t="n">
        <v>0</v>
      </c>
      <c r="P193" s="108" t="n">
        <v>0</v>
      </c>
      <c r="Q193" s="108" t="n">
        <v>0</v>
      </c>
      <c r="R193" s="108" t="n">
        <v>0</v>
      </c>
      <c r="S193" s="108" t="n">
        <v>0</v>
      </c>
      <c r="T193" s="108" t="n">
        <v>0</v>
      </c>
      <c r="U193" s="108" t="n">
        <v>0</v>
      </c>
      <c r="V193" s="108" t="n">
        <v>0</v>
      </c>
      <c r="W193" s="108" t="n">
        <v>0</v>
      </c>
      <c r="X193" s="108" t="n">
        <v>0</v>
      </c>
      <c r="Y193" s="108" t="n">
        <v>0</v>
      </c>
      <c r="Z193" s="108" t="n">
        <v>0</v>
      </c>
      <c r="AA193" s="108" t="n">
        <v>0</v>
      </c>
      <c r="AB193" s="108" t="n">
        <v>0</v>
      </c>
      <c r="AC193" s="108" t="n">
        <v>0</v>
      </c>
      <c r="AD193" s="108" t="n">
        <v>0</v>
      </c>
      <c r="AE193" s="108" t="n">
        <v>0</v>
      </c>
      <c r="AF193" s="108" t="n">
        <v>0</v>
      </c>
      <c r="AG193" s="108" t="n">
        <v>0</v>
      </c>
      <c r="AH193" s="108" t="n">
        <v>0</v>
      </c>
      <c r="AI193" s="108" t="n">
        <v>0</v>
      </c>
      <c r="AJ193" s="108" t="n">
        <v>0</v>
      </c>
      <c r="AK193" s="108" t="n">
        <v>0</v>
      </c>
      <c r="AL193" s="108" t="n">
        <v>0</v>
      </c>
      <c r="AM193" s="108" t="n">
        <v>0</v>
      </c>
      <c r="AN193" s="108" t="n">
        <v>0</v>
      </c>
      <c r="AO193" s="108" t="n">
        <v>0</v>
      </c>
      <c r="AP193" s="108" t="n">
        <v>0</v>
      </c>
      <c r="AQ193" s="108" t="n">
        <v>0</v>
      </c>
      <c r="AR193" s="108" t="n">
        <v>0</v>
      </c>
      <c r="AS193" s="109" t="n">
        <v>0</v>
      </c>
    </row>
    <row r="194" ht="13.9" customHeight="1" thickTop="1">
      <c r="G194" s="16" t="n"/>
      <c r="J194" s="81" t="n"/>
      <c r="K194" s="155" t="inlineStr">
        <is>
          <t>Res PV - Los Angeles - Low</t>
        </is>
      </c>
      <c r="L194" s="106" t="n">
        <v>0</v>
      </c>
      <c r="M194" s="106" t="n">
        <v>0</v>
      </c>
      <c r="N194" s="106" t="n">
        <v>0</v>
      </c>
      <c r="O194" s="106" t="n">
        <v>0</v>
      </c>
      <c r="P194" s="106" t="n">
        <v>0</v>
      </c>
      <c r="Q194" s="106" t="n">
        <v>0</v>
      </c>
      <c r="R194" s="106" t="n">
        <v>0</v>
      </c>
      <c r="S194" s="106" t="n">
        <v>0</v>
      </c>
      <c r="T194" s="106" t="n">
        <v>0</v>
      </c>
      <c r="U194" s="106" t="n">
        <v>0</v>
      </c>
      <c r="V194" s="106" t="n">
        <v>0</v>
      </c>
      <c r="W194" s="106" t="n">
        <v>0</v>
      </c>
      <c r="X194" s="106" t="n">
        <v>0</v>
      </c>
      <c r="Y194" s="106" t="n">
        <v>0</v>
      </c>
      <c r="Z194" s="106" t="n">
        <v>0</v>
      </c>
      <c r="AA194" s="106" t="n">
        <v>0</v>
      </c>
      <c r="AB194" s="106" t="n">
        <v>0</v>
      </c>
      <c r="AC194" s="106" t="n">
        <v>0</v>
      </c>
      <c r="AD194" s="106" t="n">
        <v>0</v>
      </c>
      <c r="AE194" s="106" t="n">
        <v>0</v>
      </c>
      <c r="AF194" s="106" t="n">
        <v>0</v>
      </c>
      <c r="AG194" s="106" t="n">
        <v>0</v>
      </c>
      <c r="AH194" s="106" t="n">
        <v>0</v>
      </c>
      <c r="AI194" s="106" t="n">
        <v>0</v>
      </c>
      <c r="AJ194" s="106" t="n">
        <v>0</v>
      </c>
      <c r="AK194" s="106" t="n">
        <v>0</v>
      </c>
      <c r="AL194" s="106" t="n">
        <v>0</v>
      </c>
      <c r="AM194" s="106" t="n">
        <v>0</v>
      </c>
      <c r="AN194" s="106" t="n">
        <v>0</v>
      </c>
      <c r="AO194" s="106" t="n">
        <v>0</v>
      </c>
      <c r="AP194" s="106" t="n">
        <v>0</v>
      </c>
      <c r="AQ194" s="106" t="n">
        <v>0</v>
      </c>
      <c r="AR194" s="106" t="n">
        <v>0</v>
      </c>
      <c r="AS194" s="107" t="n">
        <v>0</v>
      </c>
    </row>
    <row r="195" ht="13.9" customHeight="1">
      <c r="G195" s="16" t="n"/>
      <c r="J195" s="81" t="n"/>
      <c r="K195" s="8" t="inlineStr">
        <is>
          <t>Res PV - Los Angeles - Mid</t>
        </is>
      </c>
      <c r="L195" s="102" t="n">
        <v>0</v>
      </c>
      <c r="M195" s="102" t="n">
        <v>0</v>
      </c>
      <c r="N195" s="102" t="n">
        <v>0</v>
      </c>
      <c r="O195" s="102" t="n">
        <v>0</v>
      </c>
      <c r="P195" s="102" t="n">
        <v>0</v>
      </c>
      <c r="Q195" s="102" t="n">
        <v>0</v>
      </c>
      <c r="R195" s="102" t="n">
        <v>0</v>
      </c>
      <c r="S195" s="102" t="n">
        <v>0</v>
      </c>
      <c r="T195" s="102" t="n">
        <v>0</v>
      </c>
      <c r="U195" s="102" t="n">
        <v>0</v>
      </c>
      <c r="V195" s="102" t="n">
        <v>0</v>
      </c>
      <c r="W195" s="102" t="n">
        <v>0</v>
      </c>
      <c r="X195" s="102" t="n">
        <v>0</v>
      </c>
      <c r="Y195" s="102" t="n">
        <v>0</v>
      </c>
      <c r="Z195" s="102" t="n">
        <v>0</v>
      </c>
      <c r="AA195" s="102" t="n">
        <v>0</v>
      </c>
      <c r="AB195" s="102" t="n">
        <v>0</v>
      </c>
      <c r="AC195" s="102" t="n">
        <v>0</v>
      </c>
      <c r="AD195" s="102" t="n">
        <v>0</v>
      </c>
      <c r="AE195" s="102" t="n">
        <v>0</v>
      </c>
      <c r="AF195" s="102" t="n">
        <v>0</v>
      </c>
      <c r="AG195" s="102" t="n">
        <v>0</v>
      </c>
      <c r="AH195" s="102" t="n">
        <v>0</v>
      </c>
      <c r="AI195" s="102" t="n">
        <v>0</v>
      </c>
      <c r="AJ195" s="102" t="n">
        <v>0</v>
      </c>
      <c r="AK195" s="102" t="n">
        <v>0</v>
      </c>
      <c r="AL195" s="102" t="n">
        <v>0</v>
      </c>
      <c r="AM195" s="102" t="n">
        <v>0</v>
      </c>
      <c r="AN195" s="102" t="n">
        <v>0</v>
      </c>
      <c r="AO195" s="102" t="n">
        <v>0</v>
      </c>
      <c r="AP195" s="102" t="n">
        <v>0</v>
      </c>
      <c r="AQ195" s="102" t="n">
        <v>0</v>
      </c>
      <c r="AR195" s="102" t="n">
        <v>0</v>
      </c>
      <c r="AS195" s="103" t="n">
        <v>0</v>
      </c>
    </row>
    <row r="196" ht="13.9" customHeight="1" thickBot="1">
      <c r="A196" s="267" t="inlineStr">
        <is>
          <t xml:space="preserve"> </t>
        </is>
      </c>
      <c r="G196" s="16" t="n"/>
      <c r="J196" s="81" t="n"/>
      <c r="K196" s="156" t="inlineStr">
        <is>
          <t>Res PV - Los Angeles - Constant</t>
        </is>
      </c>
      <c r="L196" s="108" t="n">
        <v>0</v>
      </c>
      <c r="M196" s="108" t="n">
        <v>0</v>
      </c>
      <c r="N196" s="108" t="n">
        <v>0</v>
      </c>
      <c r="O196" s="108" t="n">
        <v>0</v>
      </c>
      <c r="P196" s="108" t="n">
        <v>0</v>
      </c>
      <c r="Q196" s="108" t="n">
        <v>0</v>
      </c>
      <c r="R196" s="108" t="n">
        <v>0</v>
      </c>
      <c r="S196" s="108" t="n">
        <v>0</v>
      </c>
      <c r="T196" s="108" t="n">
        <v>0</v>
      </c>
      <c r="U196" s="108" t="n">
        <v>0</v>
      </c>
      <c r="V196" s="108" t="n">
        <v>0</v>
      </c>
      <c r="W196" s="108" t="n">
        <v>0</v>
      </c>
      <c r="X196" s="108" t="n">
        <v>0</v>
      </c>
      <c r="Y196" s="108" t="n">
        <v>0</v>
      </c>
      <c r="Z196" s="108" t="n">
        <v>0</v>
      </c>
      <c r="AA196" s="108" t="n">
        <v>0</v>
      </c>
      <c r="AB196" s="108" t="n">
        <v>0</v>
      </c>
      <c r="AC196" s="108" t="n">
        <v>0</v>
      </c>
      <c r="AD196" s="108" t="n">
        <v>0</v>
      </c>
      <c r="AE196" s="108" t="n">
        <v>0</v>
      </c>
      <c r="AF196" s="108" t="n">
        <v>0</v>
      </c>
      <c r="AG196" s="108" t="n">
        <v>0</v>
      </c>
      <c r="AH196" s="108" t="n">
        <v>0</v>
      </c>
      <c r="AI196" s="108" t="n">
        <v>0</v>
      </c>
      <c r="AJ196" s="108" t="n">
        <v>0</v>
      </c>
      <c r="AK196" s="108" t="n">
        <v>0</v>
      </c>
      <c r="AL196" s="108" t="n">
        <v>0</v>
      </c>
      <c r="AM196" s="108" t="n">
        <v>0</v>
      </c>
      <c r="AN196" s="108" t="n">
        <v>0</v>
      </c>
      <c r="AO196" s="108" t="n">
        <v>0</v>
      </c>
      <c r="AP196" s="108" t="n">
        <v>0</v>
      </c>
      <c r="AQ196" s="108" t="n">
        <v>0</v>
      </c>
      <c r="AR196" s="108" t="n">
        <v>0</v>
      </c>
      <c r="AS196" s="109" t="n">
        <v>0</v>
      </c>
    </row>
    <row r="197" ht="13.9" customHeight="1" thickTop="1">
      <c r="G197" s="16" t="n"/>
      <c r="J197" s="81" t="n"/>
      <c r="K197" s="155" t="inlineStr">
        <is>
          <t>Res PV - Daggett, CA - Low</t>
        </is>
      </c>
      <c r="L197" s="106" t="n">
        <v>0</v>
      </c>
      <c r="M197" s="106" t="n">
        <v>0</v>
      </c>
      <c r="N197" s="106" t="n">
        <v>0</v>
      </c>
      <c r="O197" s="106" t="n">
        <v>0</v>
      </c>
      <c r="P197" s="106" t="n">
        <v>0</v>
      </c>
      <c r="Q197" s="106" t="n">
        <v>0</v>
      </c>
      <c r="R197" s="106" t="n">
        <v>0</v>
      </c>
      <c r="S197" s="106" t="n">
        <v>0</v>
      </c>
      <c r="T197" s="106" t="n">
        <v>0</v>
      </c>
      <c r="U197" s="106" t="n">
        <v>0</v>
      </c>
      <c r="V197" s="106" t="n">
        <v>0</v>
      </c>
      <c r="W197" s="106" t="n">
        <v>0</v>
      </c>
      <c r="X197" s="106" t="n">
        <v>0</v>
      </c>
      <c r="Y197" s="106" t="n">
        <v>0</v>
      </c>
      <c r="Z197" s="106" t="n">
        <v>0</v>
      </c>
      <c r="AA197" s="106" t="n">
        <v>0</v>
      </c>
      <c r="AB197" s="106" t="n">
        <v>0</v>
      </c>
      <c r="AC197" s="106" t="n">
        <v>0</v>
      </c>
      <c r="AD197" s="106" t="n">
        <v>0</v>
      </c>
      <c r="AE197" s="106" t="n">
        <v>0</v>
      </c>
      <c r="AF197" s="106" t="n">
        <v>0</v>
      </c>
      <c r="AG197" s="106" t="n">
        <v>0</v>
      </c>
      <c r="AH197" s="106" t="n">
        <v>0</v>
      </c>
      <c r="AI197" s="106" t="n">
        <v>0</v>
      </c>
      <c r="AJ197" s="106" t="n">
        <v>0</v>
      </c>
      <c r="AK197" s="106" t="n">
        <v>0</v>
      </c>
      <c r="AL197" s="106" t="n">
        <v>0</v>
      </c>
      <c r="AM197" s="106" t="n">
        <v>0</v>
      </c>
      <c r="AN197" s="106" t="n">
        <v>0</v>
      </c>
      <c r="AO197" s="106" t="n">
        <v>0</v>
      </c>
      <c r="AP197" s="106" t="n">
        <v>0</v>
      </c>
      <c r="AQ197" s="106" t="n">
        <v>0</v>
      </c>
      <c r="AR197" s="106" t="n">
        <v>0</v>
      </c>
      <c r="AS197" s="107" t="n">
        <v>0</v>
      </c>
    </row>
    <row r="198" ht="13.9" customHeight="1">
      <c r="G198" s="16" t="n"/>
      <c r="J198" s="81" t="n"/>
      <c r="K198" s="8" t="inlineStr">
        <is>
          <t>Res PV - Daggett, CA - Mid</t>
        </is>
      </c>
      <c r="L198" s="102" t="n">
        <v>0</v>
      </c>
      <c r="M198" s="102" t="n">
        <v>0</v>
      </c>
      <c r="N198" s="102" t="n">
        <v>0</v>
      </c>
      <c r="O198" s="102" t="n">
        <v>0</v>
      </c>
      <c r="P198" s="102" t="n">
        <v>0</v>
      </c>
      <c r="Q198" s="102" t="n">
        <v>0</v>
      </c>
      <c r="R198" s="102" t="n">
        <v>0</v>
      </c>
      <c r="S198" s="102" t="n">
        <v>0</v>
      </c>
      <c r="T198" s="102" t="n">
        <v>0</v>
      </c>
      <c r="U198" s="102" t="n">
        <v>0</v>
      </c>
      <c r="V198" s="102" t="n">
        <v>0</v>
      </c>
      <c r="W198" s="102" t="n">
        <v>0</v>
      </c>
      <c r="X198" s="102" t="n">
        <v>0</v>
      </c>
      <c r="Y198" s="102" t="n">
        <v>0</v>
      </c>
      <c r="Z198" s="102" t="n">
        <v>0</v>
      </c>
      <c r="AA198" s="102" t="n">
        <v>0</v>
      </c>
      <c r="AB198" s="102" t="n">
        <v>0</v>
      </c>
      <c r="AC198" s="102" t="n">
        <v>0</v>
      </c>
      <c r="AD198" s="102" t="n">
        <v>0</v>
      </c>
      <c r="AE198" s="102" t="n">
        <v>0</v>
      </c>
      <c r="AF198" s="102" t="n">
        <v>0</v>
      </c>
      <c r="AG198" s="102" t="n">
        <v>0</v>
      </c>
      <c r="AH198" s="102" t="n">
        <v>0</v>
      </c>
      <c r="AI198" s="102" t="n">
        <v>0</v>
      </c>
      <c r="AJ198" s="102" t="n">
        <v>0</v>
      </c>
      <c r="AK198" s="102" t="n">
        <v>0</v>
      </c>
      <c r="AL198" s="102" t="n">
        <v>0</v>
      </c>
      <c r="AM198" s="102" t="n">
        <v>0</v>
      </c>
      <c r="AN198" s="102" t="n">
        <v>0</v>
      </c>
      <c r="AO198" s="102" t="n">
        <v>0</v>
      </c>
      <c r="AP198" s="102" t="n">
        <v>0</v>
      </c>
      <c r="AQ198" s="102" t="n">
        <v>0</v>
      </c>
      <c r="AR198" s="102" t="n">
        <v>0</v>
      </c>
      <c r="AS198" s="103" t="n">
        <v>0</v>
      </c>
    </row>
    <row r="199" ht="13.9" customHeight="1">
      <c r="A199" s="267" t="inlineStr">
        <is>
          <t xml:space="preserve"> </t>
        </is>
      </c>
      <c r="G199" s="16" t="n"/>
      <c r="J199" s="331" t="n"/>
      <c r="K199" s="156" t="inlineStr">
        <is>
          <t>Res PV - Daggett, CA - Constant</t>
        </is>
      </c>
      <c r="L199" s="108" t="n">
        <v>0</v>
      </c>
      <c r="M199" s="108" t="n">
        <v>0</v>
      </c>
      <c r="N199" s="108" t="n">
        <v>0</v>
      </c>
      <c r="O199" s="108" t="n">
        <v>0</v>
      </c>
      <c r="P199" s="108" t="n">
        <v>0</v>
      </c>
      <c r="Q199" s="108" t="n">
        <v>0</v>
      </c>
      <c r="R199" s="108" t="n">
        <v>0</v>
      </c>
      <c r="S199" s="108" t="n">
        <v>0</v>
      </c>
      <c r="T199" s="108" t="n">
        <v>0</v>
      </c>
      <c r="U199" s="108" t="n">
        <v>0</v>
      </c>
      <c r="V199" s="108" t="n">
        <v>0</v>
      </c>
      <c r="W199" s="108" t="n">
        <v>0</v>
      </c>
      <c r="X199" s="108" t="n">
        <v>0</v>
      </c>
      <c r="Y199" s="108" t="n">
        <v>0</v>
      </c>
      <c r="Z199" s="108" t="n">
        <v>0</v>
      </c>
      <c r="AA199" s="108" t="n">
        <v>0</v>
      </c>
      <c r="AB199" s="108" t="n">
        <v>0</v>
      </c>
      <c r="AC199" s="108" t="n">
        <v>0</v>
      </c>
      <c r="AD199" s="108" t="n">
        <v>0</v>
      </c>
      <c r="AE199" s="108" t="n">
        <v>0</v>
      </c>
      <c r="AF199" s="108" t="n">
        <v>0</v>
      </c>
      <c r="AG199" s="108" t="n">
        <v>0</v>
      </c>
      <c r="AH199" s="108" t="n">
        <v>0</v>
      </c>
      <c r="AI199" s="108" t="n">
        <v>0</v>
      </c>
      <c r="AJ199" s="108" t="n">
        <v>0</v>
      </c>
      <c r="AK199" s="108" t="n">
        <v>0</v>
      </c>
      <c r="AL199" s="108" t="n">
        <v>0</v>
      </c>
      <c r="AM199" s="108" t="n">
        <v>0</v>
      </c>
      <c r="AN199" s="108" t="n">
        <v>0</v>
      </c>
      <c r="AO199" s="108" t="n">
        <v>0</v>
      </c>
      <c r="AP199" s="108" t="n">
        <v>0</v>
      </c>
      <c r="AQ199" s="108" t="n">
        <v>0</v>
      </c>
      <c r="AR199" s="108" t="n">
        <v>0</v>
      </c>
      <c r="AS199" s="109" t="n">
        <v>0</v>
      </c>
    </row>
    <row r="200" ht="13.9" customHeight="1" thickBot="1">
      <c r="G200" s="16" t="n"/>
      <c r="H200" s="16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  <c r="AQ200" s="42" t="n"/>
      <c r="AR200" s="42" t="n"/>
      <c r="AS200" s="42" t="n"/>
    </row>
    <row r="201" ht="13.9" customHeight="1"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  <c r="AI201" s="45" t="n"/>
      <c r="AJ201" s="45" t="n"/>
      <c r="AK201" s="45" t="n"/>
      <c r="AL201" s="45" t="n"/>
      <c r="AM201" s="45" t="n"/>
      <c r="AN201" s="45" t="n"/>
      <c r="AO201" s="45" t="n"/>
      <c r="AP201" s="45" t="n"/>
      <c r="AQ201" s="45" t="n"/>
      <c r="AR201" s="45" t="n"/>
      <c r="AS201" s="45" t="n"/>
    </row>
    <row r="202" ht="13.9" customHeight="1">
      <c r="L202" s="154" t="n">
        <v>2017</v>
      </c>
      <c r="M202" s="154" t="n">
        <v>2018</v>
      </c>
      <c r="N202" s="154" t="n">
        <v>2019</v>
      </c>
      <c r="O202" s="154" t="n">
        <v>2020</v>
      </c>
      <c r="P202" s="154" t="n">
        <v>2021</v>
      </c>
      <c r="Q202" s="154" t="n">
        <v>2022</v>
      </c>
      <c r="R202" s="154" t="n">
        <v>2023</v>
      </c>
      <c r="S202" s="154" t="n">
        <v>2024</v>
      </c>
      <c r="T202" s="154" t="n">
        <v>2025</v>
      </c>
      <c r="U202" s="154" t="n">
        <v>2026</v>
      </c>
      <c r="V202" s="154" t="n">
        <v>2027</v>
      </c>
      <c r="W202" s="154" t="n">
        <v>2028</v>
      </c>
      <c r="X202" s="154" t="n">
        <v>2029</v>
      </c>
      <c r="Y202" s="154" t="n">
        <v>2030</v>
      </c>
      <c r="Z202" s="154" t="n">
        <v>2031</v>
      </c>
      <c r="AA202" s="154" t="n">
        <v>2032</v>
      </c>
      <c r="AB202" s="154" t="n">
        <v>2033</v>
      </c>
      <c r="AC202" s="154" t="n">
        <v>2034</v>
      </c>
      <c r="AD202" s="154" t="n">
        <v>2035</v>
      </c>
      <c r="AE202" s="154" t="n">
        <v>2036</v>
      </c>
      <c r="AF202" s="154" t="n">
        <v>2037</v>
      </c>
      <c r="AG202" s="154" t="n">
        <v>2038</v>
      </c>
      <c r="AH202" s="154" t="n">
        <v>2039</v>
      </c>
      <c r="AI202" s="154" t="n">
        <v>2040</v>
      </c>
      <c r="AJ202" s="154" t="n">
        <v>2041</v>
      </c>
      <c r="AK202" s="154" t="n">
        <v>2042</v>
      </c>
      <c r="AL202" s="154" t="n">
        <v>2043</v>
      </c>
      <c r="AM202" s="154" t="n">
        <v>2044</v>
      </c>
      <c r="AN202" s="154" t="n">
        <v>2045</v>
      </c>
      <c r="AO202" s="154" t="n">
        <v>2046</v>
      </c>
      <c r="AP202" s="154" t="n">
        <v>2047</v>
      </c>
      <c r="AQ202" s="154" t="n">
        <v>2048</v>
      </c>
      <c r="AR202" s="154" t="n">
        <v>2049</v>
      </c>
      <c r="AS202" s="154" t="n">
        <v>2050</v>
      </c>
    </row>
    <row r="203" ht="13.9" customHeight="1">
      <c r="H203" s="215" t="inlineStr">
        <is>
          <t>Finance</t>
        </is>
      </c>
      <c r="J203" s="216" t="inlineStr">
        <is>
          <t>Assumptions</t>
        </is>
      </c>
      <c r="K203" s="340" t="inlineStr">
        <is>
          <t>Inflation Rate</t>
        </is>
      </c>
      <c r="L203" s="341" t="n">
        <v>0.025</v>
      </c>
      <c r="M203" s="341" t="n">
        <v>0.025</v>
      </c>
      <c r="N203" s="341" t="n">
        <v>0.025</v>
      </c>
      <c r="O203" s="341" t="n">
        <v>0.025</v>
      </c>
      <c r="P203" s="341" t="n">
        <v>0.025</v>
      </c>
      <c r="Q203" s="341" t="n">
        <v>0.025</v>
      </c>
      <c r="R203" s="341" t="n">
        <v>0.025</v>
      </c>
      <c r="S203" s="341" t="n">
        <v>0.025</v>
      </c>
      <c r="T203" s="341" t="n">
        <v>0.025</v>
      </c>
      <c r="U203" s="341" t="n">
        <v>0.025</v>
      </c>
      <c r="V203" s="341" t="n">
        <v>0.025</v>
      </c>
      <c r="W203" s="341" t="n">
        <v>0.025</v>
      </c>
      <c r="X203" s="341" t="n">
        <v>0.025</v>
      </c>
      <c r="Y203" s="341" t="n">
        <v>0.025</v>
      </c>
      <c r="Z203" s="341" t="n">
        <v>0.025</v>
      </c>
      <c r="AA203" s="341" t="n">
        <v>0.025</v>
      </c>
      <c r="AB203" s="341" t="n">
        <v>0.025</v>
      </c>
      <c r="AC203" s="341" t="n">
        <v>0.025</v>
      </c>
      <c r="AD203" s="341" t="n">
        <v>0.025</v>
      </c>
      <c r="AE203" s="341" t="n">
        <v>0.025</v>
      </c>
      <c r="AF203" s="341" t="n">
        <v>0.025</v>
      </c>
      <c r="AG203" s="341" t="n">
        <v>0.025</v>
      </c>
      <c r="AH203" s="341" t="n">
        <v>0.025</v>
      </c>
      <c r="AI203" s="341" t="n">
        <v>0.025</v>
      </c>
      <c r="AJ203" s="341" t="n">
        <v>0.025</v>
      </c>
      <c r="AK203" s="341" t="n">
        <v>0.025</v>
      </c>
      <c r="AL203" s="341" t="n">
        <v>0.025</v>
      </c>
      <c r="AM203" s="341" t="n">
        <v>0.025</v>
      </c>
      <c r="AN203" s="341" t="n">
        <v>0.025</v>
      </c>
      <c r="AO203" s="341" t="n">
        <v>0.025</v>
      </c>
      <c r="AP203" s="341" t="n">
        <v>0.025</v>
      </c>
      <c r="AQ203" s="341" t="n">
        <v>0.025</v>
      </c>
      <c r="AR203" s="341" t="n">
        <v>0.025</v>
      </c>
      <c r="AS203" s="341" t="n">
        <v>0.025</v>
      </c>
    </row>
    <row r="204" ht="13.9" customHeight="1">
      <c r="K204" s="340" t="inlineStr">
        <is>
          <t>Interest Rate Nominal - Low</t>
        </is>
      </c>
      <c r="L204" s="341" t="n">
        <v>0.0373</v>
      </c>
      <c r="M204" s="341" t="n">
        <v>0.0373</v>
      </c>
      <c r="N204" s="341" t="n">
        <v>0.0373</v>
      </c>
      <c r="O204" s="341" t="n">
        <v>0.0373</v>
      </c>
      <c r="P204" s="341" t="n">
        <v>0.0373</v>
      </c>
      <c r="Q204" s="341" t="n">
        <v>0.0373</v>
      </c>
      <c r="R204" s="341" t="n">
        <v>0.0373</v>
      </c>
      <c r="S204" s="341" t="n">
        <v>0.0373</v>
      </c>
      <c r="T204" s="341" t="n">
        <v>0.0373</v>
      </c>
      <c r="U204" s="341" t="n">
        <v>0.0373</v>
      </c>
      <c r="V204" s="341" t="n">
        <v>0.0373</v>
      </c>
      <c r="W204" s="341" t="n">
        <v>0.0373</v>
      </c>
      <c r="X204" s="341" t="n">
        <v>0.0373</v>
      </c>
      <c r="Y204" s="341" t="n">
        <v>0.0373</v>
      </c>
      <c r="Z204" s="341" t="n">
        <v>0.0373</v>
      </c>
      <c r="AA204" s="341" t="n">
        <v>0.0373</v>
      </c>
      <c r="AB204" s="341" t="n">
        <v>0.0373</v>
      </c>
      <c r="AC204" s="341" t="n">
        <v>0.0373</v>
      </c>
      <c r="AD204" s="341" t="n">
        <v>0.0373</v>
      </c>
      <c r="AE204" s="341" t="n">
        <v>0.0373</v>
      </c>
      <c r="AF204" s="341" t="n">
        <v>0.0373</v>
      </c>
      <c r="AG204" s="341" t="n">
        <v>0.0373</v>
      </c>
      <c r="AH204" s="341" t="n">
        <v>0.0373</v>
      </c>
      <c r="AI204" s="341" t="n">
        <v>0.0373</v>
      </c>
      <c r="AJ204" s="341" t="n">
        <v>0.0373</v>
      </c>
      <c r="AK204" s="341" t="n">
        <v>0.0373</v>
      </c>
      <c r="AL204" s="341" t="n">
        <v>0.0373</v>
      </c>
      <c r="AM204" s="341" t="n">
        <v>0.0373</v>
      </c>
      <c r="AN204" s="341" t="n">
        <v>0.0373</v>
      </c>
      <c r="AO204" s="341" t="n">
        <v>0.0373</v>
      </c>
      <c r="AP204" s="341" t="n">
        <v>0.0373</v>
      </c>
      <c r="AQ204" s="341" t="n">
        <v>0.0373</v>
      </c>
      <c r="AR204" s="341" t="n">
        <v>0.0373</v>
      </c>
      <c r="AS204" s="341" t="n">
        <v>0.0373</v>
      </c>
    </row>
    <row r="205" ht="13.9" customHeight="1">
      <c r="K205" s="340" t="inlineStr">
        <is>
          <t>Interest Rate Nominal - Mid</t>
        </is>
      </c>
      <c r="L205" s="341" t="n">
        <v>0.0373</v>
      </c>
      <c r="M205" s="341" t="n">
        <v>0.0373</v>
      </c>
      <c r="N205" s="341" t="n">
        <v>0.0373</v>
      </c>
      <c r="O205" s="341" t="n">
        <v>0.0373</v>
      </c>
      <c r="P205" s="341" t="n">
        <v>0.0373</v>
      </c>
      <c r="Q205" s="341" t="n">
        <v>0.0373</v>
      </c>
      <c r="R205" s="341" t="n">
        <v>0.0373</v>
      </c>
      <c r="S205" s="341" t="n">
        <v>0.0373</v>
      </c>
      <c r="T205" s="341" t="n">
        <v>0.0373</v>
      </c>
      <c r="U205" s="341" t="n">
        <v>0.0373</v>
      </c>
      <c r="V205" s="341" t="n">
        <v>0.0373</v>
      </c>
      <c r="W205" s="341" t="n">
        <v>0.0373</v>
      </c>
      <c r="X205" s="341" t="n">
        <v>0.0373</v>
      </c>
      <c r="Y205" s="341" t="n">
        <v>0.0373</v>
      </c>
      <c r="Z205" s="341" t="n">
        <v>0.0373</v>
      </c>
      <c r="AA205" s="341" t="n">
        <v>0.0373</v>
      </c>
      <c r="AB205" s="341" t="n">
        <v>0.0373</v>
      </c>
      <c r="AC205" s="341" t="n">
        <v>0.0373</v>
      </c>
      <c r="AD205" s="341" t="n">
        <v>0.0373</v>
      </c>
      <c r="AE205" s="341" t="n">
        <v>0.0373</v>
      </c>
      <c r="AF205" s="341" t="n">
        <v>0.0373</v>
      </c>
      <c r="AG205" s="341" t="n">
        <v>0.0373</v>
      </c>
      <c r="AH205" s="341" t="n">
        <v>0.0373</v>
      </c>
      <c r="AI205" s="341" t="n">
        <v>0.0373</v>
      </c>
      <c r="AJ205" s="341" t="n">
        <v>0.0373</v>
      </c>
      <c r="AK205" s="341" t="n">
        <v>0.0373</v>
      </c>
      <c r="AL205" s="341" t="n">
        <v>0.0373</v>
      </c>
      <c r="AM205" s="341" t="n">
        <v>0.0373</v>
      </c>
      <c r="AN205" s="341" t="n">
        <v>0.0373</v>
      </c>
      <c r="AO205" s="341" t="n">
        <v>0.0373</v>
      </c>
      <c r="AP205" s="341" t="n">
        <v>0.0373</v>
      </c>
      <c r="AQ205" s="341" t="n">
        <v>0.0373</v>
      </c>
      <c r="AR205" s="341" t="n">
        <v>0.0373</v>
      </c>
      <c r="AS205" s="341" t="n">
        <v>0.0373</v>
      </c>
    </row>
    <row r="206" ht="13.9" customHeight="1">
      <c r="K206" s="340" t="inlineStr">
        <is>
          <t>Interest Rate Nominal - Constant</t>
        </is>
      </c>
      <c r="L206" s="341" t="n">
        <v>0.0373</v>
      </c>
      <c r="M206" s="341" t="n">
        <v>0.0373</v>
      </c>
      <c r="N206" s="341" t="n">
        <v>0.0373</v>
      </c>
      <c r="O206" s="341" t="n">
        <v>0.0373</v>
      </c>
      <c r="P206" s="341" t="n">
        <v>0.0373</v>
      </c>
      <c r="Q206" s="341" t="n">
        <v>0.0373</v>
      </c>
      <c r="R206" s="341" t="n">
        <v>0.0373</v>
      </c>
      <c r="S206" s="341" t="n">
        <v>0.0373</v>
      </c>
      <c r="T206" s="341" t="n">
        <v>0.0373</v>
      </c>
      <c r="U206" s="341" t="n">
        <v>0.0373</v>
      </c>
      <c r="V206" s="341" t="n">
        <v>0.0373</v>
      </c>
      <c r="W206" s="341" t="n">
        <v>0.0373</v>
      </c>
      <c r="X206" s="341" t="n">
        <v>0.0373</v>
      </c>
      <c r="Y206" s="341" t="n">
        <v>0.0373</v>
      </c>
      <c r="Z206" s="341" t="n">
        <v>0.0373</v>
      </c>
      <c r="AA206" s="341" t="n">
        <v>0.0373</v>
      </c>
      <c r="AB206" s="341" t="n">
        <v>0.0373</v>
      </c>
      <c r="AC206" s="341" t="n">
        <v>0.0373</v>
      </c>
      <c r="AD206" s="341" t="n">
        <v>0.0373</v>
      </c>
      <c r="AE206" s="341" t="n">
        <v>0.0373</v>
      </c>
      <c r="AF206" s="341" t="n">
        <v>0.0373</v>
      </c>
      <c r="AG206" s="341" t="n">
        <v>0.0373</v>
      </c>
      <c r="AH206" s="341" t="n">
        <v>0.0373</v>
      </c>
      <c r="AI206" s="341" t="n">
        <v>0.0373</v>
      </c>
      <c r="AJ206" s="341" t="n">
        <v>0.0373</v>
      </c>
      <c r="AK206" s="341" t="n">
        <v>0.0373</v>
      </c>
      <c r="AL206" s="341" t="n">
        <v>0.0373</v>
      </c>
      <c r="AM206" s="341" t="n">
        <v>0.0373</v>
      </c>
      <c r="AN206" s="341" t="n">
        <v>0.0373</v>
      </c>
      <c r="AO206" s="341" t="n">
        <v>0.0373</v>
      </c>
      <c r="AP206" s="341" t="n">
        <v>0.0373</v>
      </c>
      <c r="AQ206" s="341" t="n">
        <v>0.0373</v>
      </c>
      <c r="AR206" s="341" t="n">
        <v>0.0373</v>
      </c>
      <c r="AS206" s="341" t="n">
        <v>0.0373</v>
      </c>
    </row>
    <row r="207" ht="13.9" customHeight="1">
      <c r="K207" s="340" t="inlineStr">
        <is>
          <t>Calculated Interest Rate Real - Low</t>
        </is>
      </c>
      <c r="L207" s="341" t="n">
        <v>0.01200000000000023</v>
      </c>
      <c r="M207" s="341" t="n">
        <v>0.01200000000000023</v>
      </c>
      <c r="N207" s="341" t="n">
        <v>0.01200000000000023</v>
      </c>
      <c r="O207" s="341" t="n">
        <v>0.01200000000000023</v>
      </c>
      <c r="P207" s="341" t="n">
        <v>0.01200000000000023</v>
      </c>
      <c r="Q207" s="341" t="n">
        <v>0.01200000000000023</v>
      </c>
      <c r="R207" s="341" t="n">
        <v>0.01200000000000023</v>
      </c>
      <c r="S207" s="341" t="n">
        <v>0.01200000000000023</v>
      </c>
      <c r="T207" s="341" t="n">
        <v>0.01200000000000023</v>
      </c>
      <c r="U207" s="341" t="n">
        <v>0.01200000000000023</v>
      </c>
      <c r="V207" s="341" t="n">
        <v>0.01200000000000023</v>
      </c>
      <c r="W207" s="341" t="n">
        <v>0.01200000000000023</v>
      </c>
      <c r="X207" s="341" t="n">
        <v>0.01200000000000023</v>
      </c>
      <c r="Y207" s="341" t="n">
        <v>0.01200000000000023</v>
      </c>
      <c r="Z207" s="341" t="n">
        <v>0.01200000000000023</v>
      </c>
      <c r="AA207" s="341" t="n">
        <v>0.01200000000000023</v>
      </c>
      <c r="AB207" s="341" t="n">
        <v>0.01200000000000023</v>
      </c>
      <c r="AC207" s="341" t="n">
        <v>0.01200000000000023</v>
      </c>
      <c r="AD207" s="341" t="n">
        <v>0.01200000000000023</v>
      </c>
      <c r="AE207" s="341" t="n">
        <v>0.01200000000000023</v>
      </c>
      <c r="AF207" s="341" t="n">
        <v>0.01200000000000023</v>
      </c>
      <c r="AG207" s="341" t="n">
        <v>0.01200000000000023</v>
      </c>
      <c r="AH207" s="341" t="n">
        <v>0.01200000000000023</v>
      </c>
      <c r="AI207" s="341" t="n">
        <v>0.01200000000000023</v>
      </c>
      <c r="AJ207" s="341" t="n">
        <v>0.01200000000000023</v>
      </c>
      <c r="AK207" s="341" t="n">
        <v>0.01200000000000023</v>
      </c>
      <c r="AL207" s="341" t="n">
        <v>0.01200000000000023</v>
      </c>
      <c r="AM207" s="341" t="n">
        <v>0.01200000000000023</v>
      </c>
      <c r="AN207" s="341" t="n">
        <v>0.01200000000000023</v>
      </c>
      <c r="AO207" s="341" t="n">
        <v>0.01200000000000023</v>
      </c>
      <c r="AP207" s="341" t="n">
        <v>0.01200000000000023</v>
      </c>
      <c r="AQ207" s="341" t="n">
        <v>0.01200000000000023</v>
      </c>
      <c r="AR207" s="341" t="n">
        <v>0.01200000000000023</v>
      </c>
      <c r="AS207" s="341" t="n">
        <v>0.01200000000000023</v>
      </c>
    </row>
    <row r="208" ht="13.9" customHeight="1">
      <c r="K208" s="340" t="inlineStr">
        <is>
          <t>Calculated Interest Rate Real - Mid</t>
        </is>
      </c>
      <c r="L208" s="341" t="n">
        <v>0.01200000000000023</v>
      </c>
      <c r="M208" s="341" t="n">
        <v>0.01200000000000023</v>
      </c>
      <c r="N208" s="341" t="n">
        <v>0.01200000000000023</v>
      </c>
      <c r="O208" s="341" t="n">
        <v>0.01200000000000023</v>
      </c>
      <c r="P208" s="341" t="n">
        <v>0.01200000000000023</v>
      </c>
      <c r="Q208" s="341" t="n">
        <v>0.01200000000000023</v>
      </c>
      <c r="R208" s="341" t="n">
        <v>0.01200000000000023</v>
      </c>
      <c r="S208" s="341" t="n">
        <v>0.01200000000000023</v>
      </c>
      <c r="T208" s="341" t="n">
        <v>0.01200000000000023</v>
      </c>
      <c r="U208" s="341" t="n">
        <v>0.01200000000000023</v>
      </c>
      <c r="V208" s="341" t="n">
        <v>0.01200000000000023</v>
      </c>
      <c r="W208" s="341" t="n">
        <v>0.01200000000000023</v>
      </c>
      <c r="X208" s="341" t="n">
        <v>0.01200000000000023</v>
      </c>
      <c r="Y208" s="341" t="n">
        <v>0.01200000000000023</v>
      </c>
      <c r="Z208" s="341" t="n">
        <v>0.01200000000000023</v>
      </c>
      <c r="AA208" s="341" t="n">
        <v>0.01200000000000023</v>
      </c>
      <c r="AB208" s="341" t="n">
        <v>0.01200000000000023</v>
      </c>
      <c r="AC208" s="341" t="n">
        <v>0.01200000000000023</v>
      </c>
      <c r="AD208" s="341" t="n">
        <v>0.01200000000000023</v>
      </c>
      <c r="AE208" s="341" t="n">
        <v>0.01200000000000023</v>
      </c>
      <c r="AF208" s="341" t="n">
        <v>0.01200000000000023</v>
      </c>
      <c r="AG208" s="341" t="n">
        <v>0.01200000000000023</v>
      </c>
      <c r="AH208" s="341" t="n">
        <v>0.01200000000000023</v>
      </c>
      <c r="AI208" s="341" t="n">
        <v>0.01200000000000023</v>
      </c>
      <c r="AJ208" s="341" t="n">
        <v>0.01200000000000023</v>
      </c>
      <c r="AK208" s="341" t="n">
        <v>0.01200000000000023</v>
      </c>
      <c r="AL208" s="341" t="n">
        <v>0.01200000000000023</v>
      </c>
      <c r="AM208" s="341" t="n">
        <v>0.01200000000000023</v>
      </c>
      <c r="AN208" s="341" t="n">
        <v>0.01200000000000023</v>
      </c>
      <c r="AO208" s="341" t="n">
        <v>0.01200000000000023</v>
      </c>
      <c r="AP208" s="341" t="n">
        <v>0.01200000000000023</v>
      </c>
      <c r="AQ208" s="341" t="n">
        <v>0.01200000000000023</v>
      </c>
      <c r="AR208" s="341" t="n">
        <v>0.01200000000000023</v>
      </c>
      <c r="AS208" s="341" t="n">
        <v>0.01200000000000023</v>
      </c>
    </row>
    <row r="209" ht="13.9" customHeight="1">
      <c r="K209" s="340" t="inlineStr">
        <is>
          <t>Calculated Interest Rate Real - Constant</t>
        </is>
      </c>
      <c r="L209" s="341" t="n">
        <v>0.01200000000000023</v>
      </c>
      <c r="M209" s="341" t="n">
        <v>0.01200000000000023</v>
      </c>
      <c r="N209" s="341" t="n">
        <v>0.01200000000000023</v>
      </c>
      <c r="O209" s="341" t="n">
        <v>0.01200000000000023</v>
      </c>
      <c r="P209" s="341" t="n">
        <v>0.01200000000000023</v>
      </c>
      <c r="Q209" s="341" t="n">
        <v>0.01200000000000023</v>
      </c>
      <c r="R209" s="341" t="n">
        <v>0.01200000000000023</v>
      </c>
      <c r="S209" s="341" t="n">
        <v>0.01200000000000023</v>
      </c>
      <c r="T209" s="341" t="n">
        <v>0.01200000000000023</v>
      </c>
      <c r="U209" s="341" t="n">
        <v>0.01200000000000023</v>
      </c>
      <c r="V209" s="341" t="n">
        <v>0.01200000000000023</v>
      </c>
      <c r="W209" s="341" t="n">
        <v>0.01200000000000023</v>
      </c>
      <c r="X209" s="341" t="n">
        <v>0.01200000000000023</v>
      </c>
      <c r="Y209" s="341" t="n">
        <v>0.01200000000000023</v>
      </c>
      <c r="Z209" s="341" t="n">
        <v>0.01200000000000023</v>
      </c>
      <c r="AA209" s="341" t="n">
        <v>0.01200000000000023</v>
      </c>
      <c r="AB209" s="341" t="n">
        <v>0.01200000000000023</v>
      </c>
      <c r="AC209" s="341" t="n">
        <v>0.01200000000000023</v>
      </c>
      <c r="AD209" s="341" t="n">
        <v>0.01200000000000023</v>
      </c>
      <c r="AE209" s="341" t="n">
        <v>0.01200000000000023</v>
      </c>
      <c r="AF209" s="341" t="n">
        <v>0.01200000000000023</v>
      </c>
      <c r="AG209" s="341" t="n">
        <v>0.01200000000000023</v>
      </c>
      <c r="AH209" s="341" t="n">
        <v>0.01200000000000023</v>
      </c>
      <c r="AI209" s="341" t="n">
        <v>0.01200000000000023</v>
      </c>
      <c r="AJ209" s="341" t="n">
        <v>0.01200000000000023</v>
      </c>
      <c r="AK209" s="341" t="n">
        <v>0.01200000000000023</v>
      </c>
      <c r="AL209" s="341" t="n">
        <v>0.01200000000000023</v>
      </c>
      <c r="AM209" s="341" t="n">
        <v>0.01200000000000023</v>
      </c>
      <c r="AN209" s="341" t="n">
        <v>0.01200000000000023</v>
      </c>
      <c r="AO209" s="341" t="n">
        <v>0.01200000000000023</v>
      </c>
      <c r="AP209" s="341" t="n">
        <v>0.01200000000000023</v>
      </c>
      <c r="AQ209" s="341" t="n">
        <v>0.01200000000000023</v>
      </c>
      <c r="AR209" s="341" t="n">
        <v>0.01200000000000023</v>
      </c>
      <c r="AS209" s="341" t="n">
        <v>0.01200000000000023</v>
      </c>
    </row>
    <row r="210" ht="13.9" customHeight="1">
      <c r="K210" s="340" t="inlineStr">
        <is>
          <t>Interest During Construction  - Nominal</t>
        </is>
      </c>
      <c r="L210" s="341" t="n">
        <v>0.0373</v>
      </c>
      <c r="M210" s="341" t="n">
        <v>0.0373</v>
      </c>
      <c r="N210" s="341" t="n">
        <v>0.0373</v>
      </c>
      <c r="O210" s="341" t="n">
        <v>0.0373</v>
      </c>
      <c r="P210" s="341" t="n">
        <v>0.0373</v>
      </c>
      <c r="Q210" s="341" t="n">
        <v>0.0373</v>
      </c>
      <c r="R210" s="341" t="n">
        <v>0.0373</v>
      </c>
      <c r="S210" s="341" t="n">
        <v>0.0373</v>
      </c>
      <c r="T210" s="341" t="n">
        <v>0.0373</v>
      </c>
      <c r="U210" s="341" t="n">
        <v>0.0373</v>
      </c>
      <c r="V210" s="341" t="n">
        <v>0.0373</v>
      </c>
      <c r="W210" s="341" t="n">
        <v>0.0373</v>
      </c>
      <c r="X210" s="341" t="n">
        <v>0.0373</v>
      </c>
      <c r="Y210" s="341" t="n">
        <v>0.0373</v>
      </c>
      <c r="Z210" s="341" t="n">
        <v>0.0373</v>
      </c>
      <c r="AA210" s="341" t="n">
        <v>0.0373</v>
      </c>
      <c r="AB210" s="341" t="n">
        <v>0.0373</v>
      </c>
      <c r="AC210" s="341" t="n">
        <v>0.0373</v>
      </c>
      <c r="AD210" s="341" t="n">
        <v>0.0373</v>
      </c>
      <c r="AE210" s="341" t="n">
        <v>0.0373</v>
      </c>
      <c r="AF210" s="341" t="n">
        <v>0.0373</v>
      </c>
      <c r="AG210" s="341" t="n">
        <v>0.0373</v>
      </c>
      <c r="AH210" s="341" t="n">
        <v>0.0373</v>
      </c>
      <c r="AI210" s="341" t="n">
        <v>0.0373</v>
      </c>
      <c r="AJ210" s="341" t="n">
        <v>0.0373</v>
      </c>
      <c r="AK210" s="341" t="n">
        <v>0.0373</v>
      </c>
      <c r="AL210" s="341" t="n">
        <v>0.0373</v>
      </c>
      <c r="AM210" s="341" t="n">
        <v>0.0373</v>
      </c>
      <c r="AN210" s="341" t="n">
        <v>0.0373</v>
      </c>
      <c r="AO210" s="341" t="n">
        <v>0.0373</v>
      </c>
      <c r="AP210" s="341" t="n">
        <v>0.0373</v>
      </c>
      <c r="AQ210" s="341" t="n">
        <v>0.0373</v>
      </c>
      <c r="AR210" s="341" t="n">
        <v>0.0373</v>
      </c>
      <c r="AS210" s="341" t="n">
        <v>0.0373</v>
      </c>
    </row>
    <row r="211" ht="13.9" customHeight="1">
      <c r="K211" s="340" t="inlineStr">
        <is>
          <t>Rate of Return on Equity Nominal - Low</t>
        </is>
      </c>
      <c r="L211" s="341" t="n">
        <v>0.09030000000000001</v>
      </c>
      <c r="M211" s="341" t="n">
        <v>0.09030000000000001</v>
      </c>
      <c r="N211" s="341" t="n">
        <v>0.09030000000000001</v>
      </c>
      <c r="O211" s="341" t="n">
        <v>0.09030000000000001</v>
      </c>
      <c r="P211" s="341" t="n">
        <v>0.09030000000000001</v>
      </c>
      <c r="Q211" s="341" t="n">
        <v>0.09030000000000001</v>
      </c>
      <c r="R211" s="341" t="n">
        <v>0.09030000000000001</v>
      </c>
      <c r="S211" s="341" t="n">
        <v>0.09030000000000001</v>
      </c>
      <c r="T211" s="341" t="n">
        <v>0.09030000000000001</v>
      </c>
      <c r="U211" s="341" t="n">
        <v>0.09030000000000001</v>
      </c>
      <c r="V211" s="341" t="n">
        <v>0.09030000000000001</v>
      </c>
      <c r="W211" s="341" t="n">
        <v>0.09030000000000001</v>
      </c>
      <c r="X211" s="341" t="n">
        <v>0.09030000000000001</v>
      </c>
      <c r="Y211" s="341" t="n">
        <v>0.09030000000000001</v>
      </c>
      <c r="Z211" s="341" t="n">
        <v>0.09030000000000001</v>
      </c>
      <c r="AA211" s="341" t="n">
        <v>0.09030000000000001</v>
      </c>
      <c r="AB211" s="341" t="n">
        <v>0.09030000000000001</v>
      </c>
      <c r="AC211" s="341" t="n">
        <v>0.09030000000000001</v>
      </c>
      <c r="AD211" s="341" t="n">
        <v>0.09030000000000001</v>
      </c>
      <c r="AE211" s="341" t="n">
        <v>0.09030000000000001</v>
      </c>
      <c r="AF211" s="341" t="n">
        <v>0.09030000000000001</v>
      </c>
      <c r="AG211" s="341" t="n">
        <v>0.09030000000000001</v>
      </c>
      <c r="AH211" s="341" t="n">
        <v>0.09030000000000001</v>
      </c>
      <c r="AI211" s="341" t="n">
        <v>0.09030000000000001</v>
      </c>
      <c r="AJ211" s="341" t="n">
        <v>0.09030000000000001</v>
      </c>
      <c r="AK211" s="341" t="n">
        <v>0.09030000000000001</v>
      </c>
      <c r="AL211" s="341" t="n">
        <v>0.09030000000000001</v>
      </c>
      <c r="AM211" s="341" t="n">
        <v>0.09030000000000001</v>
      </c>
      <c r="AN211" s="341" t="n">
        <v>0.09030000000000001</v>
      </c>
      <c r="AO211" s="341" t="n">
        <v>0.09030000000000001</v>
      </c>
      <c r="AP211" s="341" t="n">
        <v>0.09030000000000001</v>
      </c>
      <c r="AQ211" s="341" t="n">
        <v>0.09030000000000001</v>
      </c>
      <c r="AR211" s="341" t="n">
        <v>0.09030000000000001</v>
      </c>
      <c r="AS211" s="341" t="n">
        <v>0.09030000000000001</v>
      </c>
    </row>
    <row r="212" ht="13.9" customHeight="1">
      <c r="K212" s="340" t="inlineStr">
        <is>
          <t>Rate of Return on Equity Nominal - Mid</t>
        </is>
      </c>
      <c r="L212" s="341" t="n">
        <v>0.09030000000000001</v>
      </c>
      <c r="M212" s="341" t="n">
        <v>0.09030000000000001</v>
      </c>
      <c r="N212" s="341" t="n">
        <v>0.09030000000000001</v>
      </c>
      <c r="O212" s="341" t="n">
        <v>0.09030000000000001</v>
      </c>
      <c r="P212" s="341" t="n">
        <v>0.09030000000000001</v>
      </c>
      <c r="Q212" s="341" t="n">
        <v>0.09030000000000001</v>
      </c>
      <c r="R212" s="341" t="n">
        <v>0.09030000000000001</v>
      </c>
      <c r="S212" s="341" t="n">
        <v>0.09030000000000001</v>
      </c>
      <c r="T212" s="341" t="n">
        <v>0.09030000000000001</v>
      </c>
      <c r="U212" s="341" t="n">
        <v>0.09030000000000001</v>
      </c>
      <c r="V212" s="341" t="n">
        <v>0.09030000000000001</v>
      </c>
      <c r="W212" s="341" t="n">
        <v>0.09030000000000001</v>
      </c>
      <c r="X212" s="341" t="n">
        <v>0.09030000000000001</v>
      </c>
      <c r="Y212" s="341" t="n">
        <v>0.09030000000000001</v>
      </c>
      <c r="Z212" s="341" t="n">
        <v>0.09030000000000001</v>
      </c>
      <c r="AA212" s="341" t="n">
        <v>0.09030000000000001</v>
      </c>
      <c r="AB212" s="341" t="n">
        <v>0.09030000000000001</v>
      </c>
      <c r="AC212" s="341" t="n">
        <v>0.09030000000000001</v>
      </c>
      <c r="AD212" s="341" t="n">
        <v>0.09030000000000001</v>
      </c>
      <c r="AE212" s="341" t="n">
        <v>0.09030000000000001</v>
      </c>
      <c r="AF212" s="341" t="n">
        <v>0.09030000000000001</v>
      </c>
      <c r="AG212" s="341" t="n">
        <v>0.09030000000000001</v>
      </c>
      <c r="AH212" s="341" t="n">
        <v>0.09030000000000001</v>
      </c>
      <c r="AI212" s="341" t="n">
        <v>0.09030000000000001</v>
      </c>
      <c r="AJ212" s="341" t="n">
        <v>0.09030000000000001</v>
      </c>
      <c r="AK212" s="341" t="n">
        <v>0.09030000000000001</v>
      </c>
      <c r="AL212" s="341" t="n">
        <v>0.09030000000000001</v>
      </c>
      <c r="AM212" s="341" t="n">
        <v>0.09030000000000001</v>
      </c>
      <c r="AN212" s="341" t="n">
        <v>0.09030000000000001</v>
      </c>
      <c r="AO212" s="341" t="n">
        <v>0.09030000000000001</v>
      </c>
      <c r="AP212" s="341" t="n">
        <v>0.09030000000000001</v>
      </c>
      <c r="AQ212" s="341" t="n">
        <v>0.09030000000000001</v>
      </c>
      <c r="AR212" s="341" t="n">
        <v>0.09030000000000001</v>
      </c>
      <c r="AS212" s="341" t="n">
        <v>0.09030000000000001</v>
      </c>
    </row>
    <row r="213" ht="13.9" customHeight="1">
      <c r="K213" s="340" t="inlineStr">
        <is>
          <t>Rate of Return on Equity Nominal - Constant</t>
        </is>
      </c>
      <c r="L213" s="341" t="n">
        <v>0.09030000000000001</v>
      </c>
      <c r="M213" s="341" t="n">
        <v>0.09030000000000001</v>
      </c>
      <c r="N213" s="341" t="n">
        <v>0.09030000000000001</v>
      </c>
      <c r="O213" s="341" t="n">
        <v>0.09030000000000001</v>
      </c>
      <c r="P213" s="341" t="n">
        <v>0.09030000000000001</v>
      </c>
      <c r="Q213" s="341" t="n">
        <v>0.09030000000000001</v>
      </c>
      <c r="R213" s="341" t="n">
        <v>0.09030000000000001</v>
      </c>
      <c r="S213" s="341" t="n">
        <v>0.09030000000000001</v>
      </c>
      <c r="T213" s="341" t="n">
        <v>0.09030000000000001</v>
      </c>
      <c r="U213" s="341" t="n">
        <v>0.09030000000000001</v>
      </c>
      <c r="V213" s="341" t="n">
        <v>0.09030000000000001</v>
      </c>
      <c r="W213" s="341" t="n">
        <v>0.09030000000000001</v>
      </c>
      <c r="X213" s="341" t="n">
        <v>0.09030000000000001</v>
      </c>
      <c r="Y213" s="341" t="n">
        <v>0.09030000000000001</v>
      </c>
      <c r="Z213" s="341" t="n">
        <v>0.09030000000000001</v>
      </c>
      <c r="AA213" s="341" t="n">
        <v>0.09030000000000001</v>
      </c>
      <c r="AB213" s="341" t="n">
        <v>0.09030000000000001</v>
      </c>
      <c r="AC213" s="341" t="n">
        <v>0.09030000000000001</v>
      </c>
      <c r="AD213" s="341" t="n">
        <v>0.09030000000000001</v>
      </c>
      <c r="AE213" s="341" t="n">
        <v>0.09030000000000001</v>
      </c>
      <c r="AF213" s="341" t="n">
        <v>0.09030000000000001</v>
      </c>
      <c r="AG213" s="341" t="n">
        <v>0.09030000000000001</v>
      </c>
      <c r="AH213" s="341" t="n">
        <v>0.09030000000000001</v>
      </c>
      <c r="AI213" s="341" t="n">
        <v>0.09030000000000001</v>
      </c>
      <c r="AJ213" s="341" t="n">
        <v>0.09030000000000001</v>
      </c>
      <c r="AK213" s="341" t="n">
        <v>0.09030000000000001</v>
      </c>
      <c r="AL213" s="341" t="n">
        <v>0.09030000000000001</v>
      </c>
      <c r="AM213" s="341" t="n">
        <v>0.09030000000000001</v>
      </c>
      <c r="AN213" s="341" t="n">
        <v>0.09030000000000001</v>
      </c>
      <c r="AO213" s="341" t="n">
        <v>0.09030000000000001</v>
      </c>
      <c r="AP213" s="341" t="n">
        <v>0.09030000000000001</v>
      </c>
      <c r="AQ213" s="341" t="n">
        <v>0.09030000000000001</v>
      </c>
      <c r="AR213" s="341" t="n">
        <v>0.09030000000000001</v>
      </c>
      <c r="AS213" s="341" t="n">
        <v>0.09030000000000001</v>
      </c>
    </row>
    <row r="214" ht="13.9" customHeight="1">
      <c r="K214" s="340" t="inlineStr">
        <is>
          <t>Calculated Rate of Return on Equity Real - Low</t>
        </is>
      </c>
      <c r="L214" s="341" t="n">
        <v>0.06370731707317079</v>
      </c>
      <c r="M214" s="341" t="n">
        <v>0.06370731707317079</v>
      </c>
      <c r="N214" s="341" t="n">
        <v>0.06370731707317079</v>
      </c>
      <c r="O214" s="341" t="n">
        <v>0.06370731707317079</v>
      </c>
      <c r="P214" s="341" t="n">
        <v>0.06370731707317079</v>
      </c>
      <c r="Q214" s="341" t="n">
        <v>0.06370731707317079</v>
      </c>
      <c r="R214" s="341" t="n">
        <v>0.06370731707317079</v>
      </c>
      <c r="S214" s="341" t="n">
        <v>0.06370731707317079</v>
      </c>
      <c r="T214" s="341" t="n">
        <v>0.06370731707317079</v>
      </c>
      <c r="U214" s="341" t="n">
        <v>0.06370731707317079</v>
      </c>
      <c r="V214" s="341" t="n">
        <v>0.06370731707317079</v>
      </c>
      <c r="W214" s="341" t="n">
        <v>0.06370731707317079</v>
      </c>
      <c r="X214" s="341" t="n">
        <v>0.06370731707317079</v>
      </c>
      <c r="Y214" s="341" t="n">
        <v>0.06370731707317079</v>
      </c>
      <c r="Z214" s="341" t="n">
        <v>0.06370731707317079</v>
      </c>
      <c r="AA214" s="341" t="n">
        <v>0.06370731707317079</v>
      </c>
      <c r="AB214" s="341" t="n">
        <v>0.06370731707317079</v>
      </c>
      <c r="AC214" s="341" t="n">
        <v>0.06370731707317079</v>
      </c>
      <c r="AD214" s="341" t="n">
        <v>0.06370731707317079</v>
      </c>
      <c r="AE214" s="341" t="n">
        <v>0.06370731707317079</v>
      </c>
      <c r="AF214" s="341" t="n">
        <v>0.06370731707317079</v>
      </c>
      <c r="AG214" s="341" t="n">
        <v>0.06370731707317079</v>
      </c>
      <c r="AH214" s="341" t="n">
        <v>0.06370731707317079</v>
      </c>
      <c r="AI214" s="341" t="n">
        <v>0.06370731707317079</v>
      </c>
      <c r="AJ214" s="341" t="n">
        <v>0.06370731707317079</v>
      </c>
      <c r="AK214" s="341" t="n">
        <v>0.06370731707317079</v>
      </c>
      <c r="AL214" s="341" t="n">
        <v>0.06370731707317079</v>
      </c>
      <c r="AM214" s="341" t="n">
        <v>0.06370731707317079</v>
      </c>
      <c r="AN214" s="341" t="n">
        <v>0.06370731707317079</v>
      </c>
      <c r="AO214" s="341" t="n">
        <v>0.06370731707317079</v>
      </c>
      <c r="AP214" s="341" t="n">
        <v>0.06370731707317079</v>
      </c>
      <c r="AQ214" s="341" t="n">
        <v>0.06370731707317079</v>
      </c>
      <c r="AR214" s="341" t="n">
        <v>0.06370731707317079</v>
      </c>
      <c r="AS214" s="341" t="n">
        <v>0.06370731707317079</v>
      </c>
    </row>
    <row r="215" ht="13.9" customHeight="1">
      <c r="K215" s="340" t="inlineStr">
        <is>
          <t>Calculated Rate of Return on Equity Real - Mid</t>
        </is>
      </c>
      <c r="L215" s="341" t="n">
        <v>0.06370731707317079</v>
      </c>
      <c r="M215" s="341" t="n">
        <v>0.06370731707317079</v>
      </c>
      <c r="N215" s="341" t="n">
        <v>0.06370731707317079</v>
      </c>
      <c r="O215" s="341" t="n">
        <v>0.06370731707317079</v>
      </c>
      <c r="P215" s="341" t="n">
        <v>0.06370731707317079</v>
      </c>
      <c r="Q215" s="341" t="n">
        <v>0.06370731707317079</v>
      </c>
      <c r="R215" s="341" t="n">
        <v>0.06370731707317079</v>
      </c>
      <c r="S215" s="341" t="n">
        <v>0.06370731707317079</v>
      </c>
      <c r="T215" s="341" t="n">
        <v>0.06370731707317079</v>
      </c>
      <c r="U215" s="341" t="n">
        <v>0.06370731707317079</v>
      </c>
      <c r="V215" s="341" t="n">
        <v>0.06370731707317079</v>
      </c>
      <c r="W215" s="341" t="n">
        <v>0.06370731707317079</v>
      </c>
      <c r="X215" s="341" t="n">
        <v>0.06370731707317079</v>
      </c>
      <c r="Y215" s="341" t="n">
        <v>0.06370731707317079</v>
      </c>
      <c r="Z215" s="341" t="n">
        <v>0.06370731707317079</v>
      </c>
      <c r="AA215" s="341" t="n">
        <v>0.06370731707317079</v>
      </c>
      <c r="AB215" s="341" t="n">
        <v>0.06370731707317079</v>
      </c>
      <c r="AC215" s="341" t="n">
        <v>0.06370731707317079</v>
      </c>
      <c r="AD215" s="341" t="n">
        <v>0.06370731707317079</v>
      </c>
      <c r="AE215" s="341" t="n">
        <v>0.06370731707317079</v>
      </c>
      <c r="AF215" s="341" t="n">
        <v>0.06370731707317079</v>
      </c>
      <c r="AG215" s="341" t="n">
        <v>0.06370731707317079</v>
      </c>
      <c r="AH215" s="341" t="n">
        <v>0.06370731707317079</v>
      </c>
      <c r="AI215" s="341" t="n">
        <v>0.06370731707317079</v>
      </c>
      <c r="AJ215" s="341" t="n">
        <v>0.06370731707317079</v>
      </c>
      <c r="AK215" s="341" t="n">
        <v>0.06370731707317079</v>
      </c>
      <c r="AL215" s="341" t="n">
        <v>0.06370731707317079</v>
      </c>
      <c r="AM215" s="341" t="n">
        <v>0.06370731707317079</v>
      </c>
      <c r="AN215" s="341" t="n">
        <v>0.06370731707317079</v>
      </c>
      <c r="AO215" s="341" t="n">
        <v>0.06370731707317079</v>
      </c>
      <c r="AP215" s="341" t="n">
        <v>0.06370731707317079</v>
      </c>
      <c r="AQ215" s="341" t="n">
        <v>0.06370731707317079</v>
      </c>
      <c r="AR215" s="341" t="n">
        <v>0.06370731707317079</v>
      </c>
      <c r="AS215" s="341" t="n">
        <v>0.06370731707317079</v>
      </c>
    </row>
    <row r="216" ht="13.9" customHeight="1">
      <c r="K216" s="340" t="inlineStr">
        <is>
          <t>Calculated Rate of Return on Equity Real - Constant</t>
        </is>
      </c>
      <c r="L216" s="341" t="n">
        <v>0.06370731707317079</v>
      </c>
      <c r="M216" s="341" t="n">
        <v>0.06370731707317079</v>
      </c>
      <c r="N216" s="341" t="n">
        <v>0.06370731707317079</v>
      </c>
      <c r="O216" s="341" t="n">
        <v>0.06370731707317079</v>
      </c>
      <c r="P216" s="341" t="n">
        <v>0.06370731707317079</v>
      </c>
      <c r="Q216" s="341" t="n">
        <v>0.06370731707317079</v>
      </c>
      <c r="R216" s="341" t="n">
        <v>0.06370731707317079</v>
      </c>
      <c r="S216" s="341" t="n">
        <v>0.06370731707317079</v>
      </c>
      <c r="T216" s="341" t="n">
        <v>0.06370731707317079</v>
      </c>
      <c r="U216" s="341" t="n">
        <v>0.06370731707317079</v>
      </c>
      <c r="V216" s="341" t="n">
        <v>0.06370731707317079</v>
      </c>
      <c r="W216" s="341" t="n">
        <v>0.06370731707317079</v>
      </c>
      <c r="X216" s="341" t="n">
        <v>0.06370731707317079</v>
      </c>
      <c r="Y216" s="341" t="n">
        <v>0.06370731707317079</v>
      </c>
      <c r="Z216" s="341" t="n">
        <v>0.06370731707317079</v>
      </c>
      <c r="AA216" s="341" t="n">
        <v>0.06370731707317079</v>
      </c>
      <c r="AB216" s="341" t="n">
        <v>0.06370731707317079</v>
      </c>
      <c r="AC216" s="341" t="n">
        <v>0.06370731707317079</v>
      </c>
      <c r="AD216" s="341" t="n">
        <v>0.06370731707317079</v>
      </c>
      <c r="AE216" s="341" t="n">
        <v>0.06370731707317079</v>
      </c>
      <c r="AF216" s="341" t="n">
        <v>0.06370731707317079</v>
      </c>
      <c r="AG216" s="341" t="n">
        <v>0.06370731707317079</v>
      </c>
      <c r="AH216" s="341" t="n">
        <v>0.06370731707317079</v>
      </c>
      <c r="AI216" s="341" t="n">
        <v>0.06370731707317079</v>
      </c>
      <c r="AJ216" s="341" t="n">
        <v>0.06370731707317079</v>
      </c>
      <c r="AK216" s="341" t="n">
        <v>0.06370731707317079</v>
      </c>
      <c r="AL216" s="341" t="n">
        <v>0.06370731707317079</v>
      </c>
      <c r="AM216" s="341" t="n">
        <v>0.06370731707317079</v>
      </c>
      <c r="AN216" s="341" t="n">
        <v>0.06370731707317079</v>
      </c>
      <c r="AO216" s="341" t="n">
        <v>0.06370731707317079</v>
      </c>
      <c r="AP216" s="341" t="n">
        <v>0.06370731707317079</v>
      </c>
      <c r="AQ216" s="341" t="n">
        <v>0.06370731707317079</v>
      </c>
      <c r="AR216" s="341" t="n">
        <v>0.06370731707317079</v>
      </c>
      <c r="AS216" s="341" t="n">
        <v>0.06370731707317079</v>
      </c>
    </row>
    <row r="217" ht="13.9" customHeight="1">
      <c r="K217" s="340" t="inlineStr">
        <is>
          <t>Debt Fraction - Low</t>
        </is>
      </c>
      <c r="L217" s="341" t="n">
        <v>0.6</v>
      </c>
      <c r="M217" s="341" t="n">
        <v>0.6076923076923076</v>
      </c>
      <c r="N217" s="341" t="n">
        <v>0.6153846153846153</v>
      </c>
      <c r="O217" s="341" t="n">
        <v>0.623076923076923</v>
      </c>
      <c r="P217" s="341" t="n">
        <v>0.6307692307692306</v>
      </c>
      <c r="Q217" s="341" t="n">
        <v>0.6384615384615383</v>
      </c>
      <c r="R217" s="341" t="n">
        <v>0.646153846153846</v>
      </c>
      <c r="S217" s="341" t="n">
        <v>0.6538461538461536</v>
      </c>
      <c r="T217" s="341" t="n">
        <v>0.6615384615384613</v>
      </c>
      <c r="U217" s="341" t="n">
        <v>0.669230769230769</v>
      </c>
      <c r="V217" s="341" t="n">
        <v>0.6769230769230766</v>
      </c>
      <c r="W217" s="341" t="n">
        <v>0.6846153846153843</v>
      </c>
      <c r="X217" s="341" t="n">
        <v>0.692307692307692</v>
      </c>
      <c r="Y217" s="341" t="n">
        <v>0.7</v>
      </c>
      <c r="Z217" s="341" t="n">
        <v>0.7</v>
      </c>
      <c r="AA217" s="341" t="n">
        <v>0.7</v>
      </c>
      <c r="AB217" s="341" t="n">
        <v>0.7</v>
      </c>
      <c r="AC217" s="341" t="n">
        <v>0.7</v>
      </c>
      <c r="AD217" s="341" t="n">
        <v>0.7</v>
      </c>
      <c r="AE217" s="341" t="n">
        <v>0.7</v>
      </c>
      <c r="AF217" s="341" t="n">
        <v>0.7</v>
      </c>
      <c r="AG217" s="341" t="n">
        <v>0.7</v>
      </c>
      <c r="AH217" s="341" t="n">
        <v>0.7</v>
      </c>
      <c r="AI217" s="341" t="n">
        <v>0.7</v>
      </c>
      <c r="AJ217" s="341" t="n">
        <v>0.7</v>
      </c>
      <c r="AK217" s="341" t="n">
        <v>0.7</v>
      </c>
      <c r="AL217" s="341" t="n">
        <v>0.7</v>
      </c>
      <c r="AM217" s="341" t="n">
        <v>0.7</v>
      </c>
      <c r="AN217" s="341" t="n">
        <v>0.7</v>
      </c>
      <c r="AO217" s="341" t="n">
        <v>0.7</v>
      </c>
      <c r="AP217" s="341" t="n">
        <v>0.7</v>
      </c>
      <c r="AQ217" s="341" t="n">
        <v>0.7</v>
      </c>
      <c r="AR217" s="341" t="n">
        <v>0.7</v>
      </c>
      <c r="AS217" s="341" t="n">
        <v>0.7</v>
      </c>
    </row>
    <row r="218" ht="13.9" customHeight="1">
      <c r="K218" s="340" t="inlineStr">
        <is>
          <t>Debt Fraction - Mid</t>
        </is>
      </c>
      <c r="L218" s="341" t="n">
        <v>0.6</v>
      </c>
      <c r="M218" s="341" t="n">
        <v>0.6038461538461538</v>
      </c>
      <c r="N218" s="341" t="n">
        <v>0.6076923076923076</v>
      </c>
      <c r="O218" s="341" t="n">
        <v>0.6115384615384615</v>
      </c>
      <c r="P218" s="341" t="n">
        <v>0.6153846153846153</v>
      </c>
      <c r="Q218" s="341" t="n">
        <v>0.6192307692307691</v>
      </c>
      <c r="R218" s="341" t="n">
        <v>0.623076923076923</v>
      </c>
      <c r="S218" s="341" t="n">
        <v>0.6269230769230768</v>
      </c>
      <c r="T218" s="341" t="n">
        <v>0.6307692307692306</v>
      </c>
      <c r="U218" s="341" t="n">
        <v>0.6346153846153845</v>
      </c>
      <c r="V218" s="341" t="n">
        <v>0.6384615384615383</v>
      </c>
      <c r="W218" s="341" t="n">
        <v>0.6423076923076921</v>
      </c>
      <c r="X218" s="341" t="n">
        <v>0.646153846153846</v>
      </c>
      <c r="Y218" s="341" t="n">
        <v>0.65</v>
      </c>
      <c r="Z218" s="341" t="n">
        <v>0.65</v>
      </c>
      <c r="AA218" s="341" t="n">
        <v>0.65</v>
      </c>
      <c r="AB218" s="341" t="n">
        <v>0.65</v>
      </c>
      <c r="AC218" s="341" t="n">
        <v>0.65</v>
      </c>
      <c r="AD218" s="341" t="n">
        <v>0.65</v>
      </c>
      <c r="AE218" s="341" t="n">
        <v>0.65</v>
      </c>
      <c r="AF218" s="341" t="n">
        <v>0.65</v>
      </c>
      <c r="AG218" s="341" t="n">
        <v>0.65</v>
      </c>
      <c r="AH218" s="341" t="n">
        <v>0.65</v>
      </c>
      <c r="AI218" s="341" t="n">
        <v>0.65</v>
      </c>
      <c r="AJ218" s="341" t="n">
        <v>0.65</v>
      </c>
      <c r="AK218" s="341" t="n">
        <v>0.65</v>
      </c>
      <c r="AL218" s="341" t="n">
        <v>0.65</v>
      </c>
      <c r="AM218" s="341" t="n">
        <v>0.65</v>
      </c>
      <c r="AN218" s="341" t="n">
        <v>0.65</v>
      </c>
      <c r="AO218" s="341" t="n">
        <v>0.65</v>
      </c>
      <c r="AP218" s="341" t="n">
        <v>0.65</v>
      </c>
      <c r="AQ218" s="341" t="n">
        <v>0.65</v>
      </c>
      <c r="AR218" s="341" t="n">
        <v>0.65</v>
      </c>
      <c r="AS218" s="341" t="n">
        <v>0.65</v>
      </c>
    </row>
    <row r="219" ht="13.9" customHeight="1">
      <c r="K219" s="340" t="inlineStr">
        <is>
          <t>Debt Fraction - Constant</t>
        </is>
      </c>
      <c r="L219" s="341" t="n">
        <v>0.6</v>
      </c>
      <c r="M219" s="341" t="n">
        <v>0.6</v>
      </c>
      <c r="N219" s="341" t="n">
        <v>0.6</v>
      </c>
      <c r="O219" s="341" t="n">
        <v>0.6</v>
      </c>
      <c r="P219" s="341" t="n">
        <v>0.6</v>
      </c>
      <c r="Q219" s="341" t="n">
        <v>0.6</v>
      </c>
      <c r="R219" s="341" t="n">
        <v>0.6</v>
      </c>
      <c r="S219" s="341" t="n">
        <v>0.6</v>
      </c>
      <c r="T219" s="341" t="n">
        <v>0.6</v>
      </c>
      <c r="U219" s="341" t="n">
        <v>0.6</v>
      </c>
      <c r="V219" s="341" t="n">
        <v>0.6</v>
      </c>
      <c r="W219" s="341" t="n">
        <v>0.6</v>
      </c>
      <c r="X219" s="341" t="n">
        <v>0.6</v>
      </c>
      <c r="Y219" s="341" t="n">
        <v>0.6</v>
      </c>
      <c r="Z219" s="341" t="n">
        <v>0.6</v>
      </c>
      <c r="AA219" s="341" t="n">
        <v>0.6</v>
      </c>
      <c r="AB219" s="341" t="n">
        <v>0.6</v>
      </c>
      <c r="AC219" s="341" t="n">
        <v>0.6</v>
      </c>
      <c r="AD219" s="341" t="n">
        <v>0.6</v>
      </c>
      <c r="AE219" s="341" t="n">
        <v>0.6</v>
      </c>
      <c r="AF219" s="341" t="n">
        <v>0.6</v>
      </c>
      <c r="AG219" s="341" t="n">
        <v>0.6</v>
      </c>
      <c r="AH219" s="341" t="n">
        <v>0.6</v>
      </c>
      <c r="AI219" s="341" t="n">
        <v>0.6</v>
      </c>
      <c r="AJ219" s="341" t="n">
        <v>0.6</v>
      </c>
      <c r="AK219" s="341" t="n">
        <v>0.6</v>
      </c>
      <c r="AL219" s="341" t="n">
        <v>0.6</v>
      </c>
      <c r="AM219" s="341" t="n">
        <v>0.6</v>
      </c>
      <c r="AN219" s="341" t="n">
        <v>0.6</v>
      </c>
      <c r="AO219" s="341" t="n">
        <v>0.6</v>
      </c>
      <c r="AP219" s="341" t="n">
        <v>0.6</v>
      </c>
      <c r="AQ219" s="341" t="n">
        <v>0.6</v>
      </c>
      <c r="AR219" s="341" t="n">
        <v>0.6</v>
      </c>
      <c r="AS219" s="341" t="n">
        <v>0.6</v>
      </c>
    </row>
    <row r="220" ht="13.9" customHeight="1">
      <c r="K220" s="340" t="inlineStr">
        <is>
          <t>Tax Rate (Federal and State)</t>
        </is>
      </c>
      <c r="L220" s="341" t="n">
        <v>0.2574</v>
      </c>
      <c r="M220" s="341" t="n">
        <v>0.2574</v>
      </c>
      <c r="N220" s="341" t="n">
        <v>0.2574</v>
      </c>
      <c r="O220" s="341" t="n">
        <v>0.2574</v>
      </c>
      <c r="P220" s="341" t="n">
        <v>0.2574</v>
      </c>
      <c r="Q220" s="341" t="n">
        <v>0.2574</v>
      </c>
      <c r="R220" s="341" t="n">
        <v>0.2574</v>
      </c>
      <c r="S220" s="341" t="n">
        <v>0.2574</v>
      </c>
      <c r="T220" s="341" t="n">
        <v>0.2574</v>
      </c>
      <c r="U220" s="341" t="n">
        <v>0.2574</v>
      </c>
      <c r="V220" s="341" t="n">
        <v>0.2574</v>
      </c>
      <c r="W220" s="341" t="n">
        <v>0.2574</v>
      </c>
      <c r="X220" s="341" t="n">
        <v>0.2574</v>
      </c>
      <c r="Y220" s="341" t="n">
        <v>0.2574</v>
      </c>
      <c r="Z220" s="341" t="n">
        <v>0.2574</v>
      </c>
      <c r="AA220" s="341" t="n">
        <v>0.2574</v>
      </c>
      <c r="AB220" s="341" t="n">
        <v>0.2574</v>
      </c>
      <c r="AC220" s="341" t="n">
        <v>0.2574</v>
      </c>
      <c r="AD220" s="341" t="n">
        <v>0.2574</v>
      </c>
      <c r="AE220" s="341" t="n">
        <v>0.2574</v>
      </c>
      <c r="AF220" s="341" t="n">
        <v>0.2574</v>
      </c>
      <c r="AG220" s="341" t="n">
        <v>0.2574</v>
      </c>
      <c r="AH220" s="341" t="n">
        <v>0.2574</v>
      </c>
      <c r="AI220" s="341" t="n">
        <v>0.2574</v>
      </c>
      <c r="AJ220" s="341" t="n">
        <v>0.2574</v>
      </c>
      <c r="AK220" s="341" t="n">
        <v>0.2574</v>
      </c>
      <c r="AL220" s="341" t="n">
        <v>0.2574</v>
      </c>
      <c r="AM220" s="341" t="n">
        <v>0.2574</v>
      </c>
      <c r="AN220" s="341" t="n">
        <v>0.2574</v>
      </c>
      <c r="AO220" s="341" t="n">
        <v>0.2574</v>
      </c>
      <c r="AP220" s="341" t="n">
        <v>0.2574</v>
      </c>
      <c r="AQ220" s="341" t="n">
        <v>0.2574</v>
      </c>
      <c r="AR220" s="341" t="n">
        <v>0.2574</v>
      </c>
      <c r="AS220" s="341" t="n">
        <v>0.2574</v>
      </c>
    </row>
    <row r="221" ht="13.9" customHeight="1">
      <c r="K221" s="340" t="inlineStr">
        <is>
          <t>WACC Nominal - Low</t>
        </is>
      </c>
      <c r="L221" s="341" t="n">
        <v>0.05273938800000001</v>
      </c>
      <c r="M221" s="341" t="n">
        <v>0.0522578416923077</v>
      </c>
      <c r="N221" s="341" t="n">
        <v>0.05177629538461539</v>
      </c>
      <c r="O221" s="341" t="n">
        <v>0.05129474907692308</v>
      </c>
      <c r="P221" s="341" t="n">
        <v>0.05081320276923078</v>
      </c>
      <c r="Q221" s="341" t="n">
        <v>0.05033165646153848</v>
      </c>
      <c r="R221" s="341" t="n">
        <v>0.04985011015384616</v>
      </c>
      <c r="S221" s="341" t="n">
        <v>0.04936856384615386</v>
      </c>
      <c r="T221" s="341" t="n">
        <v>0.04888701753846156</v>
      </c>
      <c r="U221" s="341" t="n">
        <v>0.04840547123076925</v>
      </c>
      <c r="V221" s="341" t="n">
        <v>0.04792392492307694</v>
      </c>
      <c r="W221" s="341" t="n">
        <v>0.04744237861538463</v>
      </c>
      <c r="X221" s="341" t="n">
        <v>0.04696083230769233</v>
      </c>
      <c r="Y221" s="341" t="n">
        <v>0.046479286</v>
      </c>
      <c r="Z221" s="341" t="n">
        <v>0.046479286</v>
      </c>
      <c r="AA221" s="341" t="n">
        <v>0.046479286</v>
      </c>
      <c r="AB221" s="341" t="n">
        <v>0.046479286</v>
      </c>
      <c r="AC221" s="341" t="n">
        <v>0.046479286</v>
      </c>
      <c r="AD221" s="341" t="n">
        <v>0.046479286</v>
      </c>
      <c r="AE221" s="341" t="n">
        <v>0.046479286</v>
      </c>
      <c r="AF221" s="341" t="n">
        <v>0.046479286</v>
      </c>
      <c r="AG221" s="341" t="n">
        <v>0.046479286</v>
      </c>
      <c r="AH221" s="341" t="n">
        <v>0.046479286</v>
      </c>
      <c r="AI221" s="341" t="n">
        <v>0.046479286</v>
      </c>
      <c r="AJ221" s="341" t="n">
        <v>0.046479286</v>
      </c>
      <c r="AK221" s="341" t="n">
        <v>0.046479286</v>
      </c>
      <c r="AL221" s="341" t="n">
        <v>0.046479286</v>
      </c>
      <c r="AM221" s="341" t="n">
        <v>0.046479286</v>
      </c>
      <c r="AN221" s="341" t="n">
        <v>0.046479286</v>
      </c>
      <c r="AO221" s="341" t="n">
        <v>0.046479286</v>
      </c>
      <c r="AP221" s="341" t="n">
        <v>0.046479286</v>
      </c>
      <c r="AQ221" s="341" t="n">
        <v>0.046479286</v>
      </c>
      <c r="AR221" s="341" t="n">
        <v>0.046479286</v>
      </c>
      <c r="AS221" s="341" t="n">
        <v>0.046479286</v>
      </c>
    </row>
    <row r="222" ht="13.9" customHeight="1">
      <c r="K222" s="340" t="inlineStr">
        <is>
          <t>WACC Nominal - Mid</t>
        </is>
      </c>
      <c r="L222" s="341" t="n">
        <v>0.05273938800000001</v>
      </c>
      <c r="M222" s="341" t="n">
        <v>0.05249861484615385</v>
      </c>
      <c r="N222" s="341" t="n">
        <v>0.0522578416923077</v>
      </c>
      <c r="O222" s="341" t="n">
        <v>0.05201706853846155</v>
      </c>
      <c r="P222" s="341" t="n">
        <v>0.05177629538461539</v>
      </c>
      <c r="Q222" s="341" t="n">
        <v>0.05153552223076924</v>
      </c>
      <c r="R222" s="341" t="n">
        <v>0.05129474907692308</v>
      </c>
      <c r="S222" s="341" t="n">
        <v>0.05105397592307694</v>
      </c>
      <c r="T222" s="341" t="n">
        <v>0.05081320276923078</v>
      </c>
      <c r="U222" s="341" t="n">
        <v>0.05057242961538462</v>
      </c>
      <c r="V222" s="341" t="n">
        <v>0.05033165646153848</v>
      </c>
      <c r="W222" s="341" t="n">
        <v>0.05009088330769232</v>
      </c>
      <c r="X222" s="341" t="n">
        <v>0.04985011015384616</v>
      </c>
      <c r="Y222" s="341" t="n">
        <v>0.049609337</v>
      </c>
      <c r="Z222" s="341" t="n">
        <v>0.049609337</v>
      </c>
      <c r="AA222" s="341" t="n">
        <v>0.049609337</v>
      </c>
      <c r="AB222" s="341" t="n">
        <v>0.049609337</v>
      </c>
      <c r="AC222" s="341" t="n">
        <v>0.049609337</v>
      </c>
      <c r="AD222" s="341" t="n">
        <v>0.049609337</v>
      </c>
      <c r="AE222" s="341" t="n">
        <v>0.049609337</v>
      </c>
      <c r="AF222" s="341" t="n">
        <v>0.049609337</v>
      </c>
      <c r="AG222" s="341" t="n">
        <v>0.049609337</v>
      </c>
      <c r="AH222" s="341" t="n">
        <v>0.049609337</v>
      </c>
      <c r="AI222" s="341" t="n">
        <v>0.049609337</v>
      </c>
      <c r="AJ222" s="341" t="n">
        <v>0.049609337</v>
      </c>
      <c r="AK222" s="341" t="n">
        <v>0.049609337</v>
      </c>
      <c r="AL222" s="341" t="n">
        <v>0.049609337</v>
      </c>
      <c r="AM222" s="341" t="n">
        <v>0.049609337</v>
      </c>
      <c r="AN222" s="341" t="n">
        <v>0.049609337</v>
      </c>
      <c r="AO222" s="341" t="n">
        <v>0.049609337</v>
      </c>
      <c r="AP222" s="341" t="n">
        <v>0.049609337</v>
      </c>
      <c r="AQ222" s="341" t="n">
        <v>0.049609337</v>
      </c>
      <c r="AR222" s="341" t="n">
        <v>0.049609337</v>
      </c>
      <c r="AS222" s="341" t="n">
        <v>0.049609337</v>
      </c>
    </row>
    <row r="223" ht="13.9" customHeight="1">
      <c r="K223" s="340" t="inlineStr">
        <is>
          <t>WACC Nominal - Constant</t>
        </is>
      </c>
      <c r="L223" s="341" t="n">
        <v>0.05273938800000001</v>
      </c>
      <c r="M223" s="341" t="n">
        <v>0.05273938800000001</v>
      </c>
      <c r="N223" s="341" t="n">
        <v>0.05273938800000001</v>
      </c>
      <c r="O223" s="341" t="n">
        <v>0.05273938800000001</v>
      </c>
      <c r="P223" s="341" t="n">
        <v>0.05273938800000001</v>
      </c>
      <c r="Q223" s="341" t="n">
        <v>0.05273938800000001</v>
      </c>
      <c r="R223" s="341" t="n">
        <v>0.05273938800000001</v>
      </c>
      <c r="S223" s="341" t="n">
        <v>0.05273938800000001</v>
      </c>
      <c r="T223" s="341" t="n">
        <v>0.05273938800000001</v>
      </c>
      <c r="U223" s="341" t="n">
        <v>0.05273938800000001</v>
      </c>
      <c r="V223" s="341" t="n">
        <v>0.05273938800000001</v>
      </c>
      <c r="W223" s="341" t="n">
        <v>0.05273938800000001</v>
      </c>
      <c r="X223" s="341" t="n">
        <v>0.05273938800000001</v>
      </c>
      <c r="Y223" s="341" t="n">
        <v>0.05273938800000001</v>
      </c>
      <c r="Z223" s="341" t="n">
        <v>0.05273938800000001</v>
      </c>
      <c r="AA223" s="341" t="n">
        <v>0.05273938800000001</v>
      </c>
      <c r="AB223" s="341" t="n">
        <v>0.05273938800000001</v>
      </c>
      <c r="AC223" s="341" t="n">
        <v>0.05273938800000001</v>
      </c>
      <c r="AD223" s="341" t="n">
        <v>0.05273938800000001</v>
      </c>
      <c r="AE223" s="341" t="n">
        <v>0.05273938800000001</v>
      </c>
      <c r="AF223" s="341" t="n">
        <v>0.05273938800000001</v>
      </c>
      <c r="AG223" s="341" t="n">
        <v>0.05273938800000001</v>
      </c>
      <c r="AH223" s="341" t="n">
        <v>0.05273938800000001</v>
      </c>
      <c r="AI223" s="341" t="n">
        <v>0.05273938800000001</v>
      </c>
      <c r="AJ223" s="341" t="n">
        <v>0.05273938800000001</v>
      </c>
      <c r="AK223" s="341" t="n">
        <v>0.05273938800000001</v>
      </c>
      <c r="AL223" s="341" t="n">
        <v>0.05273938800000001</v>
      </c>
      <c r="AM223" s="341" t="n">
        <v>0.05273938800000001</v>
      </c>
      <c r="AN223" s="341" t="n">
        <v>0.05273938800000001</v>
      </c>
      <c r="AO223" s="341" t="n">
        <v>0.05273938800000001</v>
      </c>
      <c r="AP223" s="341" t="n">
        <v>0.05273938800000001</v>
      </c>
      <c r="AQ223" s="341" t="n">
        <v>0.05273938800000001</v>
      </c>
      <c r="AR223" s="341" t="n">
        <v>0.05273938800000001</v>
      </c>
      <c r="AS223" s="341" t="n">
        <v>0.05273938800000001</v>
      </c>
    </row>
    <row r="224" ht="13.9" customHeight="1">
      <c r="K224" s="340" t="inlineStr">
        <is>
          <t>WACC Real - Low</t>
        </is>
      </c>
      <c r="L224" s="341" t="n">
        <v>0.02706281756097573</v>
      </c>
      <c r="M224" s="341" t="n">
        <v>0.02659301628517818</v>
      </c>
      <c r="N224" s="341" t="n">
        <v>0.02612321500938108</v>
      </c>
      <c r="O224" s="341" t="n">
        <v>0.02565341373358354</v>
      </c>
      <c r="P224" s="341" t="n">
        <v>0.02518361245778622</v>
      </c>
      <c r="Q224" s="341" t="n">
        <v>0.02471381118198868</v>
      </c>
      <c r="R224" s="341" t="n">
        <v>0.02424400990619158</v>
      </c>
      <c r="S224" s="341" t="n">
        <v>0.02377420863039403</v>
      </c>
      <c r="T224" s="341" t="n">
        <v>0.02330440735459671</v>
      </c>
      <c r="U224" s="341" t="n">
        <v>0.02283460607879939</v>
      </c>
      <c r="V224" s="341" t="n">
        <v>0.02236480480300207</v>
      </c>
      <c r="W224" s="341" t="n">
        <v>0.02189500352720453</v>
      </c>
      <c r="X224" s="341" t="n">
        <v>0.02142520225140743</v>
      </c>
      <c r="Y224" s="341" t="n">
        <v>0.02095540097560988</v>
      </c>
      <c r="Z224" s="341" t="n">
        <v>0.02095540097560988</v>
      </c>
      <c r="AA224" s="341" t="n">
        <v>0.02095540097560988</v>
      </c>
      <c r="AB224" s="341" t="n">
        <v>0.02095540097560988</v>
      </c>
      <c r="AC224" s="341" t="n">
        <v>0.02095540097560988</v>
      </c>
      <c r="AD224" s="341" t="n">
        <v>0.02095540097560988</v>
      </c>
      <c r="AE224" s="341" t="n">
        <v>0.02095540097560988</v>
      </c>
      <c r="AF224" s="341" t="n">
        <v>0.02095540097560988</v>
      </c>
      <c r="AG224" s="341" t="n">
        <v>0.02095540097560988</v>
      </c>
      <c r="AH224" s="341" t="n">
        <v>0.02095540097560988</v>
      </c>
      <c r="AI224" s="341" t="n">
        <v>0.02095540097560988</v>
      </c>
      <c r="AJ224" s="341" t="n">
        <v>0.02095540097560988</v>
      </c>
      <c r="AK224" s="341" t="n">
        <v>0.02095540097560988</v>
      </c>
      <c r="AL224" s="341" t="n">
        <v>0.02095540097560988</v>
      </c>
      <c r="AM224" s="341" t="n">
        <v>0.02095540097560988</v>
      </c>
      <c r="AN224" s="341" t="n">
        <v>0.02095540097560988</v>
      </c>
      <c r="AO224" s="341" t="n">
        <v>0.02095540097560988</v>
      </c>
      <c r="AP224" s="341" t="n">
        <v>0.02095540097560988</v>
      </c>
      <c r="AQ224" s="341" t="n">
        <v>0.02095540097560988</v>
      </c>
      <c r="AR224" s="341" t="n">
        <v>0.02095540097560988</v>
      </c>
      <c r="AS224" s="341" t="n">
        <v>0.02095540097560988</v>
      </c>
    </row>
    <row r="225" ht="13.9" customHeight="1">
      <c r="K225" s="340" t="inlineStr">
        <is>
          <t>WACC Real - Mid</t>
        </is>
      </c>
      <c r="L225" s="341" t="n">
        <v>0.02706281756097573</v>
      </c>
      <c r="M225" s="341" t="n">
        <v>0.02682791692307718</v>
      </c>
      <c r="N225" s="341" t="n">
        <v>0.02659301628517818</v>
      </c>
      <c r="O225" s="341" t="n">
        <v>0.02635811564727963</v>
      </c>
      <c r="P225" s="341" t="n">
        <v>0.02612321500938108</v>
      </c>
      <c r="Q225" s="341" t="n">
        <v>0.02588831437148231</v>
      </c>
      <c r="R225" s="341" t="n">
        <v>0.02565341373358354</v>
      </c>
      <c r="S225" s="341" t="n">
        <v>0.02541851309568499</v>
      </c>
      <c r="T225" s="341" t="n">
        <v>0.02518361245778622</v>
      </c>
      <c r="U225" s="341" t="n">
        <v>0.02494871181988767</v>
      </c>
      <c r="V225" s="341" t="n">
        <v>0.02471381118198868</v>
      </c>
      <c r="W225" s="341" t="n">
        <v>0.02447891054409013</v>
      </c>
      <c r="X225" s="341" t="n">
        <v>0.02424400990619158</v>
      </c>
      <c r="Y225" s="341" t="n">
        <v>0.02400910926829258</v>
      </c>
      <c r="Z225" s="341" t="n">
        <v>0.02400910926829258</v>
      </c>
      <c r="AA225" s="341" t="n">
        <v>0.02400910926829258</v>
      </c>
      <c r="AB225" s="341" t="n">
        <v>0.02400910926829258</v>
      </c>
      <c r="AC225" s="341" t="n">
        <v>0.02400910926829258</v>
      </c>
      <c r="AD225" s="341" t="n">
        <v>0.02400910926829258</v>
      </c>
      <c r="AE225" s="341" t="n">
        <v>0.02400910926829258</v>
      </c>
      <c r="AF225" s="341" t="n">
        <v>0.02400910926829258</v>
      </c>
      <c r="AG225" s="341" t="n">
        <v>0.02400910926829258</v>
      </c>
      <c r="AH225" s="341" t="n">
        <v>0.02400910926829258</v>
      </c>
      <c r="AI225" s="341" t="n">
        <v>0.02400910926829258</v>
      </c>
      <c r="AJ225" s="341" t="n">
        <v>0.02400910926829258</v>
      </c>
      <c r="AK225" s="341" t="n">
        <v>0.02400910926829258</v>
      </c>
      <c r="AL225" s="341" t="n">
        <v>0.02400910926829258</v>
      </c>
      <c r="AM225" s="341" t="n">
        <v>0.02400910926829258</v>
      </c>
      <c r="AN225" s="341" t="n">
        <v>0.02400910926829258</v>
      </c>
      <c r="AO225" s="341" t="n">
        <v>0.02400910926829258</v>
      </c>
      <c r="AP225" s="341" t="n">
        <v>0.02400910926829258</v>
      </c>
      <c r="AQ225" s="341" t="n">
        <v>0.02400910926829258</v>
      </c>
      <c r="AR225" s="341" t="n">
        <v>0.02400910926829258</v>
      </c>
      <c r="AS225" s="341" t="n">
        <v>0.02400910926829258</v>
      </c>
    </row>
    <row r="226" ht="13.9" customHeight="1">
      <c r="K226" s="340" t="inlineStr">
        <is>
          <t>WACC Real - Constant</t>
        </is>
      </c>
      <c r="L226" s="341" t="n">
        <v>0.02706281756097573</v>
      </c>
      <c r="M226" s="341" t="n">
        <v>0.02706281756097573</v>
      </c>
      <c r="N226" s="341" t="n">
        <v>0.02706281756097573</v>
      </c>
      <c r="O226" s="341" t="n">
        <v>0.02706281756097573</v>
      </c>
      <c r="P226" s="341" t="n">
        <v>0.02706281756097573</v>
      </c>
      <c r="Q226" s="341" t="n">
        <v>0.02706281756097573</v>
      </c>
      <c r="R226" s="341" t="n">
        <v>0.02706281756097573</v>
      </c>
      <c r="S226" s="341" t="n">
        <v>0.02706281756097573</v>
      </c>
      <c r="T226" s="341" t="n">
        <v>0.02706281756097573</v>
      </c>
      <c r="U226" s="341" t="n">
        <v>0.02706281756097573</v>
      </c>
      <c r="V226" s="341" t="n">
        <v>0.02706281756097573</v>
      </c>
      <c r="W226" s="341" t="n">
        <v>0.02706281756097573</v>
      </c>
      <c r="X226" s="341" t="n">
        <v>0.02706281756097573</v>
      </c>
      <c r="Y226" s="341" t="n">
        <v>0.02706281756097573</v>
      </c>
      <c r="Z226" s="341" t="n">
        <v>0.02706281756097573</v>
      </c>
      <c r="AA226" s="341" t="n">
        <v>0.02706281756097573</v>
      </c>
      <c r="AB226" s="341" t="n">
        <v>0.02706281756097573</v>
      </c>
      <c r="AC226" s="341" t="n">
        <v>0.02706281756097573</v>
      </c>
      <c r="AD226" s="341" t="n">
        <v>0.02706281756097573</v>
      </c>
      <c r="AE226" s="341" t="n">
        <v>0.02706281756097573</v>
      </c>
      <c r="AF226" s="341" t="n">
        <v>0.02706281756097573</v>
      </c>
      <c r="AG226" s="341" t="n">
        <v>0.02706281756097573</v>
      </c>
      <c r="AH226" s="341" t="n">
        <v>0.02706281756097573</v>
      </c>
      <c r="AI226" s="341" t="n">
        <v>0.02706281756097573</v>
      </c>
      <c r="AJ226" s="341" t="n">
        <v>0.02706281756097573</v>
      </c>
      <c r="AK226" s="341" t="n">
        <v>0.02706281756097573</v>
      </c>
      <c r="AL226" s="341" t="n">
        <v>0.02706281756097573</v>
      </c>
      <c r="AM226" s="341" t="n">
        <v>0.02706281756097573</v>
      </c>
      <c r="AN226" s="341" t="n">
        <v>0.02706281756097573</v>
      </c>
      <c r="AO226" s="341" t="n">
        <v>0.02706281756097573</v>
      </c>
      <c r="AP226" s="341" t="n">
        <v>0.02706281756097573</v>
      </c>
      <c r="AQ226" s="341" t="n">
        <v>0.02706281756097573</v>
      </c>
      <c r="AR226" s="341" t="n">
        <v>0.02706281756097573</v>
      </c>
      <c r="AS226" s="341" t="n">
        <v>0.02706281756097573</v>
      </c>
    </row>
    <row r="227" ht="13.9" customHeight="1">
      <c r="K227" s="165" t="inlineStr">
        <is>
          <t>Capital Recovery Factor (CRF) Nominal - Low</t>
        </is>
      </c>
      <c r="L227" s="341">
        <f> L221 / (1 - (1 / (1 + L221)^$S$37))</f>
        <v/>
      </c>
      <c r="M227" s="341">
        <f> M221 / (1 - (1 / (1 + M221)^$S$37))</f>
        <v/>
      </c>
      <c r="N227" s="341">
        <f> N221 / (1 - (1 / (1 + N221)^$S$37))</f>
        <v/>
      </c>
      <c r="O227" s="341">
        <f> O221 / (1 - (1 / (1 + O221)^$S$37))</f>
        <v/>
      </c>
      <c r="P227" s="341">
        <f> P221 / (1 - (1 / (1 + P221)^$S$37))</f>
        <v/>
      </c>
      <c r="Q227" s="341">
        <f> Q221 / (1 - (1 / (1 + Q221)^$S$37))</f>
        <v/>
      </c>
      <c r="R227" s="341">
        <f> R221 / (1 - (1 / (1 + R221)^$S$37))</f>
        <v/>
      </c>
      <c r="S227" s="341">
        <f> S221 / (1 - (1 / (1 + S221)^$S$37))</f>
        <v/>
      </c>
      <c r="T227" s="341">
        <f> T221 / (1 - (1 / (1 + T221)^$S$37))</f>
        <v/>
      </c>
      <c r="U227" s="341">
        <f> U221 / (1 - (1 / (1 + U221)^$S$37))</f>
        <v/>
      </c>
      <c r="V227" s="341">
        <f> V221 / (1 - (1 / (1 + V221)^$S$37))</f>
        <v/>
      </c>
      <c r="W227" s="341">
        <f> W221 / (1 - (1 / (1 + W221)^$S$37))</f>
        <v/>
      </c>
      <c r="X227" s="341">
        <f> X221 / (1 - (1 / (1 + X221)^$S$37))</f>
        <v/>
      </c>
      <c r="Y227" s="341">
        <f> Y221 / (1 - (1 / (1 + Y221)^$S$37))</f>
        <v/>
      </c>
      <c r="Z227" s="341">
        <f> Z221 / (1 - (1 / (1 + Z221)^$S$37))</f>
        <v/>
      </c>
      <c r="AA227" s="341">
        <f> AA221 / (1 - (1 / (1 + AA221)^$S$37))</f>
        <v/>
      </c>
      <c r="AB227" s="341">
        <f> AB221 / (1 - (1 / (1 + AB221)^$S$37))</f>
        <v/>
      </c>
      <c r="AC227" s="341">
        <f> AC221 / (1 - (1 / (1 + AC221)^$S$37))</f>
        <v/>
      </c>
      <c r="AD227" s="341">
        <f> AD221 / (1 - (1 / (1 + AD221)^$S$37))</f>
        <v/>
      </c>
      <c r="AE227" s="341">
        <f> AE221 / (1 - (1 / (1 + AE221)^$S$37))</f>
        <v/>
      </c>
      <c r="AF227" s="341">
        <f> AF221 / (1 - (1 / (1 + AF221)^$S$37))</f>
        <v/>
      </c>
      <c r="AG227" s="341">
        <f> AG221 / (1 - (1 / (1 + AG221)^$S$37))</f>
        <v/>
      </c>
      <c r="AH227" s="341">
        <f> AH221 / (1 - (1 / (1 + AH221)^$S$37))</f>
        <v/>
      </c>
      <c r="AI227" s="341">
        <f> AI221 / (1 - (1 / (1 + AI221)^$S$37))</f>
        <v/>
      </c>
      <c r="AJ227" s="341">
        <f> AJ221 / (1 - (1 / (1 + AJ221)^$S$37))</f>
        <v/>
      </c>
      <c r="AK227" s="341">
        <f> AK221 / (1 - (1 / (1 + AK221)^$S$37))</f>
        <v/>
      </c>
      <c r="AL227" s="341">
        <f> AL221 / (1 - (1 / (1 + AL221)^$S$37))</f>
        <v/>
      </c>
      <c r="AM227" s="341">
        <f> AM221 / (1 - (1 / (1 + AM221)^$S$37))</f>
        <v/>
      </c>
      <c r="AN227" s="341">
        <f> AN221 / (1 - (1 / (1 + AN221)^$S$37))</f>
        <v/>
      </c>
      <c r="AO227" s="341">
        <f> AO221 / (1 - (1 / (1 + AO221)^$S$37))</f>
        <v/>
      </c>
      <c r="AP227" s="341">
        <f> AP221 / (1 - (1 / (1 + AP221)^$S$37))</f>
        <v/>
      </c>
      <c r="AQ227" s="341">
        <f> AQ221 / (1 - (1 / (1 + AQ221)^$S$37))</f>
        <v/>
      </c>
      <c r="AR227" s="341">
        <f> AR221 / (1 - (1 / (1 + AR221)^$S$37))</f>
        <v/>
      </c>
      <c r="AS227" s="341">
        <f> AS221 / (1 - (1 / (1 + AS221)^$S$37))</f>
        <v/>
      </c>
    </row>
    <row r="228" ht="13.9" customHeight="1">
      <c r="K228" s="165" t="inlineStr">
        <is>
          <t>Capital Recovery Factor (CRF) Nominal - Mid</t>
        </is>
      </c>
      <c r="L228" s="341">
        <f> L222 / (1 - (1 / (1 + L222)^$S$37))</f>
        <v/>
      </c>
      <c r="M228" s="341">
        <f> M222 / (1 - (1 / (1 + M222)^$S$37))</f>
        <v/>
      </c>
      <c r="N228" s="341">
        <f> N222 / (1 - (1 / (1 + N222)^$S$37))</f>
        <v/>
      </c>
      <c r="O228" s="341">
        <f> O222 / (1 - (1 / (1 + O222)^$S$37))</f>
        <v/>
      </c>
      <c r="P228" s="341">
        <f> P222 / (1 - (1 / (1 + P222)^$S$37))</f>
        <v/>
      </c>
      <c r="Q228" s="341">
        <f> Q222 / (1 - (1 / (1 + Q222)^$S$37))</f>
        <v/>
      </c>
      <c r="R228" s="341">
        <f> R222 / (1 - (1 / (1 + R222)^$S$37))</f>
        <v/>
      </c>
      <c r="S228" s="341">
        <f> S222 / (1 - (1 / (1 + S222)^$S$37))</f>
        <v/>
      </c>
      <c r="T228" s="341">
        <f> T222 / (1 - (1 / (1 + T222)^$S$37))</f>
        <v/>
      </c>
      <c r="U228" s="341">
        <f> U222 / (1 - (1 / (1 + U222)^$S$37))</f>
        <v/>
      </c>
      <c r="V228" s="341">
        <f> V222 / (1 - (1 / (1 + V222)^$S$37))</f>
        <v/>
      </c>
      <c r="W228" s="341">
        <f> W222 / (1 - (1 / (1 + W222)^$S$37))</f>
        <v/>
      </c>
      <c r="X228" s="341">
        <f> X222 / (1 - (1 / (1 + X222)^$S$37))</f>
        <v/>
      </c>
      <c r="Y228" s="341">
        <f> Y222 / (1 - (1 / (1 + Y222)^$S$37))</f>
        <v/>
      </c>
      <c r="Z228" s="341">
        <f> Z222 / (1 - (1 / (1 + Z222)^$S$37))</f>
        <v/>
      </c>
      <c r="AA228" s="341">
        <f> AA222 / (1 - (1 / (1 + AA222)^$S$37))</f>
        <v/>
      </c>
      <c r="AB228" s="341">
        <f> AB222 / (1 - (1 / (1 + AB222)^$S$37))</f>
        <v/>
      </c>
      <c r="AC228" s="341">
        <f> AC222 / (1 - (1 / (1 + AC222)^$S$37))</f>
        <v/>
      </c>
      <c r="AD228" s="341">
        <f> AD222 / (1 - (1 / (1 + AD222)^$S$37))</f>
        <v/>
      </c>
      <c r="AE228" s="341">
        <f> AE222 / (1 - (1 / (1 + AE222)^$S$37))</f>
        <v/>
      </c>
      <c r="AF228" s="341">
        <f> AF222 / (1 - (1 / (1 + AF222)^$S$37))</f>
        <v/>
      </c>
      <c r="AG228" s="341">
        <f> AG222 / (1 - (1 / (1 + AG222)^$S$37))</f>
        <v/>
      </c>
      <c r="AH228" s="341">
        <f> AH222 / (1 - (1 / (1 + AH222)^$S$37))</f>
        <v/>
      </c>
      <c r="AI228" s="341">
        <f> AI222 / (1 - (1 / (1 + AI222)^$S$37))</f>
        <v/>
      </c>
      <c r="AJ228" s="341">
        <f> AJ222 / (1 - (1 / (1 + AJ222)^$S$37))</f>
        <v/>
      </c>
      <c r="AK228" s="341">
        <f> AK222 / (1 - (1 / (1 + AK222)^$S$37))</f>
        <v/>
      </c>
      <c r="AL228" s="341">
        <f> AL222 / (1 - (1 / (1 + AL222)^$S$37))</f>
        <v/>
      </c>
      <c r="AM228" s="341">
        <f> AM222 / (1 - (1 / (1 + AM222)^$S$37))</f>
        <v/>
      </c>
      <c r="AN228" s="341">
        <f> AN222 / (1 - (1 / (1 + AN222)^$S$37))</f>
        <v/>
      </c>
      <c r="AO228" s="341">
        <f> AO222 / (1 - (1 / (1 + AO222)^$S$37))</f>
        <v/>
      </c>
      <c r="AP228" s="341">
        <f> AP222 / (1 - (1 / (1 + AP222)^$S$37))</f>
        <v/>
      </c>
      <c r="AQ228" s="341">
        <f> AQ222 / (1 - (1 / (1 + AQ222)^$S$37))</f>
        <v/>
      </c>
      <c r="AR228" s="341">
        <f> AR222 / (1 - (1 / (1 + AR222)^$S$37))</f>
        <v/>
      </c>
      <c r="AS228" s="341">
        <f> AS222 / (1 - (1 / (1 + AS222)^$S$37))</f>
        <v/>
      </c>
    </row>
    <row r="229" ht="13.9" customHeight="1">
      <c r="K229" s="165" t="inlineStr">
        <is>
          <t>Capital Recovery Factor (CRF) Nominal - Constant</t>
        </is>
      </c>
      <c r="L229" s="341">
        <f> L223 / (1 - (1 / (1 + L223)^$S$37))</f>
        <v/>
      </c>
      <c r="M229" s="341">
        <f> M223 / (1 - (1 / (1 + M223)^$S$37))</f>
        <v/>
      </c>
      <c r="N229" s="341">
        <f> N223 / (1 - (1 / (1 + N223)^$S$37))</f>
        <v/>
      </c>
      <c r="O229" s="341">
        <f> O223 / (1 - (1 / (1 + O223)^$S$37))</f>
        <v/>
      </c>
      <c r="P229" s="341">
        <f> P223 / (1 - (1 / (1 + P223)^$S$37))</f>
        <v/>
      </c>
      <c r="Q229" s="341">
        <f> Q223 / (1 - (1 / (1 + Q223)^$S$37))</f>
        <v/>
      </c>
      <c r="R229" s="341">
        <f> R223 / (1 - (1 / (1 + R223)^$S$37))</f>
        <v/>
      </c>
      <c r="S229" s="341">
        <f> S223 / (1 - (1 / (1 + S223)^$S$37))</f>
        <v/>
      </c>
      <c r="T229" s="341">
        <f> T223 / (1 - (1 / (1 + T223)^$S$37))</f>
        <v/>
      </c>
      <c r="U229" s="341">
        <f> U223 / (1 - (1 / (1 + U223)^$S$37))</f>
        <v/>
      </c>
      <c r="V229" s="341">
        <f> V223 / (1 - (1 / (1 + V223)^$S$37))</f>
        <v/>
      </c>
      <c r="W229" s="341">
        <f> W223 / (1 - (1 / (1 + W223)^$S$37))</f>
        <v/>
      </c>
      <c r="X229" s="341">
        <f> X223 / (1 - (1 / (1 + X223)^$S$37))</f>
        <v/>
      </c>
      <c r="Y229" s="341">
        <f> Y223 / (1 - (1 / (1 + Y223)^$S$37))</f>
        <v/>
      </c>
      <c r="Z229" s="341">
        <f> Z223 / (1 - (1 / (1 + Z223)^$S$37))</f>
        <v/>
      </c>
      <c r="AA229" s="341">
        <f> AA223 / (1 - (1 / (1 + AA223)^$S$37))</f>
        <v/>
      </c>
      <c r="AB229" s="341">
        <f> AB223 / (1 - (1 / (1 + AB223)^$S$37))</f>
        <v/>
      </c>
      <c r="AC229" s="341">
        <f> AC223 / (1 - (1 / (1 + AC223)^$S$37))</f>
        <v/>
      </c>
      <c r="AD229" s="341">
        <f> AD223 / (1 - (1 / (1 + AD223)^$S$37))</f>
        <v/>
      </c>
      <c r="AE229" s="341">
        <f> AE223 / (1 - (1 / (1 + AE223)^$S$37))</f>
        <v/>
      </c>
      <c r="AF229" s="341">
        <f> AF223 / (1 - (1 / (1 + AF223)^$S$37))</f>
        <v/>
      </c>
      <c r="AG229" s="341">
        <f> AG223 / (1 - (1 / (1 + AG223)^$S$37))</f>
        <v/>
      </c>
      <c r="AH229" s="341">
        <f> AH223 / (1 - (1 / (1 + AH223)^$S$37))</f>
        <v/>
      </c>
      <c r="AI229" s="341">
        <f> AI223 / (1 - (1 / (1 + AI223)^$S$37))</f>
        <v/>
      </c>
      <c r="AJ229" s="341">
        <f> AJ223 / (1 - (1 / (1 + AJ223)^$S$37))</f>
        <v/>
      </c>
      <c r="AK229" s="341">
        <f> AK223 / (1 - (1 / (1 + AK223)^$S$37))</f>
        <v/>
      </c>
      <c r="AL229" s="341">
        <f> AL223 / (1 - (1 / (1 + AL223)^$S$37))</f>
        <v/>
      </c>
      <c r="AM229" s="341">
        <f> AM223 / (1 - (1 / (1 + AM223)^$S$37))</f>
        <v/>
      </c>
      <c r="AN229" s="341">
        <f> AN223 / (1 - (1 / (1 + AN223)^$S$37))</f>
        <v/>
      </c>
      <c r="AO229" s="341">
        <f> AO223 / (1 - (1 / (1 + AO223)^$S$37))</f>
        <v/>
      </c>
      <c r="AP229" s="341">
        <f> AP223 / (1 - (1 / (1 + AP223)^$S$37))</f>
        <v/>
      </c>
      <c r="AQ229" s="341">
        <f> AQ223 / (1 - (1 / (1 + AQ223)^$S$37))</f>
        <v/>
      </c>
      <c r="AR229" s="341">
        <f> AR223 / (1 - (1 / (1 + AR223)^$S$37))</f>
        <v/>
      </c>
      <c r="AS229" s="341">
        <f> AS223 / (1 - (1 / (1 + AS223)^$S$37))</f>
        <v/>
      </c>
    </row>
    <row r="230" ht="13.9" customHeight="1">
      <c r="K230" s="165" t="inlineStr">
        <is>
          <t>Capital Recovery Factor (CRF) Real - Low</t>
        </is>
      </c>
      <c r="L230" s="341">
        <f> L224 / (1 - (1 / (1 + L224)^$S$37))</f>
        <v/>
      </c>
      <c r="M230" s="341">
        <f> M224 / (1 - (1 / (1 + M224)^$S$37))</f>
        <v/>
      </c>
      <c r="N230" s="341">
        <f> N224 / (1 - (1 / (1 + N224)^$S$37))</f>
        <v/>
      </c>
      <c r="O230" s="341">
        <f> O224 / (1 - (1 / (1 + O224)^$S$37))</f>
        <v/>
      </c>
      <c r="P230" s="341">
        <f> P224 / (1 - (1 / (1 + P224)^$S$37))</f>
        <v/>
      </c>
      <c r="Q230" s="341">
        <f> Q224 / (1 - (1 / (1 + Q224)^$S$37))</f>
        <v/>
      </c>
      <c r="R230" s="341">
        <f> R224 / (1 - (1 / (1 + R224)^$S$37))</f>
        <v/>
      </c>
      <c r="S230" s="341">
        <f> S224 / (1 - (1 / (1 + S224)^$S$37))</f>
        <v/>
      </c>
      <c r="T230" s="341">
        <f> T224 / (1 - (1 / (1 + T224)^$S$37))</f>
        <v/>
      </c>
      <c r="U230" s="341">
        <f> U224 / (1 - (1 / (1 + U224)^$S$37))</f>
        <v/>
      </c>
      <c r="V230" s="341">
        <f> V224 / (1 - (1 / (1 + V224)^$S$37))</f>
        <v/>
      </c>
      <c r="W230" s="341">
        <f> W224 / (1 - (1 / (1 + W224)^$S$37))</f>
        <v/>
      </c>
      <c r="X230" s="341">
        <f> X224 / (1 - (1 / (1 + X224)^$S$37))</f>
        <v/>
      </c>
      <c r="Y230" s="341">
        <f> Y224 / (1 - (1 / (1 + Y224)^$S$37))</f>
        <v/>
      </c>
      <c r="Z230" s="341">
        <f> Z224 / (1 - (1 / (1 + Z224)^$S$37))</f>
        <v/>
      </c>
      <c r="AA230" s="341">
        <f> AA224 / (1 - (1 / (1 + AA224)^$S$37))</f>
        <v/>
      </c>
      <c r="AB230" s="341">
        <f> AB224 / (1 - (1 / (1 + AB224)^$S$37))</f>
        <v/>
      </c>
      <c r="AC230" s="341">
        <f> AC224 / (1 - (1 / (1 + AC224)^$S$37))</f>
        <v/>
      </c>
      <c r="AD230" s="341">
        <f> AD224 / (1 - (1 / (1 + AD224)^$S$37))</f>
        <v/>
      </c>
      <c r="AE230" s="341">
        <f> AE224 / (1 - (1 / (1 + AE224)^$S$37))</f>
        <v/>
      </c>
      <c r="AF230" s="341">
        <f> AF224 / (1 - (1 / (1 + AF224)^$S$37))</f>
        <v/>
      </c>
      <c r="AG230" s="341">
        <f> AG224 / (1 - (1 / (1 + AG224)^$S$37))</f>
        <v/>
      </c>
      <c r="AH230" s="341">
        <f> AH224 / (1 - (1 / (1 + AH224)^$S$37))</f>
        <v/>
      </c>
      <c r="AI230" s="341">
        <f> AI224 / (1 - (1 / (1 + AI224)^$S$37))</f>
        <v/>
      </c>
      <c r="AJ230" s="341">
        <f> AJ224 / (1 - (1 / (1 + AJ224)^$S$37))</f>
        <v/>
      </c>
      <c r="AK230" s="341">
        <f> AK224 / (1 - (1 / (1 + AK224)^$S$37))</f>
        <v/>
      </c>
      <c r="AL230" s="341">
        <f> AL224 / (1 - (1 / (1 + AL224)^$S$37))</f>
        <v/>
      </c>
      <c r="AM230" s="341">
        <f> AM224 / (1 - (1 / (1 + AM224)^$S$37))</f>
        <v/>
      </c>
      <c r="AN230" s="341">
        <f> AN224 / (1 - (1 / (1 + AN224)^$S$37))</f>
        <v/>
      </c>
      <c r="AO230" s="341">
        <f> AO224 / (1 - (1 / (1 + AO224)^$S$37))</f>
        <v/>
      </c>
      <c r="AP230" s="341">
        <f> AP224 / (1 - (1 / (1 + AP224)^$S$37))</f>
        <v/>
      </c>
      <c r="AQ230" s="341">
        <f> AQ224 / (1 - (1 / (1 + AQ224)^$S$37))</f>
        <v/>
      </c>
      <c r="AR230" s="341">
        <f> AR224 / (1 - (1 / (1 + AR224)^$S$37))</f>
        <v/>
      </c>
      <c r="AS230" s="341">
        <f> AS224 / (1 - (1 / (1 + AS224)^$S$37))</f>
        <v/>
      </c>
    </row>
    <row r="231" ht="13.9" customHeight="1">
      <c r="J231" s="216" t="n"/>
      <c r="K231" s="165" t="inlineStr">
        <is>
          <t>Capital Recovery Factor (CRF) Real - Mid</t>
        </is>
      </c>
      <c r="L231" s="341">
        <f> L225 / (1 - (1 / (1 + L225)^$S$37))</f>
        <v/>
      </c>
      <c r="M231" s="341">
        <f> M225 / (1 - (1 / (1 + M225)^$S$37))</f>
        <v/>
      </c>
      <c r="N231" s="341">
        <f> N225 / (1 - (1 / (1 + N225)^$S$37))</f>
        <v/>
      </c>
      <c r="O231" s="341">
        <f> O225 / (1 - (1 / (1 + O225)^$S$37))</f>
        <v/>
      </c>
      <c r="P231" s="341">
        <f> P225 / (1 - (1 / (1 + P225)^$S$37))</f>
        <v/>
      </c>
      <c r="Q231" s="341">
        <f> Q225 / (1 - (1 / (1 + Q225)^$S$37))</f>
        <v/>
      </c>
      <c r="R231" s="341">
        <f> R225 / (1 - (1 / (1 + R225)^$S$37))</f>
        <v/>
      </c>
      <c r="S231" s="341">
        <f> S225 / (1 - (1 / (1 + S225)^$S$37))</f>
        <v/>
      </c>
      <c r="T231" s="341">
        <f> T225 / (1 - (1 / (1 + T225)^$S$37))</f>
        <v/>
      </c>
      <c r="U231" s="341">
        <f> U225 / (1 - (1 / (1 + U225)^$S$37))</f>
        <v/>
      </c>
      <c r="V231" s="341">
        <f> V225 / (1 - (1 / (1 + V225)^$S$37))</f>
        <v/>
      </c>
      <c r="W231" s="341">
        <f> W225 / (1 - (1 / (1 + W225)^$S$37))</f>
        <v/>
      </c>
      <c r="X231" s="341">
        <f> X225 / (1 - (1 / (1 + X225)^$S$37))</f>
        <v/>
      </c>
      <c r="Y231" s="341">
        <f> Y225 / (1 - (1 / (1 + Y225)^$S$37))</f>
        <v/>
      </c>
      <c r="Z231" s="341">
        <f> Z225 / (1 - (1 / (1 + Z225)^$S$37))</f>
        <v/>
      </c>
      <c r="AA231" s="341">
        <f> AA225 / (1 - (1 / (1 + AA225)^$S$37))</f>
        <v/>
      </c>
      <c r="AB231" s="341">
        <f> AB225 / (1 - (1 / (1 + AB225)^$S$37))</f>
        <v/>
      </c>
      <c r="AC231" s="341">
        <f> AC225 / (1 - (1 / (1 + AC225)^$S$37))</f>
        <v/>
      </c>
      <c r="AD231" s="341">
        <f> AD225 / (1 - (1 / (1 + AD225)^$S$37))</f>
        <v/>
      </c>
      <c r="AE231" s="341">
        <f> AE225 / (1 - (1 / (1 + AE225)^$S$37))</f>
        <v/>
      </c>
      <c r="AF231" s="341">
        <f> AF225 / (1 - (1 / (1 + AF225)^$S$37))</f>
        <v/>
      </c>
      <c r="AG231" s="341">
        <f> AG225 / (1 - (1 / (1 + AG225)^$S$37))</f>
        <v/>
      </c>
      <c r="AH231" s="341">
        <f> AH225 / (1 - (1 / (1 + AH225)^$S$37))</f>
        <v/>
      </c>
      <c r="AI231" s="341">
        <f> AI225 / (1 - (1 / (1 + AI225)^$S$37))</f>
        <v/>
      </c>
      <c r="AJ231" s="341">
        <f> AJ225 / (1 - (1 / (1 + AJ225)^$S$37))</f>
        <v/>
      </c>
      <c r="AK231" s="341">
        <f> AK225 / (1 - (1 / (1 + AK225)^$S$37))</f>
        <v/>
      </c>
      <c r="AL231" s="341">
        <f> AL225 / (1 - (1 / (1 + AL225)^$S$37))</f>
        <v/>
      </c>
      <c r="AM231" s="341">
        <f> AM225 / (1 - (1 / (1 + AM225)^$S$37))</f>
        <v/>
      </c>
      <c r="AN231" s="341">
        <f> AN225 / (1 - (1 / (1 + AN225)^$S$37))</f>
        <v/>
      </c>
      <c r="AO231" s="341">
        <f> AO225 / (1 - (1 / (1 + AO225)^$S$37))</f>
        <v/>
      </c>
      <c r="AP231" s="341">
        <f> AP225 / (1 - (1 / (1 + AP225)^$S$37))</f>
        <v/>
      </c>
      <c r="AQ231" s="341">
        <f> AQ225 / (1 - (1 / (1 + AQ225)^$S$37))</f>
        <v/>
      </c>
      <c r="AR231" s="341">
        <f> AR225 / (1 - (1 / (1 + AR225)^$S$37))</f>
        <v/>
      </c>
      <c r="AS231" s="341">
        <f> AS225 / (1 - (1 / (1 + AS225)^$S$37))</f>
        <v/>
      </c>
    </row>
    <row r="232" ht="13.9" customHeight="1">
      <c r="J232" s="216" t="n"/>
      <c r="K232" s="165" t="inlineStr">
        <is>
          <t>Capital Recovery Factor (CRF) Real - Constant</t>
        </is>
      </c>
      <c r="L232" s="341">
        <f> L226 / (1 - (1 / (1 + L226)^$S$37))</f>
        <v/>
      </c>
      <c r="M232" s="341">
        <f> M226 / (1 - (1 / (1 + M226)^$S$37))</f>
        <v/>
      </c>
      <c r="N232" s="341">
        <f> N226 / (1 - (1 / (1 + N226)^$S$37))</f>
        <v/>
      </c>
      <c r="O232" s="341">
        <f> O226 / (1 - (1 / (1 + O226)^$S$37))</f>
        <v/>
      </c>
      <c r="P232" s="341">
        <f> P226 / (1 - (1 / (1 + P226)^$S$37))</f>
        <v/>
      </c>
      <c r="Q232" s="341">
        <f> Q226 / (1 - (1 / (1 + Q226)^$S$37))</f>
        <v/>
      </c>
      <c r="R232" s="341">
        <f> R226 / (1 - (1 / (1 + R226)^$S$37))</f>
        <v/>
      </c>
      <c r="S232" s="341">
        <f> S226 / (1 - (1 / (1 + S226)^$S$37))</f>
        <v/>
      </c>
      <c r="T232" s="341">
        <f> T226 / (1 - (1 / (1 + T226)^$S$37))</f>
        <v/>
      </c>
      <c r="U232" s="341">
        <f> U226 / (1 - (1 / (1 + U226)^$S$37))</f>
        <v/>
      </c>
      <c r="V232" s="341">
        <f> V226 / (1 - (1 / (1 + V226)^$S$37))</f>
        <v/>
      </c>
      <c r="W232" s="341">
        <f> W226 / (1 - (1 / (1 + W226)^$S$37))</f>
        <v/>
      </c>
      <c r="X232" s="341">
        <f> X226 / (1 - (1 / (1 + X226)^$S$37))</f>
        <v/>
      </c>
      <c r="Y232" s="341">
        <f> Y226 / (1 - (1 / (1 + Y226)^$S$37))</f>
        <v/>
      </c>
      <c r="Z232" s="341">
        <f> Z226 / (1 - (1 / (1 + Z226)^$S$37))</f>
        <v/>
      </c>
      <c r="AA232" s="341">
        <f> AA226 / (1 - (1 / (1 + AA226)^$S$37))</f>
        <v/>
      </c>
      <c r="AB232" s="341">
        <f> AB226 / (1 - (1 / (1 + AB226)^$S$37))</f>
        <v/>
      </c>
      <c r="AC232" s="341">
        <f> AC226 / (1 - (1 / (1 + AC226)^$S$37))</f>
        <v/>
      </c>
      <c r="AD232" s="341">
        <f> AD226 / (1 - (1 / (1 + AD226)^$S$37))</f>
        <v/>
      </c>
      <c r="AE232" s="341">
        <f> AE226 / (1 - (1 / (1 + AE226)^$S$37))</f>
        <v/>
      </c>
      <c r="AF232" s="341">
        <f> AF226 / (1 - (1 / (1 + AF226)^$S$37))</f>
        <v/>
      </c>
      <c r="AG232" s="341">
        <f> AG226 / (1 - (1 / (1 + AG226)^$S$37))</f>
        <v/>
      </c>
      <c r="AH232" s="341">
        <f> AH226 / (1 - (1 / (1 + AH226)^$S$37))</f>
        <v/>
      </c>
      <c r="AI232" s="341">
        <f> AI226 / (1 - (1 / (1 + AI226)^$S$37))</f>
        <v/>
      </c>
      <c r="AJ232" s="341">
        <f> AJ226 / (1 - (1 / (1 + AJ226)^$S$37))</f>
        <v/>
      </c>
      <c r="AK232" s="341">
        <f> AK226 / (1 - (1 / (1 + AK226)^$S$37))</f>
        <v/>
      </c>
      <c r="AL232" s="341">
        <f> AL226 / (1 - (1 / (1 + AL226)^$S$37))</f>
        <v/>
      </c>
      <c r="AM232" s="341">
        <f> AM226 / (1 - (1 / (1 + AM226)^$S$37))</f>
        <v/>
      </c>
      <c r="AN232" s="341">
        <f> AN226 / (1 - (1 / (1 + AN226)^$S$37))</f>
        <v/>
      </c>
      <c r="AO232" s="341">
        <f> AO226 / (1 - (1 / (1 + AO226)^$S$37))</f>
        <v/>
      </c>
      <c r="AP232" s="341">
        <f> AP226 / (1 - (1 / (1 + AP226)^$S$37))</f>
        <v/>
      </c>
      <c r="AQ232" s="341">
        <f> AQ226 / (1 - (1 / (1 + AQ226)^$S$37))</f>
        <v/>
      </c>
      <c r="AR232" s="341">
        <f> AR226 / (1 - (1 / (1 + AR226)^$S$37))</f>
        <v/>
      </c>
      <c r="AS232" s="341">
        <f> AS226 / (1 - (1 / (1 + AS226)^$S$37))</f>
        <v/>
      </c>
    </row>
    <row r="233" ht="13.9" customHeight="1"/>
    <row r="234" ht="13.9" customHeight="1">
      <c r="G234" s="16" t="n"/>
      <c r="L234" s="154" t="n">
        <v>2017</v>
      </c>
      <c r="M234" s="154" t="n">
        <v>2018</v>
      </c>
      <c r="N234" s="154" t="n">
        <v>2019</v>
      </c>
      <c r="O234" s="154" t="n">
        <v>2020</v>
      </c>
      <c r="P234" s="154" t="n">
        <v>2021</v>
      </c>
      <c r="Q234" s="154" t="n">
        <v>2022</v>
      </c>
      <c r="R234" s="154" t="n">
        <v>2023</v>
      </c>
      <c r="S234" s="154" t="n">
        <v>2024</v>
      </c>
      <c r="T234" s="154" t="n">
        <v>2025</v>
      </c>
      <c r="U234" s="154" t="n">
        <v>2026</v>
      </c>
      <c r="V234" s="154" t="n">
        <v>2027</v>
      </c>
      <c r="W234" s="154" t="n">
        <v>2028</v>
      </c>
      <c r="X234" s="154" t="n">
        <v>2029</v>
      </c>
      <c r="Y234" s="154" t="n">
        <v>2030</v>
      </c>
      <c r="Z234" s="154" t="n">
        <v>2031</v>
      </c>
      <c r="AA234" s="154" t="n">
        <v>2032</v>
      </c>
      <c r="AB234" s="154" t="n">
        <v>2033</v>
      </c>
      <c r="AC234" s="154" t="n">
        <v>2034</v>
      </c>
      <c r="AD234" s="154" t="n">
        <v>2035</v>
      </c>
      <c r="AE234" s="154" t="n">
        <v>2036</v>
      </c>
      <c r="AF234" s="154" t="n">
        <v>2037</v>
      </c>
      <c r="AG234" s="154" t="n">
        <v>2038</v>
      </c>
      <c r="AH234" s="154" t="n">
        <v>2039</v>
      </c>
      <c r="AI234" s="154" t="n">
        <v>2040</v>
      </c>
      <c r="AJ234" s="154" t="n">
        <v>2041</v>
      </c>
      <c r="AK234" s="154" t="n">
        <v>2042</v>
      </c>
      <c r="AL234" s="154" t="n">
        <v>2043</v>
      </c>
      <c r="AM234" s="154" t="n">
        <v>2044</v>
      </c>
      <c r="AN234" s="154" t="n">
        <v>2045</v>
      </c>
      <c r="AO234" s="154" t="n">
        <v>2046</v>
      </c>
      <c r="AP234" s="154" t="n">
        <v>2047</v>
      </c>
      <c r="AQ234" s="154" t="n">
        <v>2048</v>
      </c>
      <c r="AR234" s="154" t="n">
        <v>2049</v>
      </c>
      <c r="AS234" s="154" t="n">
        <v>2050</v>
      </c>
    </row>
    <row r="235" ht="13.9" customHeight="1">
      <c r="G235" s="16" t="n"/>
      <c r="J235" s="327" t="inlineStr">
        <is>
          <t>Weighted Average Cost of Capital (WACC) (Nominal) (%)</t>
        </is>
      </c>
      <c r="K235" s="155" t="inlineStr">
        <is>
          <t>Res PV - Seattle - Low</t>
        </is>
      </c>
      <c r="L235" s="342">
        <f>L221</f>
        <v/>
      </c>
      <c r="M235" s="342">
        <f>M221</f>
        <v/>
      </c>
      <c r="N235" s="342">
        <f>N221</f>
        <v/>
      </c>
      <c r="O235" s="342">
        <f>O221</f>
        <v/>
      </c>
      <c r="P235" s="342">
        <f>P221</f>
        <v/>
      </c>
      <c r="Q235" s="342">
        <f>Q221</f>
        <v/>
      </c>
      <c r="R235" s="342">
        <f>R221</f>
        <v/>
      </c>
      <c r="S235" s="342">
        <f>S221</f>
        <v/>
      </c>
      <c r="T235" s="342">
        <f>T221</f>
        <v/>
      </c>
      <c r="U235" s="342">
        <f>U221</f>
        <v/>
      </c>
      <c r="V235" s="342">
        <f>V221</f>
        <v/>
      </c>
      <c r="W235" s="342">
        <f>W221</f>
        <v/>
      </c>
      <c r="X235" s="342">
        <f>X221</f>
        <v/>
      </c>
      <c r="Y235" s="342">
        <f>Y221</f>
        <v/>
      </c>
      <c r="Z235" s="342">
        <f>Z221</f>
        <v/>
      </c>
      <c r="AA235" s="342">
        <f>AA221</f>
        <v/>
      </c>
      <c r="AB235" s="342">
        <f>AB221</f>
        <v/>
      </c>
      <c r="AC235" s="342">
        <f>AC221</f>
        <v/>
      </c>
      <c r="AD235" s="342">
        <f>AD221</f>
        <v/>
      </c>
      <c r="AE235" s="342">
        <f>AE221</f>
        <v/>
      </c>
      <c r="AF235" s="342">
        <f>AF221</f>
        <v/>
      </c>
      <c r="AG235" s="342">
        <f>AG221</f>
        <v/>
      </c>
      <c r="AH235" s="342">
        <f>AH221</f>
        <v/>
      </c>
      <c r="AI235" s="342">
        <f>AI221</f>
        <v/>
      </c>
      <c r="AJ235" s="342">
        <f>AJ221</f>
        <v/>
      </c>
      <c r="AK235" s="342">
        <f>AK221</f>
        <v/>
      </c>
      <c r="AL235" s="342">
        <f>AL221</f>
        <v/>
      </c>
      <c r="AM235" s="342">
        <f>AM221</f>
        <v/>
      </c>
      <c r="AN235" s="342">
        <f>AN221</f>
        <v/>
      </c>
      <c r="AO235" s="342">
        <f>AO221</f>
        <v/>
      </c>
      <c r="AP235" s="342">
        <f>AP221</f>
        <v/>
      </c>
      <c r="AQ235" s="342">
        <f>AQ221</f>
        <v/>
      </c>
      <c r="AR235" s="342">
        <f>AR221</f>
        <v/>
      </c>
      <c r="AS235" s="342">
        <f>AS221</f>
        <v/>
      </c>
    </row>
    <row r="236" ht="13.9" customHeight="1">
      <c r="G236" s="16" t="n"/>
      <c r="J236" s="81" t="n"/>
      <c r="K236" s="8" t="inlineStr">
        <is>
          <t>Res PV - Seattle - Mid</t>
        </is>
      </c>
      <c r="L236" s="343">
        <f>L222</f>
        <v/>
      </c>
      <c r="M236" s="343">
        <f>M222</f>
        <v/>
      </c>
      <c r="N236" s="343">
        <f>N222</f>
        <v/>
      </c>
      <c r="O236" s="343">
        <f>O222</f>
        <v/>
      </c>
      <c r="P236" s="343">
        <f>P222</f>
        <v/>
      </c>
      <c r="Q236" s="343">
        <f>Q222</f>
        <v/>
      </c>
      <c r="R236" s="343">
        <f>R222</f>
        <v/>
      </c>
      <c r="S236" s="343">
        <f>S222</f>
        <v/>
      </c>
      <c r="T236" s="343">
        <f>T222</f>
        <v/>
      </c>
      <c r="U236" s="343">
        <f>U222</f>
        <v/>
      </c>
      <c r="V236" s="343">
        <f>V222</f>
        <v/>
      </c>
      <c r="W236" s="343">
        <f>W222</f>
        <v/>
      </c>
      <c r="X236" s="343">
        <f>X222</f>
        <v/>
      </c>
      <c r="Y236" s="343">
        <f>Y222</f>
        <v/>
      </c>
      <c r="Z236" s="343">
        <f>Z222</f>
        <v/>
      </c>
      <c r="AA236" s="343">
        <f>AA222</f>
        <v/>
      </c>
      <c r="AB236" s="343">
        <f>AB222</f>
        <v/>
      </c>
      <c r="AC236" s="343">
        <f>AC222</f>
        <v/>
      </c>
      <c r="AD236" s="343">
        <f>AD222</f>
        <v/>
      </c>
      <c r="AE236" s="343">
        <f>AE222</f>
        <v/>
      </c>
      <c r="AF236" s="343">
        <f>AF222</f>
        <v/>
      </c>
      <c r="AG236" s="343">
        <f>AG222</f>
        <v/>
      </c>
      <c r="AH236" s="343">
        <f>AH222</f>
        <v/>
      </c>
      <c r="AI236" s="343">
        <f>AI222</f>
        <v/>
      </c>
      <c r="AJ236" s="343">
        <f>AJ222</f>
        <v/>
      </c>
      <c r="AK236" s="343">
        <f>AK222</f>
        <v/>
      </c>
      <c r="AL236" s="343">
        <f>AL222</f>
        <v/>
      </c>
      <c r="AM236" s="343">
        <f>AM222</f>
        <v/>
      </c>
      <c r="AN236" s="343">
        <f>AN222</f>
        <v/>
      </c>
      <c r="AO236" s="343">
        <f>AO222</f>
        <v/>
      </c>
      <c r="AP236" s="343">
        <f>AP222</f>
        <v/>
      </c>
      <c r="AQ236" s="343">
        <f>AQ222</f>
        <v/>
      </c>
      <c r="AR236" s="343">
        <f>AR222</f>
        <v/>
      </c>
      <c r="AS236" s="343">
        <f>AS222</f>
        <v/>
      </c>
    </row>
    <row r="237" ht="13.9" customHeight="1" thickBot="1">
      <c r="G237" s="16" t="n"/>
      <c r="J237" s="81" t="n"/>
      <c r="K237" s="156" t="inlineStr">
        <is>
          <t>Res PV - Seattle - Constant</t>
        </is>
      </c>
      <c r="L237" s="344">
        <f>L223</f>
        <v/>
      </c>
      <c r="M237" s="344">
        <f>M223</f>
        <v/>
      </c>
      <c r="N237" s="344">
        <f>N223</f>
        <v/>
      </c>
      <c r="O237" s="344">
        <f>O223</f>
        <v/>
      </c>
      <c r="P237" s="344">
        <f>P223</f>
        <v/>
      </c>
      <c r="Q237" s="344">
        <f>Q223</f>
        <v/>
      </c>
      <c r="R237" s="344">
        <f>R223</f>
        <v/>
      </c>
      <c r="S237" s="344">
        <f>S223</f>
        <v/>
      </c>
      <c r="T237" s="344">
        <f>T223</f>
        <v/>
      </c>
      <c r="U237" s="344">
        <f>U223</f>
        <v/>
      </c>
      <c r="V237" s="344">
        <f>V223</f>
        <v/>
      </c>
      <c r="W237" s="344">
        <f>W223</f>
        <v/>
      </c>
      <c r="X237" s="344">
        <f>X223</f>
        <v/>
      </c>
      <c r="Y237" s="344">
        <f>Y223</f>
        <v/>
      </c>
      <c r="Z237" s="344">
        <f>Z223</f>
        <v/>
      </c>
      <c r="AA237" s="344">
        <f>AA223</f>
        <v/>
      </c>
      <c r="AB237" s="344">
        <f>AB223</f>
        <v/>
      </c>
      <c r="AC237" s="344">
        <f>AC223</f>
        <v/>
      </c>
      <c r="AD237" s="344">
        <f>AD223</f>
        <v/>
      </c>
      <c r="AE237" s="344">
        <f>AE223</f>
        <v/>
      </c>
      <c r="AF237" s="344">
        <f>AF223</f>
        <v/>
      </c>
      <c r="AG237" s="344">
        <f>AG223</f>
        <v/>
      </c>
      <c r="AH237" s="344">
        <f>AH223</f>
        <v/>
      </c>
      <c r="AI237" s="344">
        <f>AI223</f>
        <v/>
      </c>
      <c r="AJ237" s="344">
        <f>AJ223</f>
        <v/>
      </c>
      <c r="AK237" s="344">
        <f>AK223</f>
        <v/>
      </c>
      <c r="AL237" s="344">
        <f>AL223</f>
        <v/>
      </c>
      <c r="AM237" s="344">
        <f>AM223</f>
        <v/>
      </c>
      <c r="AN237" s="344">
        <f>AN223</f>
        <v/>
      </c>
      <c r="AO237" s="344">
        <f>AO223</f>
        <v/>
      </c>
      <c r="AP237" s="344">
        <f>AP223</f>
        <v/>
      </c>
      <c r="AQ237" s="344">
        <f>AQ223</f>
        <v/>
      </c>
      <c r="AR237" s="344">
        <f>AR223</f>
        <v/>
      </c>
      <c r="AS237" s="344">
        <f>AS223</f>
        <v/>
      </c>
    </row>
    <row r="238" ht="13.9" customHeight="1" thickTop="1">
      <c r="G238" s="16" t="n"/>
      <c r="J238" s="81" t="n"/>
      <c r="K238" s="155" t="inlineStr">
        <is>
          <t>Res PV - Chicago - Low</t>
        </is>
      </c>
      <c r="L238" s="345">
        <f>L221</f>
        <v/>
      </c>
      <c r="M238" s="345">
        <f>M221</f>
        <v/>
      </c>
      <c r="N238" s="345">
        <f>N221</f>
        <v/>
      </c>
      <c r="O238" s="345">
        <f>O221</f>
        <v/>
      </c>
      <c r="P238" s="345">
        <f>P221</f>
        <v/>
      </c>
      <c r="Q238" s="345">
        <f>Q221</f>
        <v/>
      </c>
      <c r="R238" s="345">
        <f>R221</f>
        <v/>
      </c>
      <c r="S238" s="345">
        <f>S221</f>
        <v/>
      </c>
      <c r="T238" s="345">
        <f>T221</f>
        <v/>
      </c>
      <c r="U238" s="345">
        <f>U221</f>
        <v/>
      </c>
      <c r="V238" s="345">
        <f>V221</f>
        <v/>
      </c>
      <c r="W238" s="345">
        <f>W221</f>
        <v/>
      </c>
      <c r="X238" s="345">
        <f>X221</f>
        <v/>
      </c>
      <c r="Y238" s="345">
        <f>Y221</f>
        <v/>
      </c>
      <c r="Z238" s="345">
        <f>Z221</f>
        <v/>
      </c>
      <c r="AA238" s="345">
        <f>AA221</f>
        <v/>
      </c>
      <c r="AB238" s="345">
        <f>AB221</f>
        <v/>
      </c>
      <c r="AC238" s="345">
        <f>AC221</f>
        <v/>
      </c>
      <c r="AD238" s="345">
        <f>AD221</f>
        <v/>
      </c>
      <c r="AE238" s="345">
        <f>AE221</f>
        <v/>
      </c>
      <c r="AF238" s="345">
        <f>AF221</f>
        <v/>
      </c>
      <c r="AG238" s="345">
        <f>AG221</f>
        <v/>
      </c>
      <c r="AH238" s="345">
        <f>AH221</f>
        <v/>
      </c>
      <c r="AI238" s="345">
        <f>AI221</f>
        <v/>
      </c>
      <c r="AJ238" s="345">
        <f>AJ221</f>
        <v/>
      </c>
      <c r="AK238" s="345">
        <f>AK221</f>
        <v/>
      </c>
      <c r="AL238" s="345">
        <f>AL221</f>
        <v/>
      </c>
      <c r="AM238" s="345">
        <f>AM221</f>
        <v/>
      </c>
      <c r="AN238" s="345">
        <f>AN221</f>
        <v/>
      </c>
      <c r="AO238" s="345">
        <f>AO221</f>
        <v/>
      </c>
      <c r="AP238" s="345">
        <f>AP221</f>
        <v/>
      </c>
      <c r="AQ238" s="345">
        <f>AQ221</f>
        <v/>
      </c>
      <c r="AR238" s="345">
        <f>AR221</f>
        <v/>
      </c>
      <c r="AS238" s="345">
        <f>AS221</f>
        <v/>
      </c>
    </row>
    <row r="239" ht="13.9" customHeight="1">
      <c r="G239" s="16" t="n"/>
      <c r="J239" s="81" t="n"/>
      <c r="K239" s="8" t="inlineStr">
        <is>
          <t>Res PV - Chicago - Mid</t>
        </is>
      </c>
      <c r="L239" s="343">
        <f>L222</f>
        <v/>
      </c>
      <c r="M239" s="343">
        <f>M222</f>
        <v/>
      </c>
      <c r="N239" s="343">
        <f>N222</f>
        <v/>
      </c>
      <c r="O239" s="343">
        <f>O222</f>
        <v/>
      </c>
      <c r="P239" s="343">
        <f>P222</f>
        <v/>
      </c>
      <c r="Q239" s="343">
        <f>Q222</f>
        <v/>
      </c>
      <c r="R239" s="343">
        <f>R222</f>
        <v/>
      </c>
      <c r="S239" s="343">
        <f>S222</f>
        <v/>
      </c>
      <c r="T239" s="343">
        <f>T222</f>
        <v/>
      </c>
      <c r="U239" s="343">
        <f>U222</f>
        <v/>
      </c>
      <c r="V239" s="343">
        <f>V222</f>
        <v/>
      </c>
      <c r="W239" s="343">
        <f>W222</f>
        <v/>
      </c>
      <c r="X239" s="343">
        <f>X222</f>
        <v/>
      </c>
      <c r="Y239" s="343">
        <f>Y222</f>
        <v/>
      </c>
      <c r="Z239" s="343">
        <f>Z222</f>
        <v/>
      </c>
      <c r="AA239" s="343">
        <f>AA222</f>
        <v/>
      </c>
      <c r="AB239" s="343">
        <f>AB222</f>
        <v/>
      </c>
      <c r="AC239" s="343">
        <f>AC222</f>
        <v/>
      </c>
      <c r="AD239" s="343">
        <f>AD222</f>
        <v/>
      </c>
      <c r="AE239" s="343">
        <f>AE222</f>
        <v/>
      </c>
      <c r="AF239" s="343">
        <f>AF222</f>
        <v/>
      </c>
      <c r="AG239" s="343">
        <f>AG222</f>
        <v/>
      </c>
      <c r="AH239" s="343">
        <f>AH222</f>
        <v/>
      </c>
      <c r="AI239" s="343">
        <f>AI222</f>
        <v/>
      </c>
      <c r="AJ239" s="343">
        <f>AJ222</f>
        <v/>
      </c>
      <c r="AK239" s="343">
        <f>AK222</f>
        <v/>
      </c>
      <c r="AL239" s="343">
        <f>AL222</f>
        <v/>
      </c>
      <c r="AM239" s="343">
        <f>AM222</f>
        <v/>
      </c>
      <c r="AN239" s="343">
        <f>AN222</f>
        <v/>
      </c>
      <c r="AO239" s="343">
        <f>AO222</f>
        <v/>
      </c>
      <c r="AP239" s="343">
        <f>AP222</f>
        <v/>
      </c>
      <c r="AQ239" s="343">
        <f>AQ222</f>
        <v/>
      </c>
      <c r="AR239" s="343">
        <f>AR222</f>
        <v/>
      </c>
      <c r="AS239" s="343">
        <f>AS222</f>
        <v/>
      </c>
    </row>
    <row r="240" ht="13.9" customHeight="1" thickBot="1">
      <c r="G240" s="16" t="n"/>
      <c r="J240" s="81" t="n"/>
      <c r="K240" s="156" t="inlineStr">
        <is>
          <t>Res PV - Chicago - Constant</t>
        </is>
      </c>
      <c r="L240" s="344">
        <f>L223</f>
        <v/>
      </c>
      <c r="M240" s="344">
        <f>M223</f>
        <v/>
      </c>
      <c r="N240" s="344">
        <f>N223</f>
        <v/>
      </c>
      <c r="O240" s="344">
        <f>O223</f>
        <v/>
      </c>
      <c r="P240" s="344">
        <f>P223</f>
        <v/>
      </c>
      <c r="Q240" s="344">
        <f>Q223</f>
        <v/>
      </c>
      <c r="R240" s="344">
        <f>R223</f>
        <v/>
      </c>
      <c r="S240" s="344">
        <f>S223</f>
        <v/>
      </c>
      <c r="T240" s="344">
        <f>T223</f>
        <v/>
      </c>
      <c r="U240" s="344">
        <f>U223</f>
        <v/>
      </c>
      <c r="V240" s="344">
        <f>V223</f>
        <v/>
      </c>
      <c r="W240" s="344">
        <f>W223</f>
        <v/>
      </c>
      <c r="X240" s="344">
        <f>X223</f>
        <v/>
      </c>
      <c r="Y240" s="344">
        <f>Y223</f>
        <v/>
      </c>
      <c r="Z240" s="344">
        <f>Z223</f>
        <v/>
      </c>
      <c r="AA240" s="344">
        <f>AA223</f>
        <v/>
      </c>
      <c r="AB240" s="344">
        <f>AB223</f>
        <v/>
      </c>
      <c r="AC240" s="344">
        <f>AC223</f>
        <v/>
      </c>
      <c r="AD240" s="344">
        <f>AD223</f>
        <v/>
      </c>
      <c r="AE240" s="344">
        <f>AE223</f>
        <v/>
      </c>
      <c r="AF240" s="344">
        <f>AF223</f>
        <v/>
      </c>
      <c r="AG240" s="344">
        <f>AG223</f>
        <v/>
      </c>
      <c r="AH240" s="344">
        <f>AH223</f>
        <v/>
      </c>
      <c r="AI240" s="344">
        <f>AI223</f>
        <v/>
      </c>
      <c r="AJ240" s="344">
        <f>AJ223</f>
        <v/>
      </c>
      <c r="AK240" s="344">
        <f>AK223</f>
        <v/>
      </c>
      <c r="AL240" s="344">
        <f>AL223</f>
        <v/>
      </c>
      <c r="AM240" s="344">
        <f>AM223</f>
        <v/>
      </c>
      <c r="AN240" s="344">
        <f>AN223</f>
        <v/>
      </c>
      <c r="AO240" s="344">
        <f>AO223</f>
        <v/>
      </c>
      <c r="AP240" s="344">
        <f>AP223</f>
        <v/>
      </c>
      <c r="AQ240" s="344">
        <f>AQ223</f>
        <v/>
      </c>
      <c r="AR240" s="344">
        <f>AR223</f>
        <v/>
      </c>
      <c r="AS240" s="344">
        <f>AS223</f>
        <v/>
      </c>
    </row>
    <row r="241" ht="13.9" customHeight="1" thickBot="1" thickTop="1">
      <c r="G241" s="16" t="n"/>
      <c r="I241" s="42" t="n"/>
      <c r="J241" s="81" t="n"/>
      <c r="K241" s="155" t="inlineStr">
        <is>
          <t>Res PV - Kansas City - Low</t>
        </is>
      </c>
      <c r="L241" s="345">
        <f>L221</f>
        <v/>
      </c>
      <c r="M241" s="345">
        <f>M221</f>
        <v/>
      </c>
      <c r="N241" s="345">
        <f>N221</f>
        <v/>
      </c>
      <c r="O241" s="345">
        <f>O221</f>
        <v/>
      </c>
      <c r="P241" s="345">
        <f>P221</f>
        <v/>
      </c>
      <c r="Q241" s="345">
        <f>Q221</f>
        <v/>
      </c>
      <c r="R241" s="345">
        <f>R221</f>
        <v/>
      </c>
      <c r="S241" s="345">
        <f>S221</f>
        <v/>
      </c>
      <c r="T241" s="345">
        <f>T221</f>
        <v/>
      </c>
      <c r="U241" s="345">
        <f>U221</f>
        <v/>
      </c>
      <c r="V241" s="345">
        <f>V221</f>
        <v/>
      </c>
      <c r="W241" s="345">
        <f>W221</f>
        <v/>
      </c>
      <c r="X241" s="345">
        <f>X221</f>
        <v/>
      </c>
      <c r="Y241" s="345">
        <f>Y221</f>
        <v/>
      </c>
      <c r="Z241" s="345">
        <f>Z221</f>
        <v/>
      </c>
      <c r="AA241" s="345">
        <f>AA221</f>
        <v/>
      </c>
      <c r="AB241" s="345">
        <f>AB221</f>
        <v/>
      </c>
      <c r="AC241" s="345">
        <f>AC221</f>
        <v/>
      </c>
      <c r="AD241" s="345">
        <f>AD221</f>
        <v/>
      </c>
      <c r="AE241" s="345">
        <f>AE221</f>
        <v/>
      </c>
      <c r="AF241" s="345">
        <f>AF221</f>
        <v/>
      </c>
      <c r="AG241" s="345">
        <f>AG221</f>
        <v/>
      </c>
      <c r="AH241" s="345">
        <f>AH221</f>
        <v/>
      </c>
      <c r="AI241" s="345">
        <f>AI221</f>
        <v/>
      </c>
      <c r="AJ241" s="345">
        <f>AJ221</f>
        <v/>
      </c>
      <c r="AK241" s="345">
        <f>AK221</f>
        <v/>
      </c>
      <c r="AL241" s="345">
        <f>AL221</f>
        <v/>
      </c>
      <c r="AM241" s="345">
        <f>AM221</f>
        <v/>
      </c>
      <c r="AN241" s="345">
        <f>AN221</f>
        <v/>
      </c>
      <c r="AO241" s="345">
        <f>AO221</f>
        <v/>
      </c>
      <c r="AP241" s="345">
        <f>AP221</f>
        <v/>
      </c>
      <c r="AQ241" s="345">
        <f>AQ221</f>
        <v/>
      </c>
      <c r="AR241" s="345">
        <f>AR221</f>
        <v/>
      </c>
      <c r="AS241" s="345">
        <f>AS221</f>
        <v/>
      </c>
    </row>
    <row r="242" ht="13.9" customHeight="1">
      <c r="G242" s="16" t="n"/>
      <c r="I242" s="45" t="n"/>
      <c r="J242" s="81" t="n"/>
      <c r="K242" s="8" t="inlineStr">
        <is>
          <t>Res PV - Kansas City - Mid</t>
        </is>
      </c>
      <c r="L242" s="343">
        <f>L222</f>
        <v/>
      </c>
      <c r="M242" s="343">
        <f>M222</f>
        <v/>
      </c>
      <c r="N242" s="343">
        <f>N222</f>
        <v/>
      </c>
      <c r="O242" s="343">
        <f>O222</f>
        <v/>
      </c>
      <c r="P242" s="343">
        <f>P222</f>
        <v/>
      </c>
      <c r="Q242" s="343">
        <f>Q222</f>
        <v/>
      </c>
      <c r="R242" s="343">
        <f>R222</f>
        <v/>
      </c>
      <c r="S242" s="343">
        <f>S222</f>
        <v/>
      </c>
      <c r="T242" s="343">
        <f>T222</f>
        <v/>
      </c>
      <c r="U242" s="343">
        <f>U222</f>
        <v/>
      </c>
      <c r="V242" s="343">
        <f>V222</f>
        <v/>
      </c>
      <c r="W242" s="343">
        <f>W222</f>
        <v/>
      </c>
      <c r="X242" s="343">
        <f>X222</f>
        <v/>
      </c>
      <c r="Y242" s="343">
        <f>Y222</f>
        <v/>
      </c>
      <c r="Z242" s="343">
        <f>Z222</f>
        <v/>
      </c>
      <c r="AA242" s="343">
        <f>AA222</f>
        <v/>
      </c>
      <c r="AB242" s="343">
        <f>AB222</f>
        <v/>
      </c>
      <c r="AC242" s="343">
        <f>AC222</f>
        <v/>
      </c>
      <c r="AD242" s="343">
        <f>AD222</f>
        <v/>
      </c>
      <c r="AE242" s="343">
        <f>AE222</f>
        <v/>
      </c>
      <c r="AF242" s="343">
        <f>AF222</f>
        <v/>
      </c>
      <c r="AG242" s="343">
        <f>AG222</f>
        <v/>
      </c>
      <c r="AH242" s="343">
        <f>AH222</f>
        <v/>
      </c>
      <c r="AI242" s="343">
        <f>AI222</f>
        <v/>
      </c>
      <c r="AJ242" s="343">
        <f>AJ222</f>
        <v/>
      </c>
      <c r="AK242" s="343">
        <f>AK222</f>
        <v/>
      </c>
      <c r="AL242" s="343">
        <f>AL222</f>
        <v/>
      </c>
      <c r="AM242" s="343">
        <f>AM222</f>
        <v/>
      </c>
      <c r="AN242" s="343">
        <f>AN222</f>
        <v/>
      </c>
      <c r="AO242" s="343">
        <f>AO222</f>
        <v/>
      </c>
      <c r="AP242" s="343">
        <f>AP222</f>
        <v/>
      </c>
      <c r="AQ242" s="343">
        <f>AQ222</f>
        <v/>
      </c>
      <c r="AR242" s="343">
        <f>AR222</f>
        <v/>
      </c>
      <c r="AS242" s="343">
        <f>AS222</f>
        <v/>
      </c>
    </row>
    <row r="243" ht="13.9" customHeight="1" thickBot="1">
      <c r="G243" s="16" t="n"/>
      <c r="J243" s="81" t="n"/>
      <c r="K243" s="156" t="inlineStr">
        <is>
          <t>Res PV - Kansas City - Constant</t>
        </is>
      </c>
      <c r="L243" s="346">
        <f>L223</f>
        <v/>
      </c>
      <c r="M243" s="346">
        <f>M223</f>
        <v/>
      </c>
      <c r="N243" s="346">
        <f>N223</f>
        <v/>
      </c>
      <c r="O243" s="346">
        <f>O223</f>
        <v/>
      </c>
      <c r="P243" s="346">
        <f>P223</f>
        <v/>
      </c>
      <c r="Q243" s="346">
        <f>Q223</f>
        <v/>
      </c>
      <c r="R243" s="346">
        <f>R223</f>
        <v/>
      </c>
      <c r="S243" s="346">
        <f>S223</f>
        <v/>
      </c>
      <c r="T243" s="346">
        <f>T223</f>
        <v/>
      </c>
      <c r="U243" s="346">
        <f>U223</f>
        <v/>
      </c>
      <c r="V243" s="346">
        <f>V223</f>
        <v/>
      </c>
      <c r="W243" s="346">
        <f>W223</f>
        <v/>
      </c>
      <c r="X243" s="346">
        <f>X223</f>
        <v/>
      </c>
      <c r="Y243" s="346">
        <f>Y223</f>
        <v/>
      </c>
      <c r="Z243" s="346">
        <f>Z223</f>
        <v/>
      </c>
      <c r="AA243" s="346">
        <f>AA223</f>
        <v/>
      </c>
      <c r="AB243" s="346">
        <f>AB223</f>
        <v/>
      </c>
      <c r="AC243" s="346">
        <f>AC223</f>
        <v/>
      </c>
      <c r="AD243" s="346">
        <f>AD223</f>
        <v/>
      </c>
      <c r="AE243" s="346">
        <f>AE223</f>
        <v/>
      </c>
      <c r="AF243" s="346">
        <f>AF223</f>
        <v/>
      </c>
      <c r="AG243" s="346">
        <f>AG223</f>
        <v/>
      </c>
      <c r="AH243" s="346">
        <f>AH223</f>
        <v/>
      </c>
      <c r="AI243" s="346">
        <f>AI223</f>
        <v/>
      </c>
      <c r="AJ243" s="346">
        <f>AJ223</f>
        <v/>
      </c>
      <c r="AK243" s="346">
        <f>AK223</f>
        <v/>
      </c>
      <c r="AL243" s="346">
        <f>AL223</f>
        <v/>
      </c>
      <c r="AM243" s="346">
        <f>AM223</f>
        <v/>
      </c>
      <c r="AN243" s="346">
        <f>AN223</f>
        <v/>
      </c>
      <c r="AO243" s="346">
        <f>AO223</f>
        <v/>
      </c>
      <c r="AP243" s="346">
        <f>AP223</f>
        <v/>
      </c>
      <c r="AQ243" s="346">
        <f>AQ223</f>
        <v/>
      </c>
      <c r="AR243" s="346">
        <f>AR223</f>
        <v/>
      </c>
      <c r="AS243" s="346">
        <f>AS223</f>
        <v/>
      </c>
    </row>
    <row r="244" ht="13.9" customHeight="1" thickBot="1" thickTop="1">
      <c r="G244" s="16" t="n"/>
      <c r="I244" s="42" t="n"/>
      <c r="J244" s="81" t="n"/>
      <c r="K244" s="155" t="inlineStr">
        <is>
          <t>Res PV - Los Angeles - Low</t>
        </is>
      </c>
      <c r="L244" s="345">
        <f>L221</f>
        <v/>
      </c>
      <c r="M244" s="345">
        <f>M221</f>
        <v/>
      </c>
      <c r="N244" s="345">
        <f>N221</f>
        <v/>
      </c>
      <c r="O244" s="345">
        <f>O221</f>
        <v/>
      </c>
      <c r="P244" s="345">
        <f>P221</f>
        <v/>
      </c>
      <c r="Q244" s="345">
        <f>Q221</f>
        <v/>
      </c>
      <c r="R244" s="345">
        <f>R221</f>
        <v/>
      </c>
      <c r="S244" s="345">
        <f>S221</f>
        <v/>
      </c>
      <c r="T244" s="345">
        <f>T221</f>
        <v/>
      </c>
      <c r="U244" s="345">
        <f>U221</f>
        <v/>
      </c>
      <c r="V244" s="345">
        <f>V221</f>
        <v/>
      </c>
      <c r="W244" s="345">
        <f>W221</f>
        <v/>
      </c>
      <c r="X244" s="345">
        <f>X221</f>
        <v/>
      </c>
      <c r="Y244" s="345">
        <f>Y221</f>
        <v/>
      </c>
      <c r="Z244" s="345">
        <f>Z221</f>
        <v/>
      </c>
      <c r="AA244" s="345">
        <f>AA221</f>
        <v/>
      </c>
      <c r="AB244" s="345">
        <f>AB221</f>
        <v/>
      </c>
      <c r="AC244" s="345">
        <f>AC221</f>
        <v/>
      </c>
      <c r="AD244" s="345">
        <f>AD221</f>
        <v/>
      </c>
      <c r="AE244" s="345">
        <f>AE221</f>
        <v/>
      </c>
      <c r="AF244" s="345">
        <f>AF221</f>
        <v/>
      </c>
      <c r="AG244" s="345">
        <f>AG221</f>
        <v/>
      </c>
      <c r="AH244" s="345">
        <f>AH221</f>
        <v/>
      </c>
      <c r="AI244" s="345">
        <f>AI221</f>
        <v/>
      </c>
      <c r="AJ244" s="345">
        <f>AJ221</f>
        <v/>
      </c>
      <c r="AK244" s="345">
        <f>AK221</f>
        <v/>
      </c>
      <c r="AL244" s="345">
        <f>AL221</f>
        <v/>
      </c>
      <c r="AM244" s="345">
        <f>AM221</f>
        <v/>
      </c>
      <c r="AN244" s="345">
        <f>AN221</f>
        <v/>
      </c>
      <c r="AO244" s="345">
        <f>AO221</f>
        <v/>
      </c>
      <c r="AP244" s="345">
        <f>AP221</f>
        <v/>
      </c>
      <c r="AQ244" s="345">
        <f>AQ221</f>
        <v/>
      </c>
      <c r="AR244" s="345">
        <f>AR221</f>
        <v/>
      </c>
      <c r="AS244" s="345">
        <f>AS221</f>
        <v/>
      </c>
    </row>
    <row r="245" ht="13.9" customHeight="1">
      <c r="G245" s="16" t="n"/>
      <c r="I245" s="45" t="n"/>
      <c r="J245" s="81" t="n"/>
      <c r="K245" s="8" t="inlineStr">
        <is>
          <t>Res PV - Los Angeles - Mid</t>
        </is>
      </c>
      <c r="L245" s="343">
        <f>L222</f>
        <v/>
      </c>
      <c r="M245" s="343">
        <f>M222</f>
        <v/>
      </c>
      <c r="N245" s="343">
        <f>N222</f>
        <v/>
      </c>
      <c r="O245" s="343">
        <f>O222</f>
        <v/>
      </c>
      <c r="P245" s="343">
        <f>P222</f>
        <v/>
      </c>
      <c r="Q245" s="343">
        <f>Q222</f>
        <v/>
      </c>
      <c r="R245" s="343">
        <f>R222</f>
        <v/>
      </c>
      <c r="S245" s="343">
        <f>S222</f>
        <v/>
      </c>
      <c r="T245" s="343">
        <f>T222</f>
        <v/>
      </c>
      <c r="U245" s="343">
        <f>U222</f>
        <v/>
      </c>
      <c r="V245" s="343">
        <f>V222</f>
        <v/>
      </c>
      <c r="W245" s="343">
        <f>W222</f>
        <v/>
      </c>
      <c r="X245" s="343">
        <f>X222</f>
        <v/>
      </c>
      <c r="Y245" s="343">
        <f>Y222</f>
        <v/>
      </c>
      <c r="Z245" s="343">
        <f>Z222</f>
        <v/>
      </c>
      <c r="AA245" s="343">
        <f>AA222</f>
        <v/>
      </c>
      <c r="AB245" s="343">
        <f>AB222</f>
        <v/>
      </c>
      <c r="AC245" s="343">
        <f>AC222</f>
        <v/>
      </c>
      <c r="AD245" s="343">
        <f>AD222</f>
        <v/>
      </c>
      <c r="AE245" s="343">
        <f>AE222</f>
        <v/>
      </c>
      <c r="AF245" s="343">
        <f>AF222</f>
        <v/>
      </c>
      <c r="AG245" s="343">
        <f>AG222</f>
        <v/>
      </c>
      <c r="AH245" s="343">
        <f>AH222</f>
        <v/>
      </c>
      <c r="AI245" s="343">
        <f>AI222</f>
        <v/>
      </c>
      <c r="AJ245" s="343">
        <f>AJ222</f>
        <v/>
      </c>
      <c r="AK245" s="343">
        <f>AK222</f>
        <v/>
      </c>
      <c r="AL245" s="343">
        <f>AL222</f>
        <v/>
      </c>
      <c r="AM245" s="343">
        <f>AM222</f>
        <v/>
      </c>
      <c r="AN245" s="343">
        <f>AN222</f>
        <v/>
      </c>
      <c r="AO245" s="343">
        <f>AO222</f>
        <v/>
      </c>
      <c r="AP245" s="343">
        <f>AP222</f>
        <v/>
      </c>
      <c r="AQ245" s="343">
        <f>AQ222</f>
        <v/>
      </c>
      <c r="AR245" s="343">
        <f>AR222</f>
        <v/>
      </c>
      <c r="AS245" s="343">
        <f>AS222</f>
        <v/>
      </c>
    </row>
    <row r="246" ht="13.9" customHeight="1" thickBot="1">
      <c r="G246" s="16" t="n"/>
      <c r="J246" s="81" t="n"/>
      <c r="K246" s="156" t="inlineStr">
        <is>
          <t>Res PV - Los Angeles - Constant</t>
        </is>
      </c>
      <c r="L246" s="346">
        <f>L223</f>
        <v/>
      </c>
      <c r="M246" s="346">
        <f>M223</f>
        <v/>
      </c>
      <c r="N246" s="346">
        <f>N223</f>
        <v/>
      </c>
      <c r="O246" s="346">
        <f>O223</f>
        <v/>
      </c>
      <c r="P246" s="346">
        <f>P223</f>
        <v/>
      </c>
      <c r="Q246" s="346">
        <f>Q223</f>
        <v/>
      </c>
      <c r="R246" s="346">
        <f>R223</f>
        <v/>
      </c>
      <c r="S246" s="346">
        <f>S223</f>
        <v/>
      </c>
      <c r="T246" s="346">
        <f>T223</f>
        <v/>
      </c>
      <c r="U246" s="346">
        <f>U223</f>
        <v/>
      </c>
      <c r="V246" s="346">
        <f>V223</f>
        <v/>
      </c>
      <c r="W246" s="346">
        <f>W223</f>
        <v/>
      </c>
      <c r="X246" s="346">
        <f>X223</f>
        <v/>
      </c>
      <c r="Y246" s="346">
        <f>Y223</f>
        <v/>
      </c>
      <c r="Z246" s="346">
        <f>Z223</f>
        <v/>
      </c>
      <c r="AA246" s="346">
        <f>AA223</f>
        <v/>
      </c>
      <c r="AB246" s="346">
        <f>AB223</f>
        <v/>
      </c>
      <c r="AC246" s="346">
        <f>AC223</f>
        <v/>
      </c>
      <c r="AD246" s="346">
        <f>AD223</f>
        <v/>
      </c>
      <c r="AE246" s="346">
        <f>AE223</f>
        <v/>
      </c>
      <c r="AF246" s="346">
        <f>AF223</f>
        <v/>
      </c>
      <c r="AG246" s="346">
        <f>AG223</f>
        <v/>
      </c>
      <c r="AH246" s="346">
        <f>AH223</f>
        <v/>
      </c>
      <c r="AI246" s="346">
        <f>AI223</f>
        <v/>
      </c>
      <c r="AJ246" s="346">
        <f>AJ223</f>
        <v/>
      </c>
      <c r="AK246" s="346">
        <f>AK223</f>
        <v/>
      </c>
      <c r="AL246" s="346">
        <f>AL223</f>
        <v/>
      </c>
      <c r="AM246" s="346">
        <f>AM223</f>
        <v/>
      </c>
      <c r="AN246" s="346">
        <f>AN223</f>
        <v/>
      </c>
      <c r="AO246" s="346">
        <f>AO223</f>
        <v/>
      </c>
      <c r="AP246" s="346">
        <f>AP223</f>
        <v/>
      </c>
      <c r="AQ246" s="346">
        <f>AQ223</f>
        <v/>
      </c>
      <c r="AR246" s="346">
        <f>AR223</f>
        <v/>
      </c>
      <c r="AS246" s="346">
        <f>AS223</f>
        <v/>
      </c>
    </row>
    <row r="247" ht="13.9" customHeight="1" thickBot="1" thickTop="1">
      <c r="G247" s="16" t="n"/>
      <c r="I247" s="42" t="n"/>
      <c r="J247" s="81" t="n"/>
      <c r="K247" s="155" t="inlineStr">
        <is>
          <t>Res PV - Daggett, CA - Low</t>
        </is>
      </c>
      <c r="L247" s="345">
        <f>L221</f>
        <v/>
      </c>
      <c r="M247" s="345">
        <f>M221</f>
        <v/>
      </c>
      <c r="N247" s="345">
        <f>N221</f>
        <v/>
      </c>
      <c r="O247" s="345">
        <f>O221</f>
        <v/>
      </c>
      <c r="P247" s="345">
        <f>P221</f>
        <v/>
      </c>
      <c r="Q247" s="345">
        <f>Q221</f>
        <v/>
      </c>
      <c r="R247" s="345">
        <f>R221</f>
        <v/>
      </c>
      <c r="S247" s="345">
        <f>S221</f>
        <v/>
      </c>
      <c r="T247" s="345">
        <f>T221</f>
        <v/>
      </c>
      <c r="U247" s="345">
        <f>U221</f>
        <v/>
      </c>
      <c r="V247" s="345">
        <f>V221</f>
        <v/>
      </c>
      <c r="W247" s="345">
        <f>W221</f>
        <v/>
      </c>
      <c r="X247" s="345">
        <f>X221</f>
        <v/>
      </c>
      <c r="Y247" s="345">
        <f>Y221</f>
        <v/>
      </c>
      <c r="Z247" s="345">
        <f>Z221</f>
        <v/>
      </c>
      <c r="AA247" s="345">
        <f>AA221</f>
        <v/>
      </c>
      <c r="AB247" s="345">
        <f>AB221</f>
        <v/>
      </c>
      <c r="AC247" s="345">
        <f>AC221</f>
        <v/>
      </c>
      <c r="AD247" s="345">
        <f>AD221</f>
        <v/>
      </c>
      <c r="AE247" s="345">
        <f>AE221</f>
        <v/>
      </c>
      <c r="AF247" s="345">
        <f>AF221</f>
        <v/>
      </c>
      <c r="AG247" s="345">
        <f>AG221</f>
        <v/>
      </c>
      <c r="AH247" s="345">
        <f>AH221</f>
        <v/>
      </c>
      <c r="AI247" s="345">
        <f>AI221</f>
        <v/>
      </c>
      <c r="AJ247" s="345">
        <f>AJ221</f>
        <v/>
      </c>
      <c r="AK247" s="345">
        <f>AK221</f>
        <v/>
      </c>
      <c r="AL247" s="345">
        <f>AL221</f>
        <v/>
      </c>
      <c r="AM247" s="345">
        <f>AM221</f>
        <v/>
      </c>
      <c r="AN247" s="345">
        <f>AN221</f>
        <v/>
      </c>
      <c r="AO247" s="345">
        <f>AO221</f>
        <v/>
      </c>
      <c r="AP247" s="345">
        <f>AP221</f>
        <v/>
      </c>
      <c r="AQ247" s="345">
        <f>AQ221</f>
        <v/>
      </c>
      <c r="AR247" s="345">
        <f>AR221</f>
        <v/>
      </c>
      <c r="AS247" s="345">
        <f>AS221</f>
        <v/>
      </c>
    </row>
    <row r="248" ht="13.9" customHeight="1">
      <c r="G248" s="16" t="n"/>
      <c r="I248" s="45" t="n"/>
      <c r="J248" s="81" t="n"/>
      <c r="K248" s="8" t="inlineStr">
        <is>
          <t>Res PV - Daggett, CA - Mid</t>
        </is>
      </c>
      <c r="L248" s="343">
        <f>L222</f>
        <v/>
      </c>
      <c r="M248" s="343">
        <f>M222</f>
        <v/>
      </c>
      <c r="N248" s="343">
        <f>N222</f>
        <v/>
      </c>
      <c r="O248" s="343">
        <f>O222</f>
        <v/>
      </c>
      <c r="P248" s="343">
        <f>P222</f>
        <v/>
      </c>
      <c r="Q248" s="343">
        <f>Q222</f>
        <v/>
      </c>
      <c r="R248" s="343">
        <f>R222</f>
        <v/>
      </c>
      <c r="S248" s="343">
        <f>S222</f>
        <v/>
      </c>
      <c r="T248" s="343">
        <f>T222</f>
        <v/>
      </c>
      <c r="U248" s="343">
        <f>U222</f>
        <v/>
      </c>
      <c r="V248" s="343">
        <f>V222</f>
        <v/>
      </c>
      <c r="W248" s="343">
        <f>W222</f>
        <v/>
      </c>
      <c r="X248" s="343">
        <f>X222</f>
        <v/>
      </c>
      <c r="Y248" s="343">
        <f>Y222</f>
        <v/>
      </c>
      <c r="Z248" s="343">
        <f>Z222</f>
        <v/>
      </c>
      <c r="AA248" s="343">
        <f>AA222</f>
        <v/>
      </c>
      <c r="AB248" s="343">
        <f>AB222</f>
        <v/>
      </c>
      <c r="AC248" s="343">
        <f>AC222</f>
        <v/>
      </c>
      <c r="AD248" s="343">
        <f>AD222</f>
        <v/>
      </c>
      <c r="AE248" s="343">
        <f>AE222</f>
        <v/>
      </c>
      <c r="AF248" s="343">
        <f>AF222</f>
        <v/>
      </c>
      <c r="AG248" s="343">
        <f>AG222</f>
        <v/>
      </c>
      <c r="AH248" s="343">
        <f>AH222</f>
        <v/>
      </c>
      <c r="AI248" s="343">
        <f>AI222</f>
        <v/>
      </c>
      <c r="AJ248" s="343">
        <f>AJ222</f>
        <v/>
      </c>
      <c r="AK248" s="343">
        <f>AK222</f>
        <v/>
      </c>
      <c r="AL248" s="343">
        <f>AL222</f>
        <v/>
      </c>
      <c r="AM248" s="343">
        <f>AM222</f>
        <v/>
      </c>
      <c r="AN248" s="343">
        <f>AN222</f>
        <v/>
      </c>
      <c r="AO248" s="343">
        <f>AO222</f>
        <v/>
      </c>
      <c r="AP248" s="343">
        <f>AP222</f>
        <v/>
      </c>
      <c r="AQ248" s="343">
        <f>AQ222</f>
        <v/>
      </c>
      <c r="AR248" s="343">
        <f>AR222</f>
        <v/>
      </c>
      <c r="AS248" s="343">
        <f>AS222</f>
        <v/>
      </c>
    </row>
    <row r="249" ht="13.9" customHeight="1">
      <c r="G249" s="16" t="n"/>
      <c r="J249" s="331" t="n"/>
      <c r="K249" s="156" t="inlineStr">
        <is>
          <t>Res PV - Daggett, CA - Constant</t>
        </is>
      </c>
      <c r="L249" s="346">
        <f>L223</f>
        <v/>
      </c>
      <c r="M249" s="346">
        <f>M223</f>
        <v/>
      </c>
      <c r="N249" s="346">
        <f>N223</f>
        <v/>
      </c>
      <c r="O249" s="346">
        <f>O223</f>
        <v/>
      </c>
      <c r="P249" s="346">
        <f>P223</f>
        <v/>
      </c>
      <c r="Q249" s="346">
        <f>Q223</f>
        <v/>
      </c>
      <c r="R249" s="346">
        <f>R223</f>
        <v/>
      </c>
      <c r="S249" s="346">
        <f>S223</f>
        <v/>
      </c>
      <c r="T249" s="346">
        <f>T223</f>
        <v/>
      </c>
      <c r="U249" s="346">
        <f>U223</f>
        <v/>
      </c>
      <c r="V249" s="346">
        <f>V223</f>
        <v/>
      </c>
      <c r="W249" s="346">
        <f>W223</f>
        <v/>
      </c>
      <c r="X249" s="346">
        <f>X223</f>
        <v/>
      </c>
      <c r="Y249" s="346">
        <f>Y223</f>
        <v/>
      </c>
      <c r="Z249" s="346">
        <f>Z223</f>
        <v/>
      </c>
      <c r="AA249" s="346">
        <f>AA223</f>
        <v/>
      </c>
      <c r="AB249" s="346">
        <f>AB223</f>
        <v/>
      </c>
      <c r="AC249" s="346">
        <f>AC223</f>
        <v/>
      </c>
      <c r="AD249" s="346">
        <f>AD223</f>
        <v/>
      </c>
      <c r="AE249" s="346">
        <f>AE223</f>
        <v/>
      </c>
      <c r="AF249" s="346">
        <f>AF223</f>
        <v/>
      </c>
      <c r="AG249" s="346">
        <f>AG223</f>
        <v/>
      </c>
      <c r="AH249" s="346">
        <f>AH223</f>
        <v/>
      </c>
      <c r="AI249" s="346">
        <f>AI223</f>
        <v/>
      </c>
      <c r="AJ249" s="346">
        <f>AJ223</f>
        <v/>
      </c>
      <c r="AK249" s="346">
        <f>AK223</f>
        <v/>
      </c>
      <c r="AL249" s="346">
        <f>AL223</f>
        <v/>
      </c>
      <c r="AM249" s="346">
        <f>AM223</f>
        <v/>
      </c>
      <c r="AN249" s="346">
        <f>AN223</f>
        <v/>
      </c>
      <c r="AO249" s="346">
        <f>AO223</f>
        <v/>
      </c>
      <c r="AP249" s="346">
        <f>AP223</f>
        <v/>
      </c>
      <c r="AQ249" s="346">
        <f>AQ223</f>
        <v/>
      </c>
      <c r="AR249" s="346">
        <f>AR223</f>
        <v/>
      </c>
      <c r="AS249" s="346">
        <f>AS223</f>
        <v/>
      </c>
    </row>
    <row r="250" ht="13.9" customHeight="1">
      <c r="G250" s="16" t="n"/>
    </row>
    <row r="251" ht="13.9" customHeight="1">
      <c r="G251" s="16" t="n"/>
      <c r="L251" s="154" t="n">
        <v>2017</v>
      </c>
      <c r="M251" s="154" t="n">
        <v>2018</v>
      </c>
      <c r="N251" s="154" t="n">
        <v>2019</v>
      </c>
      <c r="O251" s="154" t="n">
        <v>2020</v>
      </c>
      <c r="P251" s="154" t="n">
        <v>2021</v>
      </c>
      <c r="Q251" s="154" t="n">
        <v>2022</v>
      </c>
      <c r="R251" s="154" t="n">
        <v>2023</v>
      </c>
      <c r="S251" s="154" t="n">
        <v>2024</v>
      </c>
      <c r="T251" s="154" t="n">
        <v>2025</v>
      </c>
      <c r="U251" s="154" t="n">
        <v>2026</v>
      </c>
      <c r="V251" s="154" t="n">
        <v>2027</v>
      </c>
      <c r="W251" s="154" t="n">
        <v>2028</v>
      </c>
      <c r="X251" s="154" t="n">
        <v>2029</v>
      </c>
      <c r="Y251" s="154" t="n">
        <v>2030</v>
      </c>
      <c r="Z251" s="154" t="n">
        <v>2031</v>
      </c>
      <c r="AA251" s="154" t="n">
        <v>2032</v>
      </c>
      <c r="AB251" s="154" t="n">
        <v>2033</v>
      </c>
      <c r="AC251" s="154" t="n">
        <v>2034</v>
      </c>
      <c r="AD251" s="154" t="n">
        <v>2035</v>
      </c>
      <c r="AE251" s="154" t="n">
        <v>2036</v>
      </c>
      <c r="AF251" s="154" t="n">
        <v>2037</v>
      </c>
      <c r="AG251" s="154" t="n">
        <v>2038</v>
      </c>
      <c r="AH251" s="154" t="n">
        <v>2039</v>
      </c>
      <c r="AI251" s="154" t="n">
        <v>2040</v>
      </c>
      <c r="AJ251" s="154" t="n">
        <v>2041</v>
      </c>
      <c r="AK251" s="154" t="n">
        <v>2042</v>
      </c>
      <c r="AL251" s="154" t="n">
        <v>2043</v>
      </c>
      <c r="AM251" s="154" t="n">
        <v>2044</v>
      </c>
      <c r="AN251" s="154" t="n">
        <v>2045</v>
      </c>
      <c r="AO251" s="154" t="n">
        <v>2046</v>
      </c>
      <c r="AP251" s="154" t="n">
        <v>2047</v>
      </c>
      <c r="AQ251" s="154" t="n">
        <v>2048</v>
      </c>
      <c r="AR251" s="154" t="n">
        <v>2049</v>
      </c>
      <c r="AS251" s="154" t="n">
        <v>2050</v>
      </c>
    </row>
    <row r="252" ht="13.9" customHeight="1">
      <c r="G252" s="16" t="n"/>
      <c r="H252" s="217" t="inlineStr">
        <is>
          <t>Grid Connection Costs</t>
        </is>
      </c>
      <c r="J252" s="327" t="inlineStr">
        <is>
          <t>Grid Connection Costs (GCC) ($/kW)</t>
        </is>
      </c>
      <c r="K252" s="155" t="inlineStr">
        <is>
          <t>Res PV - Seattle - Low</t>
        </is>
      </c>
      <c r="L252" s="100" t="n">
        <v>0</v>
      </c>
      <c r="M252" s="100" t="n">
        <v>0</v>
      </c>
      <c r="N252" s="100" t="n">
        <v>0</v>
      </c>
      <c r="O252" s="100" t="n">
        <v>0</v>
      </c>
      <c r="P252" s="100" t="n">
        <v>0</v>
      </c>
      <c r="Q252" s="100" t="n">
        <v>0</v>
      </c>
      <c r="R252" s="100" t="n">
        <v>0</v>
      </c>
      <c r="S252" s="100" t="n">
        <v>0</v>
      </c>
      <c r="T252" s="100" t="n">
        <v>0</v>
      </c>
      <c r="U252" s="100" t="n">
        <v>0</v>
      </c>
      <c r="V252" s="100" t="n">
        <v>0</v>
      </c>
      <c r="W252" s="100" t="n">
        <v>0</v>
      </c>
      <c r="X252" s="100" t="n">
        <v>0</v>
      </c>
      <c r="Y252" s="100" t="n">
        <v>0</v>
      </c>
      <c r="Z252" s="100" t="n">
        <v>0</v>
      </c>
      <c r="AA252" s="100" t="n">
        <v>0</v>
      </c>
      <c r="AB252" s="100" t="n">
        <v>0</v>
      </c>
      <c r="AC252" s="100" t="n">
        <v>0</v>
      </c>
      <c r="AD252" s="100" t="n">
        <v>0</v>
      </c>
      <c r="AE252" s="100" t="n">
        <v>0</v>
      </c>
      <c r="AF252" s="100" t="n">
        <v>0</v>
      </c>
      <c r="AG252" s="100" t="n">
        <v>0</v>
      </c>
      <c r="AH252" s="100" t="n">
        <v>0</v>
      </c>
      <c r="AI252" s="100" t="n">
        <v>0</v>
      </c>
      <c r="AJ252" s="100" t="n">
        <v>0</v>
      </c>
      <c r="AK252" s="100" t="n">
        <v>0</v>
      </c>
      <c r="AL252" s="100" t="n">
        <v>0</v>
      </c>
      <c r="AM252" s="100" t="n">
        <v>0</v>
      </c>
      <c r="AN252" s="100" t="n">
        <v>0</v>
      </c>
      <c r="AO252" s="100" t="n">
        <v>0</v>
      </c>
      <c r="AP252" s="100" t="n">
        <v>0</v>
      </c>
      <c r="AQ252" s="100" t="n">
        <v>0</v>
      </c>
      <c r="AR252" s="100" t="n">
        <v>0</v>
      </c>
      <c r="AS252" s="101" t="n">
        <v>0</v>
      </c>
    </row>
    <row r="253" ht="13.9" customHeight="1">
      <c r="G253" s="16" t="n"/>
      <c r="J253" s="81" t="n"/>
      <c r="K253" s="8" t="inlineStr">
        <is>
          <t>Res PV - Seattle - Mid</t>
        </is>
      </c>
      <c r="L253" s="102" t="n">
        <v>0</v>
      </c>
      <c r="M253" s="102" t="n">
        <v>0</v>
      </c>
      <c r="N253" s="102" t="n">
        <v>0</v>
      </c>
      <c r="O253" s="102" t="n">
        <v>0</v>
      </c>
      <c r="P253" s="102" t="n">
        <v>0</v>
      </c>
      <c r="Q253" s="102" t="n">
        <v>0</v>
      </c>
      <c r="R253" s="102" t="n">
        <v>0</v>
      </c>
      <c r="S253" s="102" t="n">
        <v>0</v>
      </c>
      <c r="T253" s="102" t="n">
        <v>0</v>
      </c>
      <c r="U253" s="102" t="n">
        <v>0</v>
      </c>
      <c r="V253" s="102" t="n">
        <v>0</v>
      </c>
      <c r="W253" s="102" t="n">
        <v>0</v>
      </c>
      <c r="X253" s="102" t="n">
        <v>0</v>
      </c>
      <c r="Y253" s="102" t="n">
        <v>0</v>
      </c>
      <c r="Z253" s="102" t="n">
        <v>0</v>
      </c>
      <c r="AA253" s="102" t="n">
        <v>0</v>
      </c>
      <c r="AB253" s="102" t="n">
        <v>0</v>
      </c>
      <c r="AC253" s="102" t="n">
        <v>0</v>
      </c>
      <c r="AD253" s="102" t="n">
        <v>0</v>
      </c>
      <c r="AE253" s="102" t="n">
        <v>0</v>
      </c>
      <c r="AF253" s="102" t="n">
        <v>0</v>
      </c>
      <c r="AG253" s="102" t="n">
        <v>0</v>
      </c>
      <c r="AH253" s="102" t="n">
        <v>0</v>
      </c>
      <c r="AI253" s="102" t="n">
        <v>0</v>
      </c>
      <c r="AJ253" s="102" t="n">
        <v>0</v>
      </c>
      <c r="AK253" s="102" t="n">
        <v>0</v>
      </c>
      <c r="AL253" s="102" t="n">
        <v>0</v>
      </c>
      <c r="AM253" s="102" t="n">
        <v>0</v>
      </c>
      <c r="AN253" s="102" t="n">
        <v>0</v>
      </c>
      <c r="AO253" s="102" t="n">
        <v>0</v>
      </c>
      <c r="AP253" s="102" t="n">
        <v>0</v>
      </c>
      <c r="AQ253" s="102" t="n">
        <v>0</v>
      </c>
      <c r="AR253" s="102" t="n">
        <v>0</v>
      </c>
      <c r="AS253" s="103" t="n">
        <v>0</v>
      </c>
    </row>
    <row r="254" ht="13.9" customHeight="1" thickBot="1">
      <c r="G254" s="16" t="n"/>
      <c r="J254" s="81" t="n"/>
      <c r="K254" s="156" t="inlineStr">
        <is>
          <t>Res PV - Seattle - Constant</t>
        </is>
      </c>
      <c r="L254" s="104" t="n">
        <v>0</v>
      </c>
      <c r="M254" s="104" t="n">
        <v>0</v>
      </c>
      <c r="N254" s="104" t="n">
        <v>0</v>
      </c>
      <c r="O254" s="104" t="n">
        <v>0</v>
      </c>
      <c r="P254" s="104" t="n">
        <v>0</v>
      </c>
      <c r="Q254" s="104" t="n">
        <v>0</v>
      </c>
      <c r="R254" s="104" t="n">
        <v>0</v>
      </c>
      <c r="S254" s="104" t="n">
        <v>0</v>
      </c>
      <c r="T254" s="104" t="n">
        <v>0</v>
      </c>
      <c r="U254" s="104" t="n">
        <v>0</v>
      </c>
      <c r="V254" s="104" t="n">
        <v>0</v>
      </c>
      <c r="W254" s="104" t="n">
        <v>0</v>
      </c>
      <c r="X254" s="104" t="n">
        <v>0</v>
      </c>
      <c r="Y254" s="104" t="n">
        <v>0</v>
      </c>
      <c r="Z254" s="104" t="n">
        <v>0</v>
      </c>
      <c r="AA254" s="104" t="n">
        <v>0</v>
      </c>
      <c r="AB254" s="104" t="n">
        <v>0</v>
      </c>
      <c r="AC254" s="104" t="n">
        <v>0</v>
      </c>
      <c r="AD254" s="104" t="n">
        <v>0</v>
      </c>
      <c r="AE254" s="104" t="n">
        <v>0</v>
      </c>
      <c r="AF254" s="104" t="n">
        <v>0</v>
      </c>
      <c r="AG254" s="104" t="n">
        <v>0</v>
      </c>
      <c r="AH254" s="104" t="n">
        <v>0</v>
      </c>
      <c r="AI254" s="104" t="n">
        <v>0</v>
      </c>
      <c r="AJ254" s="104" t="n">
        <v>0</v>
      </c>
      <c r="AK254" s="104" t="n">
        <v>0</v>
      </c>
      <c r="AL254" s="104" t="n">
        <v>0</v>
      </c>
      <c r="AM254" s="104" t="n">
        <v>0</v>
      </c>
      <c r="AN254" s="104" t="n">
        <v>0</v>
      </c>
      <c r="AO254" s="104" t="n">
        <v>0</v>
      </c>
      <c r="AP254" s="104" t="n">
        <v>0</v>
      </c>
      <c r="AQ254" s="104" t="n">
        <v>0</v>
      </c>
      <c r="AR254" s="104" t="n">
        <v>0</v>
      </c>
      <c r="AS254" s="105" t="n">
        <v>0</v>
      </c>
    </row>
    <row r="255" ht="13.9" customHeight="1" thickTop="1">
      <c r="G255" s="16" t="n"/>
      <c r="J255" s="81" t="n"/>
      <c r="K255" s="155" t="inlineStr">
        <is>
          <t>Res PV - Chicago - Low</t>
        </is>
      </c>
      <c r="L255" s="106" t="n">
        <v>0</v>
      </c>
      <c r="M255" s="106" t="n">
        <v>0</v>
      </c>
      <c r="N255" s="106" t="n">
        <v>0</v>
      </c>
      <c r="O255" s="106" t="n">
        <v>0</v>
      </c>
      <c r="P255" s="106" t="n">
        <v>0</v>
      </c>
      <c r="Q255" s="106" t="n">
        <v>0</v>
      </c>
      <c r="R255" s="106" t="n">
        <v>0</v>
      </c>
      <c r="S255" s="106" t="n">
        <v>0</v>
      </c>
      <c r="T255" s="106" t="n">
        <v>0</v>
      </c>
      <c r="U255" s="106" t="n">
        <v>0</v>
      </c>
      <c r="V255" s="106" t="n">
        <v>0</v>
      </c>
      <c r="W255" s="106" t="n">
        <v>0</v>
      </c>
      <c r="X255" s="106" t="n">
        <v>0</v>
      </c>
      <c r="Y255" s="106" t="n">
        <v>0</v>
      </c>
      <c r="Z255" s="106" t="n">
        <v>0</v>
      </c>
      <c r="AA255" s="106" t="n">
        <v>0</v>
      </c>
      <c r="AB255" s="106" t="n">
        <v>0</v>
      </c>
      <c r="AC255" s="106" t="n">
        <v>0</v>
      </c>
      <c r="AD255" s="106" t="n">
        <v>0</v>
      </c>
      <c r="AE255" s="106" t="n">
        <v>0</v>
      </c>
      <c r="AF255" s="106" t="n">
        <v>0</v>
      </c>
      <c r="AG255" s="106" t="n">
        <v>0</v>
      </c>
      <c r="AH255" s="106" t="n">
        <v>0</v>
      </c>
      <c r="AI255" s="106" t="n">
        <v>0</v>
      </c>
      <c r="AJ255" s="106" t="n">
        <v>0</v>
      </c>
      <c r="AK255" s="106" t="n">
        <v>0</v>
      </c>
      <c r="AL255" s="106" t="n">
        <v>0</v>
      </c>
      <c r="AM255" s="106" t="n">
        <v>0</v>
      </c>
      <c r="AN255" s="106" t="n">
        <v>0</v>
      </c>
      <c r="AO255" s="106" t="n">
        <v>0</v>
      </c>
      <c r="AP255" s="106" t="n">
        <v>0</v>
      </c>
      <c r="AQ255" s="106" t="n">
        <v>0</v>
      </c>
      <c r="AR255" s="106" t="n">
        <v>0</v>
      </c>
      <c r="AS255" s="107" t="n">
        <v>0</v>
      </c>
    </row>
    <row r="256" ht="13.9" customHeight="1">
      <c r="G256" s="16" t="n"/>
      <c r="J256" s="81" t="n"/>
      <c r="K256" s="8" t="inlineStr">
        <is>
          <t>Res PV - Chicago - Mid</t>
        </is>
      </c>
      <c r="L256" s="102" t="n">
        <v>0</v>
      </c>
      <c r="M256" s="102" t="n">
        <v>0</v>
      </c>
      <c r="N256" s="102" t="n">
        <v>0</v>
      </c>
      <c r="O256" s="102" t="n">
        <v>0</v>
      </c>
      <c r="P256" s="102" t="n">
        <v>0</v>
      </c>
      <c r="Q256" s="102" t="n">
        <v>0</v>
      </c>
      <c r="R256" s="102" t="n">
        <v>0</v>
      </c>
      <c r="S256" s="102" t="n">
        <v>0</v>
      </c>
      <c r="T256" s="102" t="n">
        <v>0</v>
      </c>
      <c r="U256" s="102" t="n">
        <v>0</v>
      </c>
      <c r="V256" s="102" t="n">
        <v>0</v>
      </c>
      <c r="W256" s="102" t="n">
        <v>0</v>
      </c>
      <c r="X256" s="102" t="n">
        <v>0</v>
      </c>
      <c r="Y256" s="102" t="n">
        <v>0</v>
      </c>
      <c r="Z256" s="102" t="n">
        <v>0</v>
      </c>
      <c r="AA256" s="102" t="n">
        <v>0</v>
      </c>
      <c r="AB256" s="102" t="n">
        <v>0</v>
      </c>
      <c r="AC256" s="102" t="n">
        <v>0</v>
      </c>
      <c r="AD256" s="102" t="n">
        <v>0</v>
      </c>
      <c r="AE256" s="102" t="n">
        <v>0</v>
      </c>
      <c r="AF256" s="102" t="n">
        <v>0</v>
      </c>
      <c r="AG256" s="102" t="n">
        <v>0</v>
      </c>
      <c r="AH256" s="102" t="n">
        <v>0</v>
      </c>
      <c r="AI256" s="102" t="n">
        <v>0</v>
      </c>
      <c r="AJ256" s="102" t="n">
        <v>0</v>
      </c>
      <c r="AK256" s="102" t="n">
        <v>0</v>
      </c>
      <c r="AL256" s="102" t="n">
        <v>0</v>
      </c>
      <c r="AM256" s="102" t="n">
        <v>0</v>
      </c>
      <c r="AN256" s="102" t="n">
        <v>0</v>
      </c>
      <c r="AO256" s="102" t="n">
        <v>0</v>
      </c>
      <c r="AP256" s="102" t="n">
        <v>0</v>
      </c>
      <c r="AQ256" s="102" t="n">
        <v>0</v>
      </c>
      <c r="AR256" s="102" t="n">
        <v>0</v>
      </c>
      <c r="AS256" s="103" t="n">
        <v>0</v>
      </c>
    </row>
    <row r="257" ht="13.9" customHeight="1" thickBot="1">
      <c r="G257" s="16" t="n"/>
      <c r="J257" s="81" t="n"/>
      <c r="K257" s="156" t="inlineStr">
        <is>
          <t>Res PV - Chicago - Constant</t>
        </is>
      </c>
      <c r="L257" s="104" t="n">
        <v>0</v>
      </c>
      <c r="M257" s="104" t="n">
        <v>0</v>
      </c>
      <c r="N257" s="104" t="n">
        <v>0</v>
      </c>
      <c r="O257" s="104" t="n">
        <v>0</v>
      </c>
      <c r="P257" s="104" t="n">
        <v>0</v>
      </c>
      <c r="Q257" s="104" t="n">
        <v>0</v>
      </c>
      <c r="R257" s="104" t="n">
        <v>0</v>
      </c>
      <c r="S257" s="104" t="n">
        <v>0</v>
      </c>
      <c r="T257" s="104" t="n">
        <v>0</v>
      </c>
      <c r="U257" s="104" t="n">
        <v>0</v>
      </c>
      <c r="V257" s="104" t="n">
        <v>0</v>
      </c>
      <c r="W257" s="104" t="n">
        <v>0</v>
      </c>
      <c r="X257" s="104" t="n">
        <v>0</v>
      </c>
      <c r="Y257" s="104" t="n">
        <v>0</v>
      </c>
      <c r="Z257" s="104" t="n">
        <v>0</v>
      </c>
      <c r="AA257" s="104" t="n">
        <v>0</v>
      </c>
      <c r="AB257" s="104" t="n">
        <v>0</v>
      </c>
      <c r="AC257" s="104" t="n">
        <v>0</v>
      </c>
      <c r="AD257" s="104" t="n">
        <v>0</v>
      </c>
      <c r="AE257" s="104" t="n">
        <v>0</v>
      </c>
      <c r="AF257" s="104" t="n">
        <v>0</v>
      </c>
      <c r="AG257" s="104" t="n">
        <v>0</v>
      </c>
      <c r="AH257" s="104" t="n">
        <v>0</v>
      </c>
      <c r="AI257" s="104" t="n">
        <v>0</v>
      </c>
      <c r="AJ257" s="104" t="n">
        <v>0</v>
      </c>
      <c r="AK257" s="104" t="n">
        <v>0</v>
      </c>
      <c r="AL257" s="104" t="n">
        <v>0</v>
      </c>
      <c r="AM257" s="104" t="n">
        <v>0</v>
      </c>
      <c r="AN257" s="104" t="n">
        <v>0</v>
      </c>
      <c r="AO257" s="104" t="n">
        <v>0</v>
      </c>
      <c r="AP257" s="104" t="n">
        <v>0</v>
      </c>
      <c r="AQ257" s="104" t="n">
        <v>0</v>
      </c>
      <c r="AR257" s="104" t="n">
        <v>0</v>
      </c>
      <c r="AS257" s="105" t="n">
        <v>0</v>
      </c>
    </row>
    <row r="258" ht="13.9" customHeight="1" thickTop="1">
      <c r="G258" s="16" t="n"/>
      <c r="J258" s="81" t="n"/>
      <c r="K258" s="155" t="inlineStr">
        <is>
          <t>Res PV - Kansas City - Low</t>
        </is>
      </c>
      <c r="L258" s="106" t="n">
        <v>0</v>
      </c>
      <c r="M258" s="106" t="n">
        <v>0</v>
      </c>
      <c r="N258" s="106" t="n">
        <v>0</v>
      </c>
      <c r="O258" s="106" t="n">
        <v>0</v>
      </c>
      <c r="P258" s="106" t="n">
        <v>0</v>
      </c>
      <c r="Q258" s="106" t="n">
        <v>0</v>
      </c>
      <c r="R258" s="106" t="n">
        <v>0</v>
      </c>
      <c r="S258" s="106" t="n">
        <v>0</v>
      </c>
      <c r="T258" s="106" t="n">
        <v>0</v>
      </c>
      <c r="U258" s="106" t="n">
        <v>0</v>
      </c>
      <c r="V258" s="106" t="n">
        <v>0</v>
      </c>
      <c r="W258" s="106" t="n">
        <v>0</v>
      </c>
      <c r="X258" s="106" t="n">
        <v>0</v>
      </c>
      <c r="Y258" s="106" t="n">
        <v>0</v>
      </c>
      <c r="Z258" s="106" t="n">
        <v>0</v>
      </c>
      <c r="AA258" s="106" t="n">
        <v>0</v>
      </c>
      <c r="AB258" s="106" t="n">
        <v>0</v>
      </c>
      <c r="AC258" s="106" t="n">
        <v>0</v>
      </c>
      <c r="AD258" s="106" t="n">
        <v>0</v>
      </c>
      <c r="AE258" s="106" t="n">
        <v>0</v>
      </c>
      <c r="AF258" s="106" t="n">
        <v>0</v>
      </c>
      <c r="AG258" s="106" t="n">
        <v>0</v>
      </c>
      <c r="AH258" s="106" t="n">
        <v>0</v>
      </c>
      <c r="AI258" s="106" t="n">
        <v>0</v>
      </c>
      <c r="AJ258" s="106" t="n">
        <v>0</v>
      </c>
      <c r="AK258" s="106" t="n">
        <v>0</v>
      </c>
      <c r="AL258" s="106" t="n">
        <v>0</v>
      </c>
      <c r="AM258" s="106" t="n">
        <v>0</v>
      </c>
      <c r="AN258" s="106" t="n">
        <v>0</v>
      </c>
      <c r="AO258" s="106" t="n">
        <v>0</v>
      </c>
      <c r="AP258" s="106" t="n">
        <v>0</v>
      </c>
      <c r="AQ258" s="106" t="n">
        <v>0</v>
      </c>
      <c r="AR258" s="106" t="n">
        <v>0</v>
      </c>
      <c r="AS258" s="107" t="n">
        <v>0</v>
      </c>
    </row>
    <row r="259" ht="13.9" customHeight="1">
      <c r="G259" s="16" t="n"/>
      <c r="J259" s="81" t="n"/>
      <c r="K259" s="8" t="inlineStr">
        <is>
          <t>Res PV - Kansas City - Mid</t>
        </is>
      </c>
      <c r="L259" s="102" t="n">
        <v>0</v>
      </c>
      <c r="M259" s="102" t="n">
        <v>0</v>
      </c>
      <c r="N259" s="102" t="n">
        <v>0</v>
      </c>
      <c r="O259" s="102" t="n">
        <v>0</v>
      </c>
      <c r="P259" s="102" t="n">
        <v>0</v>
      </c>
      <c r="Q259" s="102" t="n">
        <v>0</v>
      </c>
      <c r="R259" s="102" t="n">
        <v>0</v>
      </c>
      <c r="S259" s="102" t="n">
        <v>0</v>
      </c>
      <c r="T259" s="102" t="n">
        <v>0</v>
      </c>
      <c r="U259" s="102" t="n">
        <v>0</v>
      </c>
      <c r="V259" s="102" t="n">
        <v>0</v>
      </c>
      <c r="W259" s="102" t="n">
        <v>0</v>
      </c>
      <c r="X259" s="102" t="n">
        <v>0</v>
      </c>
      <c r="Y259" s="102" t="n">
        <v>0</v>
      </c>
      <c r="Z259" s="102" t="n">
        <v>0</v>
      </c>
      <c r="AA259" s="102" t="n">
        <v>0</v>
      </c>
      <c r="AB259" s="102" t="n">
        <v>0</v>
      </c>
      <c r="AC259" s="102" t="n">
        <v>0</v>
      </c>
      <c r="AD259" s="102" t="n">
        <v>0</v>
      </c>
      <c r="AE259" s="102" t="n">
        <v>0</v>
      </c>
      <c r="AF259" s="102" t="n">
        <v>0</v>
      </c>
      <c r="AG259" s="102" t="n">
        <v>0</v>
      </c>
      <c r="AH259" s="102" t="n">
        <v>0</v>
      </c>
      <c r="AI259" s="102" t="n">
        <v>0</v>
      </c>
      <c r="AJ259" s="102" t="n">
        <v>0</v>
      </c>
      <c r="AK259" s="102" t="n">
        <v>0</v>
      </c>
      <c r="AL259" s="102" t="n">
        <v>0</v>
      </c>
      <c r="AM259" s="102" t="n">
        <v>0</v>
      </c>
      <c r="AN259" s="102" t="n">
        <v>0</v>
      </c>
      <c r="AO259" s="102" t="n">
        <v>0</v>
      </c>
      <c r="AP259" s="102" t="n">
        <v>0</v>
      </c>
      <c r="AQ259" s="102" t="n">
        <v>0</v>
      </c>
      <c r="AR259" s="102" t="n">
        <v>0</v>
      </c>
      <c r="AS259" s="103" t="n">
        <v>0</v>
      </c>
    </row>
    <row r="260" ht="13.9" customHeight="1" thickBot="1">
      <c r="G260" s="16" t="n"/>
      <c r="J260" s="81" t="n"/>
      <c r="K260" s="156" t="inlineStr">
        <is>
          <t>Res PV - Kansas City - Constant</t>
        </is>
      </c>
      <c r="L260" s="108" t="n">
        <v>0</v>
      </c>
      <c r="M260" s="108" t="n">
        <v>0</v>
      </c>
      <c r="N260" s="108" t="n">
        <v>0</v>
      </c>
      <c r="O260" s="108" t="n">
        <v>0</v>
      </c>
      <c r="P260" s="108" t="n">
        <v>0</v>
      </c>
      <c r="Q260" s="108" t="n">
        <v>0</v>
      </c>
      <c r="R260" s="108" t="n">
        <v>0</v>
      </c>
      <c r="S260" s="108" t="n">
        <v>0</v>
      </c>
      <c r="T260" s="108" t="n">
        <v>0</v>
      </c>
      <c r="U260" s="108" t="n">
        <v>0</v>
      </c>
      <c r="V260" s="108" t="n">
        <v>0</v>
      </c>
      <c r="W260" s="108" t="n">
        <v>0</v>
      </c>
      <c r="X260" s="108" t="n">
        <v>0</v>
      </c>
      <c r="Y260" s="108" t="n">
        <v>0</v>
      </c>
      <c r="Z260" s="108" t="n">
        <v>0</v>
      </c>
      <c r="AA260" s="108" t="n">
        <v>0</v>
      </c>
      <c r="AB260" s="108" t="n">
        <v>0</v>
      </c>
      <c r="AC260" s="108" t="n">
        <v>0</v>
      </c>
      <c r="AD260" s="108" t="n">
        <v>0</v>
      </c>
      <c r="AE260" s="108" t="n">
        <v>0</v>
      </c>
      <c r="AF260" s="108" t="n">
        <v>0</v>
      </c>
      <c r="AG260" s="108" t="n">
        <v>0</v>
      </c>
      <c r="AH260" s="108" t="n">
        <v>0</v>
      </c>
      <c r="AI260" s="108" t="n">
        <v>0</v>
      </c>
      <c r="AJ260" s="108" t="n">
        <v>0</v>
      </c>
      <c r="AK260" s="108" t="n">
        <v>0</v>
      </c>
      <c r="AL260" s="108" t="n">
        <v>0</v>
      </c>
      <c r="AM260" s="108" t="n">
        <v>0</v>
      </c>
      <c r="AN260" s="108" t="n">
        <v>0</v>
      </c>
      <c r="AO260" s="108" t="n">
        <v>0</v>
      </c>
      <c r="AP260" s="108" t="n">
        <v>0</v>
      </c>
      <c r="AQ260" s="108" t="n">
        <v>0</v>
      </c>
      <c r="AR260" s="108" t="n">
        <v>0</v>
      </c>
      <c r="AS260" s="109" t="n">
        <v>0</v>
      </c>
    </row>
    <row r="261" ht="13.9" customHeight="1" thickTop="1">
      <c r="G261" s="16" t="n"/>
      <c r="J261" s="81" t="n"/>
      <c r="K261" s="155" t="inlineStr">
        <is>
          <t>Res PV - Los Angeles - Low</t>
        </is>
      </c>
      <c r="L261" s="106" t="n">
        <v>0</v>
      </c>
      <c r="M261" s="106" t="n">
        <v>0</v>
      </c>
      <c r="N261" s="106" t="n">
        <v>0</v>
      </c>
      <c r="O261" s="106" t="n">
        <v>0</v>
      </c>
      <c r="P261" s="106" t="n">
        <v>0</v>
      </c>
      <c r="Q261" s="106" t="n">
        <v>0</v>
      </c>
      <c r="R261" s="106" t="n">
        <v>0</v>
      </c>
      <c r="S261" s="106" t="n">
        <v>0</v>
      </c>
      <c r="T261" s="106" t="n">
        <v>0</v>
      </c>
      <c r="U261" s="106" t="n">
        <v>0</v>
      </c>
      <c r="V261" s="106" t="n">
        <v>0</v>
      </c>
      <c r="W261" s="106" t="n">
        <v>0</v>
      </c>
      <c r="X261" s="106" t="n">
        <v>0</v>
      </c>
      <c r="Y261" s="106" t="n">
        <v>0</v>
      </c>
      <c r="Z261" s="106" t="n">
        <v>0</v>
      </c>
      <c r="AA261" s="106" t="n">
        <v>0</v>
      </c>
      <c r="AB261" s="106" t="n">
        <v>0</v>
      </c>
      <c r="AC261" s="106" t="n">
        <v>0</v>
      </c>
      <c r="AD261" s="106" t="n">
        <v>0</v>
      </c>
      <c r="AE261" s="106" t="n">
        <v>0</v>
      </c>
      <c r="AF261" s="106" t="n">
        <v>0</v>
      </c>
      <c r="AG261" s="106" t="n">
        <v>0</v>
      </c>
      <c r="AH261" s="106" t="n">
        <v>0</v>
      </c>
      <c r="AI261" s="106" t="n">
        <v>0</v>
      </c>
      <c r="AJ261" s="106" t="n">
        <v>0</v>
      </c>
      <c r="AK261" s="106" t="n">
        <v>0</v>
      </c>
      <c r="AL261" s="106" t="n">
        <v>0</v>
      </c>
      <c r="AM261" s="106" t="n">
        <v>0</v>
      </c>
      <c r="AN261" s="106" t="n">
        <v>0</v>
      </c>
      <c r="AO261" s="106" t="n">
        <v>0</v>
      </c>
      <c r="AP261" s="106" t="n">
        <v>0</v>
      </c>
      <c r="AQ261" s="106" t="n">
        <v>0</v>
      </c>
      <c r="AR261" s="106" t="n">
        <v>0</v>
      </c>
      <c r="AS261" s="107" t="n">
        <v>0</v>
      </c>
    </row>
    <row r="262" ht="13.9" customHeight="1">
      <c r="G262" s="16" t="n"/>
      <c r="J262" s="81" t="n"/>
      <c r="K262" s="8" t="inlineStr">
        <is>
          <t>Res PV - Los Angeles - Mid</t>
        </is>
      </c>
      <c r="L262" s="102" t="n">
        <v>0</v>
      </c>
      <c r="M262" s="102" t="n">
        <v>0</v>
      </c>
      <c r="N262" s="102" t="n">
        <v>0</v>
      </c>
      <c r="O262" s="102" t="n">
        <v>0</v>
      </c>
      <c r="P262" s="102" t="n">
        <v>0</v>
      </c>
      <c r="Q262" s="102" t="n">
        <v>0</v>
      </c>
      <c r="R262" s="102" t="n">
        <v>0</v>
      </c>
      <c r="S262" s="102" t="n">
        <v>0</v>
      </c>
      <c r="T262" s="102" t="n">
        <v>0</v>
      </c>
      <c r="U262" s="102" t="n">
        <v>0</v>
      </c>
      <c r="V262" s="102" t="n">
        <v>0</v>
      </c>
      <c r="W262" s="102" t="n">
        <v>0</v>
      </c>
      <c r="X262" s="102" t="n">
        <v>0</v>
      </c>
      <c r="Y262" s="102" t="n">
        <v>0</v>
      </c>
      <c r="Z262" s="102" t="n">
        <v>0</v>
      </c>
      <c r="AA262" s="102" t="n">
        <v>0</v>
      </c>
      <c r="AB262" s="102" t="n">
        <v>0</v>
      </c>
      <c r="AC262" s="102" t="n">
        <v>0</v>
      </c>
      <c r="AD262" s="102" t="n">
        <v>0</v>
      </c>
      <c r="AE262" s="102" t="n">
        <v>0</v>
      </c>
      <c r="AF262" s="102" t="n">
        <v>0</v>
      </c>
      <c r="AG262" s="102" t="n">
        <v>0</v>
      </c>
      <c r="AH262" s="102" t="n">
        <v>0</v>
      </c>
      <c r="AI262" s="102" t="n">
        <v>0</v>
      </c>
      <c r="AJ262" s="102" t="n">
        <v>0</v>
      </c>
      <c r="AK262" s="102" t="n">
        <v>0</v>
      </c>
      <c r="AL262" s="102" t="n">
        <v>0</v>
      </c>
      <c r="AM262" s="102" t="n">
        <v>0</v>
      </c>
      <c r="AN262" s="102" t="n">
        <v>0</v>
      </c>
      <c r="AO262" s="102" t="n">
        <v>0</v>
      </c>
      <c r="AP262" s="102" t="n">
        <v>0</v>
      </c>
      <c r="AQ262" s="102" t="n">
        <v>0</v>
      </c>
      <c r="AR262" s="102" t="n">
        <v>0</v>
      </c>
      <c r="AS262" s="103" t="n">
        <v>0</v>
      </c>
    </row>
    <row r="263" ht="13.9" customHeight="1" thickBot="1">
      <c r="G263" s="16" t="n"/>
      <c r="J263" s="81" t="n"/>
      <c r="K263" s="156" t="inlineStr">
        <is>
          <t>Res PV - Los Angeles - Constant</t>
        </is>
      </c>
      <c r="L263" s="108" t="n">
        <v>0</v>
      </c>
      <c r="M263" s="108" t="n">
        <v>0</v>
      </c>
      <c r="N263" s="108" t="n">
        <v>0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</v>
      </c>
      <c r="T263" s="108" t="n">
        <v>0</v>
      </c>
      <c r="U263" s="108" t="n">
        <v>0</v>
      </c>
      <c r="V263" s="108" t="n">
        <v>0</v>
      </c>
      <c r="W263" s="108" t="n">
        <v>0</v>
      </c>
      <c r="X263" s="108" t="n">
        <v>0</v>
      </c>
      <c r="Y263" s="108" t="n">
        <v>0</v>
      </c>
      <c r="Z263" s="108" t="n">
        <v>0</v>
      </c>
      <c r="AA263" s="108" t="n">
        <v>0</v>
      </c>
      <c r="AB263" s="108" t="n">
        <v>0</v>
      </c>
      <c r="AC263" s="108" t="n">
        <v>0</v>
      </c>
      <c r="AD263" s="108" t="n">
        <v>0</v>
      </c>
      <c r="AE263" s="108" t="n">
        <v>0</v>
      </c>
      <c r="AF263" s="108" t="n">
        <v>0</v>
      </c>
      <c r="AG263" s="108" t="n">
        <v>0</v>
      </c>
      <c r="AH263" s="108" t="n">
        <v>0</v>
      </c>
      <c r="AI263" s="108" t="n">
        <v>0</v>
      </c>
      <c r="AJ263" s="108" t="n">
        <v>0</v>
      </c>
      <c r="AK263" s="108" t="n">
        <v>0</v>
      </c>
      <c r="AL263" s="108" t="n">
        <v>0</v>
      </c>
      <c r="AM263" s="108" t="n">
        <v>0</v>
      </c>
      <c r="AN263" s="108" t="n">
        <v>0</v>
      </c>
      <c r="AO263" s="108" t="n">
        <v>0</v>
      </c>
      <c r="AP263" s="108" t="n">
        <v>0</v>
      </c>
      <c r="AQ263" s="108" t="n">
        <v>0</v>
      </c>
      <c r="AR263" s="108" t="n">
        <v>0</v>
      </c>
      <c r="AS263" s="109" t="n">
        <v>0</v>
      </c>
    </row>
    <row r="264" ht="13.9" customHeight="1" thickTop="1">
      <c r="G264" s="16" t="n"/>
      <c r="J264" s="81" t="n"/>
      <c r="K264" s="155" t="inlineStr">
        <is>
          <t>Res PV - Daggett, CA - Low</t>
        </is>
      </c>
      <c r="L264" s="106" t="n">
        <v>0</v>
      </c>
      <c r="M264" s="106" t="n">
        <v>0</v>
      </c>
      <c r="N264" s="106" t="n">
        <v>0</v>
      </c>
      <c r="O264" s="106" t="n">
        <v>0</v>
      </c>
      <c r="P264" s="106" t="n">
        <v>0</v>
      </c>
      <c r="Q264" s="106" t="n">
        <v>0</v>
      </c>
      <c r="R264" s="106" t="n">
        <v>0</v>
      </c>
      <c r="S264" s="106" t="n">
        <v>0</v>
      </c>
      <c r="T264" s="106" t="n">
        <v>0</v>
      </c>
      <c r="U264" s="106" t="n">
        <v>0</v>
      </c>
      <c r="V264" s="106" t="n">
        <v>0</v>
      </c>
      <c r="W264" s="106" t="n">
        <v>0</v>
      </c>
      <c r="X264" s="106" t="n">
        <v>0</v>
      </c>
      <c r="Y264" s="106" t="n">
        <v>0</v>
      </c>
      <c r="Z264" s="106" t="n">
        <v>0</v>
      </c>
      <c r="AA264" s="106" t="n">
        <v>0</v>
      </c>
      <c r="AB264" s="106" t="n">
        <v>0</v>
      </c>
      <c r="AC264" s="106" t="n">
        <v>0</v>
      </c>
      <c r="AD264" s="106" t="n">
        <v>0</v>
      </c>
      <c r="AE264" s="106" t="n">
        <v>0</v>
      </c>
      <c r="AF264" s="106" t="n">
        <v>0</v>
      </c>
      <c r="AG264" s="106" t="n">
        <v>0</v>
      </c>
      <c r="AH264" s="106" t="n">
        <v>0</v>
      </c>
      <c r="AI264" s="106" t="n">
        <v>0</v>
      </c>
      <c r="AJ264" s="106" t="n">
        <v>0</v>
      </c>
      <c r="AK264" s="106" t="n">
        <v>0</v>
      </c>
      <c r="AL264" s="106" t="n">
        <v>0</v>
      </c>
      <c r="AM264" s="106" t="n">
        <v>0</v>
      </c>
      <c r="AN264" s="106" t="n">
        <v>0</v>
      </c>
      <c r="AO264" s="106" t="n">
        <v>0</v>
      </c>
      <c r="AP264" s="106" t="n">
        <v>0</v>
      </c>
      <c r="AQ264" s="106" t="n">
        <v>0</v>
      </c>
      <c r="AR264" s="106" t="n">
        <v>0</v>
      </c>
      <c r="AS264" s="107" t="n">
        <v>0</v>
      </c>
    </row>
    <row r="265" ht="13.9" customHeight="1">
      <c r="G265" s="16" t="n"/>
      <c r="J265" s="81" t="n"/>
      <c r="K265" s="8" t="inlineStr">
        <is>
          <t>Res PV - Daggett, CA - Mid</t>
        </is>
      </c>
      <c r="L265" s="102" t="n">
        <v>0</v>
      </c>
      <c r="M265" s="102" t="n">
        <v>0</v>
      </c>
      <c r="N265" s="102" t="n">
        <v>0</v>
      </c>
      <c r="O265" s="102" t="n">
        <v>0</v>
      </c>
      <c r="P265" s="102" t="n">
        <v>0</v>
      </c>
      <c r="Q265" s="102" t="n">
        <v>0</v>
      </c>
      <c r="R265" s="102" t="n">
        <v>0</v>
      </c>
      <c r="S265" s="102" t="n">
        <v>0</v>
      </c>
      <c r="T265" s="102" t="n">
        <v>0</v>
      </c>
      <c r="U265" s="102" t="n">
        <v>0</v>
      </c>
      <c r="V265" s="102" t="n">
        <v>0</v>
      </c>
      <c r="W265" s="102" t="n">
        <v>0</v>
      </c>
      <c r="X265" s="102" t="n">
        <v>0</v>
      </c>
      <c r="Y265" s="102" t="n">
        <v>0</v>
      </c>
      <c r="Z265" s="102" t="n">
        <v>0</v>
      </c>
      <c r="AA265" s="102" t="n">
        <v>0</v>
      </c>
      <c r="AB265" s="102" t="n">
        <v>0</v>
      </c>
      <c r="AC265" s="102" t="n">
        <v>0</v>
      </c>
      <c r="AD265" s="102" t="n">
        <v>0</v>
      </c>
      <c r="AE265" s="102" t="n">
        <v>0</v>
      </c>
      <c r="AF265" s="102" t="n">
        <v>0</v>
      </c>
      <c r="AG265" s="102" t="n">
        <v>0</v>
      </c>
      <c r="AH265" s="102" t="n">
        <v>0</v>
      </c>
      <c r="AI265" s="102" t="n">
        <v>0</v>
      </c>
      <c r="AJ265" s="102" t="n">
        <v>0</v>
      </c>
      <c r="AK265" s="102" t="n">
        <v>0</v>
      </c>
      <c r="AL265" s="102" t="n">
        <v>0</v>
      </c>
      <c r="AM265" s="102" t="n">
        <v>0</v>
      </c>
      <c r="AN265" s="102" t="n">
        <v>0</v>
      </c>
      <c r="AO265" s="102" t="n">
        <v>0</v>
      </c>
      <c r="AP265" s="102" t="n">
        <v>0</v>
      </c>
      <c r="AQ265" s="102" t="n">
        <v>0</v>
      </c>
      <c r="AR265" s="102" t="n">
        <v>0</v>
      </c>
      <c r="AS265" s="103" t="n">
        <v>0</v>
      </c>
    </row>
    <row r="266" ht="13.9" customHeight="1">
      <c r="G266" s="16" t="n"/>
      <c r="J266" s="331" t="n"/>
      <c r="K266" s="156" t="inlineStr">
        <is>
          <t>Res PV - Daggett, CA - Constant</t>
        </is>
      </c>
      <c r="L266" s="108" t="n">
        <v>0</v>
      </c>
      <c r="M266" s="108" t="n">
        <v>0</v>
      </c>
      <c r="N266" s="108" t="n">
        <v>0</v>
      </c>
      <c r="O266" s="108" t="n">
        <v>0</v>
      </c>
      <c r="P266" s="108" t="n">
        <v>0</v>
      </c>
      <c r="Q266" s="108" t="n">
        <v>0</v>
      </c>
      <c r="R266" s="108" t="n">
        <v>0</v>
      </c>
      <c r="S266" s="108" t="n">
        <v>0</v>
      </c>
      <c r="T266" s="108" t="n">
        <v>0</v>
      </c>
      <c r="U266" s="108" t="n">
        <v>0</v>
      </c>
      <c r="V266" s="108" t="n">
        <v>0</v>
      </c>
      <c r="W266" s="108" t="n">
        <v>0</v>
      </c>
      <c r="X266" s="108" t="n">
        <v>0</v>
      </c>
      <c r="Y266" s="108" t="n">
        <v>0</v>
      </c>
      <c r="Z266" s="108" t="n">
        <v>0</v>
      </c>
      <c r="AA266" s="108" t="n">
        <v>0</v>
      </c>
      <c r="AB266" s="108" t="n">
        <v>0</v>
      </c>
      <c r="AC266" s="108" t="n">
        <v>0</v>
      </c>
      <c r="AD266" s="108" t="n">
        <v>0</v>
      </c>
      <c r="AE266" s="108" t="n">
        <v>0</v>
      </c>
      <c r="AF266" s="108" t="n">
        <v>0</v>
      </c>
      <c r="AG266" s="108" t="n">
        <v>0</v>
      </c>
      <c r="AH266" s="108" t="n">
        <v>0</v>
      </c>
      <c r="AI266" s="108" t="n">
        <v>0</v>
      </c>
      <c r="AJ266" s="108" t="n">
        <v>0</v>
      </c>
      <c r="AK266" s="108" t="n">
        <v>0</v>
      </c>
      <c r="AL266" s="108" t="n">
        <v>0</v>
      </c>
      <c r="AM266" s="108" t="n">
        <v>0</v>
      </c>
      <c r="AN266" s="108" t="n">
        <v>0</v>
      </c>
      <c r="AO266" s="108" t="n">
        <v>0</v>
      </c>
      <c r="AP266" s="108" t="n">
        <v>0</v>
      </c>
      <c r="AQ266" s="108" t="n">
        <v>0</v>
      </c>
      <c r="AR266" s="108" t="n">
        <v>0</v>
      </c>
      <c r="AS266" s="109" t="n">
        <v>0</v>
      </c>
    </row>
    <row r="267" ht="13.9" customHeight="1" thickBot="1">
      <c r="G267" s="16" t="n"/>
      <c r="H267" s="42" t="n"/>
      <c r="I267" s="42" t="n"/>
    </row>
    <row r="268" ht="13.9" customHeight="1">
      <c r="G268" s="16" t="n"/>
      <c r="H268" s="45" t="n"/>
      <c r="I268" s="45" t="n"/>
      <c r="L268" s="154" t="n">
        <v>2017</v>
      </c>
      <c r="M268" s="154" t="n">
        <v>2018</v>
      </c>
      <c r="N268" s="154" t="n">
        <v>2019</v>
      </c>
      <c r="O268" s="154" t="n">
        <v>2020</v>
      </c>
      <c r="P268" s="154" t="n">
        <v>2021</v>
      </c>
      <c r="Q268" s="154" t="n">
        <v>2022</v>
      </c>
      <c r="R268" s="154" t="n">
        <v>2023</v>
      </c>
      <c r="S268" s="154" t="n">
        <v>2024</v>
      </c>
      <c r="T268" s="154" t="n">
        <v>2025</v>
      </c>
      <c r="U268" s="154" t="n">
        <v>2026</v>
      </c>
      <c r="V268" s="154" t="n">
        <v>2027</v>
      </c>
      <c r="W268" s="154" t="n">
        <v>2028</v>
      </c>
      <c r="X268" s="154" t="n">
        <v>2029</v>
      </c>
      <c r="Y268" s="154" t="n">
        <v>2030</v>
      </c>
      <c r="Z268" s="154" t="n">
        <v>2031</v>
      </c>
      <c r="AA268" s="154" t="n">
        <v>2032</v>
      </c>
      <c r="AB268" s="154" t="n">
        <v>2033</v>
      </c>
      <c r="AC268" s="154" t="n">
        <v>2034</v>
      </c>
      <c r="AD268" s="154" t="n">
        <v>2035</v>
      </c>
      <c r="AE268" s="154" t="n">
        <v>2036</v>
      </c>
      <c r="AF268" s="154" t="n">
        <v>2037</v>
      </c>
      <c r="AG268" s="154" t="n">
        <v>2038</v>
      </c>
      <c r="AH268" s="154" t="n">
        <v>2039</v>
      </c>
      <c r="AI268" s="154" t="n">
        <v>2040</v>
      </c>
      <c r="AJ268" s="154" t="n">
        <v>2041</v>
      </c>
      <c r="AK268" s="154" t="n">
        <v>2042</v>
      </c>
      <c r="AL268" s="154" t="n">
        <v>2043</v>
      </c>
      <c r="AM268" s="154" t="n">
        <v>2044</v>
      </c>
      <c r="AN268" s="154" t="n">
        <v>2045</v>
      </c>
      <c r="AO268" s="154" t="n">
        <v>2046</v>
      </c>
      <c r="AP268" s="154" t="n">
        <v>2047</v>
      </c>
      <c r="AQ268" s="154" t="n">
        <v>2048</v>
      </c>
      <c r="AR268" s="154" t="n">
        <v>2049</v>
      </c>
      <c r="AS268" s="154" t="n">
        <v>2050</v>
      </c>
    </row>
    <row r="269" ht="13.9" customHeight="1">
      <c r="G269" s="16" t="n"/>
      <c r="H269" s="202" t="inlineStr">
        <is>
          <t>LCOE</t>
        </is>
      </c>
      <c r="J269" s="327" t="inlineStr">
        <is>
          <t>Levelized Cost of Energy ($/MWh)</t>
        </is>
      </c>
      <c r="K269" s="155" t="inlineStr">
        <is>
          <t>Res PV - Seattle - Low</t>
        </is>
      </c>
      <c r="L269" s="347">
        <f> ((L230 * L294 * $S$54 * (L151 * 1 + L252) +L168) * 1000 / (L100 * 8760)) + L185 + 0</f>
        <v/>
      </c>
      <c r="M269" s="347">
        <f> ((M230 * M294 * $S$54 * (M151 * 1 + M252) +M168) * 1000 / (M100 * 8760)) + M185 + 0</f>
        <v/>
      </c>
      <c r="N269" s="347">
        <f> ((N230 * N294 * $S$54 * (N151 * 1 + N252) +N168) * 1000 / (N100 * 8760)) + N185 + 0</f>
        <v/>
      </c>
      <c r="O269" s="347">
        <f> ((O230 * O294 * $S$54 * (O151 * 1 + O252) +O168) * 1000 / (O100 * 8760)) + O185 + 0</f>
        <v/>
      </c>
      <c r="P269" s="347">
        <f> ((P230 * P294 * $S$54 * (P151 * 1 + P252) +P168) * 1000 / (P100 * 8760)) + P185 + 0</f>
        <v/>
      </c>
      <c r="Q269" s="347">
        <f> ((Q230 * Q294 * $S$54 * (Q151 * 1 + Q252) +Q168) * 1000 / (Q100 * 8760)) + Q185 + 0</f>
        <v/>
      </c>
      <c r="R269" s="347">
        <f> ((R230 * R294 * $S$54 * (R151 * 1 + R252) +R168) * 1000 / (R100 * 8760)) + R185 + 0</f>
        <v/>
      </c>
      <c r="S269" s="347">
        <f> ((S230 * S294 * $S$54 * (S151 * 1 + S252) +S168) * 1000 / (S100 * 8760)) + S185 + 0</f>
        <v/>
      </c>
      <c r="T269" s="347">
        <f> ((T230 * T294 * $S$54 * (T151 * 1 + T252) +T168) * 1000 / (T100 * 8760)) + T185 + 0</f>
        <v/>
      </c>
      <c r="U269" s="347">
        <f> ((U230 * U294 * $S$54 * (U151 * 1 + U252) +U168) * 1000 / (U100 * 8760)) + U185 + 0</f>
        <v/>
      </c>
      <c r="V269" s="347">
        <f> ((V230 * V294 * $S$54 * (V151 * 1 + V252) +V168) * 1000 / (V100 * 8760)) + V185 + 0</f>
        <v/>
      </c>
      <c r="W269" s="347">
        <f> ((W230 * W294 * $S$54 * (W151 * 1 + W252) +W168) * 1000 / (W100 * 8760)) + W185 + 0</f>
        <v/>
      </c>
      <c r="X269" s="347">
        <f> ((X230 * X294 * $S$54 * (X151 * 1 + X252) +X168) * 1000 / (X100 * 8760)) + X185 + 0</f>
        <v/>
      </c>
      <c r="Y269" s="347">
        <f> ((Y230 * Y294 * $S$54 * (Y151 * 1 + Y252) +Y168) * 1000 / (Y100 * 8760)) + Y185 + 0</f>
        <v/>
      </c>
      <c r="Z269" s="347">
        <f> ((Z230 * Z294 * $S$54 * (Z151 * 1 + Z252) +Z168) * 1000 / (Z100 * 8760)) + Z185 + 0</f>
        <v/>
      </c>
      <c r="AA269" s="347">
        <f> ((AA230 * AA294 * $S$54 * (AA151 * 1 + AA252) +AA168) * 1000 / (AA100 * 8760)) + AA185 + 0</f>
        <v/>
      </c>
      <c r="AB269" s="347">
        <f> ((AB230 * AB294 * $S$54 * (AB151 * 1 + AB252) +AB168) * 1000 / (AB100 * 8760)) + AB185 + 0</f>
        <v/>
      </c>
      <c r="AC269" s="347">
        <f> ((AC230 * AC294 * $S$54 * (AC151 * 1 + AC252) +AC168) * 1000 / (AC100 * 8760)) + AC185 + 0</f>
        <v/>
      </c>
      <c r="AD269" s="347">
        <f> ((AD230 * AD294 * $S$54 * (AD151 * 1 + AD252) +AD168) * 1000 / (AD100 * 8760)) + AD185 + 0</f>
        <v/>
      </c>
      <c r="AE269" s="347">
        <f> ((AE230 * AE294 * $S$54 * (AE151 * 1 + AE252) +AE168) * 1000 / (AE100 * 8760)) + AE185 + 0</f>
        <v/>
      </c>
      <c r="AF269" s="347">
        <f> ((AF230 * AF294 * $S$54 * (AF151 * 1 + AF252) +AF168) * 1000 / (AF100 * 8760)) + AF185 + 0</f>
        <v/>
      </c>
      <c r="AG269" s="347">
        <f> ((AG230 * AG294 * $S$54 * (AG151 * 1 + AG252) +AG168) * 1000 / (AG100 * 8760)) + AG185 + 0</f>
        <v/>
      </c>
      <c r="AH269" s="347">
        <f> ((AH230 * AH294 * $S$54 * (AH151 * 1 + AH252) +AH168) * 1000 / (AH100 * 8760)) + AH185 + 0</f>
        <v/>
      </c>
      <c r="AI269" s="347">
        <f> ((AI230 * AI294 * $S$54 * (AI151 * 1 + AI252) +AI168) * 1000 / (AI100 * 8760)) + AI185 + 0</f>
        <v/>
      </c>
      <c r="AJ269" s="347">
        <f> ((AJ230 * AJ294 * $S$54 * (AJ151 * 1 + AJ252) +AJ168) * 1000 / (AJ100 * 8760)) + AJ185 + 0</f>
        <v/>
      </c>
      <c r="AK269" s="347">
        <f> ((AK230 * AK294 * $S$54 * (AK151 * 1 + AK252) +AK168) * 1000 / (AK100 * 8760)) + AK185 + 0</f>
        <v/>
      </c>
      <c r="AL269" s="347">
        <f> ((AL230 * AL294 * $S$54 * (AL151 * 1 + AL252) +AL168) * 1000 / (AL100 * 8760)) + AL185 + 0</f>
        <v/>
      </c>
      <c r="AM269" s="347">
        <f> ((AM230 * AM294 * $S$54 * (AM151 * 1 + AM252) +AM168) * 1000 / (AM100 * 8760)) + AM185 + 0</f>
        <v/>
      </c>
      <c r="AN269" s="347">
        <f> ((AN230 * AN294 * $S$54 * (AN151 * 1 + AN252) +AN168) * 1000 / (AN100 * 8760)) + AN185 + 0</f>
        <v/>
      </c>
      <c r="AO269" s="347">
        <f> ((AO230 * AO294 * $S$54 * (AO151 * 1 + AO252) +AO168) * 1000 / (AO100 * 8760)) + AO185 + 0</f>
        <v/>
      </c>
      <c r="AP269" s="347">
        <f> ((AP230 * AP294 * $S$54 * (AP151 * 1 + AP252) +AP168) * 1000 / (AP100 * 8760)) + AP185 + 0</f>
        <v/>
      </c>
      <c r="AQ269" s="347">
        <f> ((AQ230 * AQ294 * $S$54 * (AQ151 * 1 + AQ252) +AQ168) * 1000 / (AQ100 * 8760)) + AQ185 + 0</f>
        <v/>
      </c>
      <c r="AR269" s="347">
        <f> ((AR230 * AR294 * $S$54 * (AR151 * 1 + AR252) +AR168) * 1000 / (AR100 * 8760)) + AR185 + 0</f>
        <v/>
      </c>
      <c r="AS269" s="347">
        <f> ((AS230 * AS294 * $S$54 * (AS151 * 1 + AS252) +AS168) * 1000 / (AS100 * 8760)) + AS185 + 0</f>
        <v/>
      </c>
    </row>
    <row r="270" ht="13.9" customHeight="1">
      <c r="G270" s="16" t="n"/>
      <c r="J270" s="81" t="n"/>
      <c r="K270" s="8" t="inlineStr">
        <is>
          <t>Res PV - Seattle - Mid</t>
        </is>
      </c>
      <c r="L270" s="348">
        <f> ((L231 * L295 * $S$54 * (L152 * 1 + L253) +L169) * 1000 / (L101 * 8760)) + L186 + 0</f>
        <v/>
      </c>
      <c r="M270" s="348">
        <f> ((M231 * M295 * $S$54 * (M152 * 1 + M253) +M169) * 1000 / (M101 * 8760)) + M186 + 0</f>
        <v/>
      </c>
      <c r="N270" s="348">
        <f> ((N231 * N295 * $S$54 * (N152 * 1 + N253) +N169) * 1000 / (N101 * 8760)) + N186 + 0</f>
        <v/>
      </c>
      <c r="O270" s="348">
        <f> ((O231 * O295 * $S$54 * (O152 * 1 + O253) +O169) * 1000 / (O101 * 8760)) + O186 + 0</f>
        <v/>
      </c>
      <c r="P270" s="348">
        <f> ((P231 * P295 * $S$54 * (P152 * 1 + P253) +P169) * 1000 / (P101 * 8760)) + P186 + 0</f>
        <v/>
      </c>
      <c r="Q270" s="348">
        <f> ((Q231 * Q295 * $S$54 * (Q152 * 1 + Q253) +Q169) * 1000 / (Q101 * 8760)) + Q186 + 0</f>
        <v/>
      </c>
      <c r="R270" s="348">
        <f> ((R231 * R295 * $S$54 * (R152 * 1 + R253) +R169) * 1000 / (R101 * 8760)) + R186 + 0</f>
        <v/>
      </c>
      <c r="S270" s="348">
        <f> ((S231 * S295 * $S$54 * (S152 * 1 + S253) +S169) * 1000 / (S101 * 8760)) + S186 + 0</f>
        <v/>
      </c>
      <c r="T270" s="348">
        <f> ((T231 * T295 * $S$54 * (T152 * 1 + T253) +T169) * 1000 / (T101 * 8760)) + T186 + 0</f>
        <v/>
      </c>
      <c r="U270" s="348">
        <f> ((U231 * U295 * $S$54 * (U152 * 1 + U253) +U169) * 1000 / (U101 * 8760)) + U186 + 0</f>
        <v/>
      </c>
      <c r="V270" s="348">
        <f> ((V231 * V295 * $S$54 * (V152 * 1 + V253) +V169) * 1000 / (V101 * 8760)) + V186 + 0</f>
        <v/>
      </c>
      <c r="W270" s="348">
        <f> ((W231 * W295 * $S$54 * (W152 * 1 + W253) +W169) * 1000 / (W101 * 8760)) + W186 + 0</f>
        <v/>
      </c>
      <c r="X270" s="348">
        <f> ((X231 * X295 * $S$54 * (X152 * 1 + X253) +X169) * 1000 / (X101 * 8760)) + X186 + 0</f>
        <v/>
      </c>
      <c r="Y270" s="348">
        <f> ((Y231 * Y295 * $S$54 * (Y152 * 1 + Y253) +Y169) * 1000 / (Y101 * 8760)) + Y186 + 0</f>
        <v/>
      </c>
      <c r="Z270" s="348">
        <f> ((Z231 * Z295 * $S$54 * (Z152 * 1 + Z253) +Z169) * 1000 / (Z101 * 8760)) + Z186 + 0</f>
        <v/>
      </c>
      <c r="AA270" s="348">
        <f> ((AA231 * AA295 * $S$54 * (AA152 * 1 + AA253) +AA169) * 1000 / (AA101 * 8760)) + AA186 + 0</f>
        <v/>
      </c>
      <c r="AB270" s="348">
        <f> ((AB231 * AB295 * $S$54 * (AB152 * 1 + AB253) +AB169) * 1000 / (AB101 * 8760)) + AB186 + 0</f>
        <v/>
      </c>
      <c r="AC270" s="348">
        <f> ((AC231 * AC295 * $S$54 * (AC152 * 1 + AC253) +AC169) * 1000 / (AC101 * 8760)) + AC186 + 0</f>
        <v/>
      </c>
      <c r="AD270" s="348">
        <f> ((AD231 * AD295 * $S$54 * (AD152 * 1 + AD253) +AD169) * 1000 / (AD101 * 8760)) + AD186 + 0</f>
        <v/>
      </c>
      <c r="AE270" s="348">
        <f> ((AE231 * AE295 * $S$54 * (AE152 * 1 + AE253) +AE169) * 1000 / (AE101 * 8760)) + AE186 + 0</f>
        <v/>
      </c>
      <c r="AF270" s="348">
        <f> ((AF231 * AF295 * $S$54 * (AF152 * 1 + AF253) +AF169) * 1000 / (AF101 * 8760)) + AF186 + 0</f>
        <v/>
      </c>
      <c r="AG270" s="348">
        <f> ((AG231 * AG295 * $S$54 * (AG152 * 1 + AG253) +AG169) * 1000 / (AG101 * 8760)) + AG186 + 0</f>
        <v/>
      </c>
      <c r="AH270" s="348">
        <f> ((AH231 * AH295 * $S$54 * (AH152 * 1 + AH253) +AH169) * 1000 / (AH101 * 8760)) + AH186 + 0</f>
        <v/>
      </c>
      <c r="AI270" s="348">
        <f> ((AI231 * AI295 * $S$54 * (AI152 * 1 + AI253) +AI169) * 1000 / (AI101 * 8760)) + AI186 + 0</f>
        <v/>
      </c>
      <c r="AJ270" s="348">
        <f> ((AJ231 * AJ295 * $S$54 * (AJ152 * 1 + AJ253) +AJ169) * 1000 / (AJ101 * 8760)) + AJ186 + 0</f>
        <v/>
      </c>
      <c r="AK270" s="348">
        <f> ((AK231 * AK295 * $S$54 * (AK152 * 1 + AK253) +AK169) * 1000 / (AK101 * 8760)) + AK186 + 0</f>
        <v/>
      </c>
      <c r="AL270" s="348">
        <f> ((AL231 * AL295 * $S$54 * (AL152 * 1 + AL253) +AL169) * 1000 / (AL101 * 8760)) + AL186 + 0</f>
        <v/>
      </c>
      <c r="AM270" s="348">
        <f> ((AM231 * AM295 * $S$54 * (AM152 * 1 + AM253) +AM169) * 1000 / (AM101 * 8760)) + AM186 + 0</f>
        <v/>
      </c>
      <c r="AN270" s="348">
        <f> ((AN231 * AN295 * $S$54 * (AN152 * 1 + AN253) +AN169) * 1000 / (AN101 * 8760)) + AN186 + 0</f>
        <v/>
      </c>
      <c r="AO270" s="348">
        <f> ((AO231 * AO295 * $S$54 * (AO152 * 1 + AO253) +AO169) * 1000 / (AO101 * 8760)) + AO186 + 0</f>
        <v/>
      </c>
      <c r="AP270" s="348">
        <f> ((AP231 * AP295 * $S$54 * (AP152 * 1 + AP253) +AP169) * 1000 / (AP101 * 8760)) + AP186 + 0</f>
        <v/>
      </c>
      <c r="AQ270" s="348">
        <f> ((AQ231 * AQ295 * $S$54 * (AQ152 * 1 + AQ253) +AQ169) * 1000 / (AQ101 * 8760)) + AQ186 + 0</f>
        <v/>
      </c>
      <c r="AR270" s="348">
        <f> ((AR231 * AR295 * $S$54 * (AR152 * 1 + AR253) +AR169) * 1000 / (AR101 * 8760)) + AR186 + 0</f>
        <v/>
      </c>
      <c r="AS270" s="348">
        <f> ((AS231 * AS295 * $S$54 * (AS152 * 1 + AS253) +AS169) * 1000 / (AS101 * 8760)) + AS186 + 0</f>
        <v/>
      </c>
    </row>
    <row r="271" ht="13.9" customHeight="1" thickBot="1">
      <c r="G271" s="16" t="n"/>
      <c r="J271" s="81" t="n"/>
      <c r="K271" s="156" t="inlineStr">
        <is>
          <t>Res PV - Seattle - Constant</t>
        </is>
      </c>
      <c r="L271" s="349">
        <f> ((L232 * L296 * $S$54 * (L153 * 1 + L254) +L170) * 1000 / (L102 * 8760)) + L187 + 0</f>
        <v/>
      </c>
      <c r="M271" s="349">
        <f> ((M232 * M296 * $S$54 * (M153 * 1 + M254) +M170) * 1000 / (M102 * 8760)) + M187 + 0</f>
        <v/>
      </c>
      <c r="N271" s="349">
        <f> ((N232 * N296 * $S$54 * (N153 * 1 + N254) +N170) * 1000 / (N102 * 8760)) + N187 + 0</f>
        <v/>
      </c>
      <c r="O271" s="349">
        <f> ((O232 * O296 * $S$54 * (O153 * 1 + O254) +O170) * 1000 / (O102 * 8760)) + O187 + 0</f>
        <v/>
      </c>
      <c r="P271" s="349">
        <f> ((P232 * P296 * $S$54 * (P153 * 1 + P254) +P170) * 1000 / (P102 * 8760)) + P187 + 0</f>
        <v/>
      </c>
      <c r="Q271" s="349">
        <f> ((Q232 * Q296 * $S$54 * (Q153 * 1 + Q254) +Q170) * 1000 / (Q102 * 8760)) + Q187 + 0</f>
        <v/>
      </c>
      <c r="R271" s="349">
        <f> ((R232 * R296 * $S$54 * (R153 * 1 + R254) +R170) * 1000 / (R102 * 8760)) + R187 + 0</f>
        <v/>
      </c>
      <c r="S271" s="349">
        <f> ((S232 * S296 * $S$54 * (S153 * 1 + S254) +S170) * 1000 / (S102 * 8760)) + S187 + 0</f>
        <v/>
      </c>
      <c r="T271" s="349">
        <f> ((T232 * T296 * $S$54 * (T153 * 1 + T254) +T170) * 1000 / (T102 * 8760)) + T187 + 0</f>
        <v/>
      </c>
      <c r="U271" s="349">
        <f> ((U232 * U296 * $S$54 * (U153 * 1 + U254) +U170) * 1000 / (U102 * 8760)) + U187 + 0</f>
        <v/>
      </c>
      <c r="V271" s="349">
        <f> ((V232 * V296 * $S$54 * (V153 * 1 + V254) +V170) * 1000 / (V102 * 8760)) + V187 + 0</f>
        <v/>
      </c>
      <c r="W271" s="349">
        <f> ((W232 * W296 * $S$54 * (W153 * 1 + W254) +W170) * 1000 / (W102 * 8760)) + W187 + 0</f>
        <v/>
      </c>
      <c r="X271" s="349">
        <f> ((X232 * X296 * $S$54 * (X153 * 1 + X254) +X170) * 1000 / (X102 * 8760)) + X187 + 0</f>
        <v/>
      </c>
      <c r="Y271" s="349">
        <f> ((Y232 * Y296 * $S$54 * (Y153 * 1 + Y254) +Y170) * 1000 / (Y102 * 8760)) + Y187 + 0</f>
        <v/>
      </c>
      <c r="Z271" s="349">
        <f> ((Z232 * Z296 * $S$54 * (Z153 * 1 + Z254) +Z170) * 1000 / (Z102 * 8760)) + Z187 + 0</f>
        <v/>
      </c>
      <c r="AA271" s="349">
        <f> ((AA232 * AA296 * $S$54 * (AA153 * 1 + AA254) +AA170) * 1000 / (AA102 * 8760)) + AA187 + 0</f>
        <v/>
      </c>
      <c r="AB271" s="349">
        <f> ((AB232 * AB296 * $S$54 * (AB153 * 1 + AB254) +AB170) * 1000 / (AB102 * 8760)) + AB187 + 0</f>
        <v/>
      </c>
      <c r="AC271" s="349">
        <f> ((AC232 * AC296 * $S$54 * (AC153 * 1 + AC254) +AC170) * 1000 / (AC102 * 8760)) + AC187 + 0</f>
        <v/>
      </c>
      <c r="AD271" s="349">
        <f> ((AD232 * AD296 * $S$54 * (AD153 * 1 + AD254) +AD170) * 1000 / (AD102 * 8760)) + AD187 + 0</f>
        <v/>
      </c>
      <c r="AE271" s="349">
        <f> ((AE232 * AE296 * $S$54 * (AE153 * 1 + AE254) +AE170) * 1000 / (AE102 * 8760)) + AE187 + 0</f>
        <v/>
      </c>
      <c r="AF271" s="349">
        <f> ((AF232 * AF296 * $S$54 * (AF153 * 1 + AF254) +AF170) * 1000 / (AF102 * 8760)) + AF187 + 0</f>
        <v/>
      </c>
      <c r="AG271" s="349">
        <f> ((AG232 * AG296 * $S$54 * (AG153 * 1 + AG254) +AG170) * 1000 / (AG102 * 8760)) + AG187 + 0</f>
        <v/>
      </c>
      <c r="AH271" s="349">
        <f> ((AH232 * AH296 * $S$54 * (AH153 * 1 + AH254) +AH170) * 1000 / (AH102 * 8760)) + AH187 + 0</f>
        <v/>
      </c>
      <c r="AI271" s="349">
        <f> ((AI232 * AI296 * $S$54 * (AI153 * 1 + AI254) +AI170) * 1000 / (AI102 * 8760)) + AI187 + 0</f>
        <v/>
      </c>
      <c r="AJ271" s="349">
        <f> ((AJ232 * AJ296 * $S$54 * (AJ153 * 1 + AJ254) +AJ170) * 1000 / (AJ102 * 8760)) + AJ187 + 0</f>
        <v/>
      </c>
      <c r="AK271" s="349">
        <f> ((AK232 * AK296 * $S$54 * (AK153 * 1 + AK254) +AK170) * 1000 / (AK102 * 8760)) + AK187 + 0</f>
        <v/>
      </c>
      <c r="AL271" s="349">
        <f> ((AL232 * AL296 * $S$54 * (AL153 * 1 + AL254) +AL170) * 1000 / (AL102 * 8760)) + AL187 + 0</f>
        <v/>
      </c>
      <c r="AM271" s="349">
        <f> ((AM232 * AM296 * $S$54 * (AM153 * 1 + AM254) +AM170) * 1000 / (AM102 * 8760)) + AM187 + 0</f>
        <v/>
      </c>
      <c r="AN271" s="349">
        <f> ((AN232 * AN296 * $S$54 * (AN153 * 1 + AN254) +AN170) * 1000 / (AN102 * 8760)) + AN187 + 0</f>
        <v/>
      </c>
      <c r="AO271" s="349">
        <f> ((AO232 * AO296 * $S$54 * (AO153 * 1 + AO254) +AO170) * 1000 / (AO102 * 8760)) + AO187 + 0</f>
        <v/>
      </c>
      <c r="AP271" s="349">
        <f> ((AP232 * AP296 * $S$54 * (AP153 * 1 + AP254) +AP170) * 1000 / (AP102 * 8760)) + AP187 + 0</f>
        <v/>
      </c>
      <c r="AQ271" s="349">
        <f> ((AQ232 * AQ296 * $S$54 * (AQ153 * 1 + AQ254) +AQ170) * 1000 / (AQ102 * 8760)) + AQ187 + 0</f>
        <v/>
      </c>
      <c r="AR271" s="349">
        <f> ((AR232 * AR296 * $S$54 * (AR153 * 1 + AR254) +AR170) * 1000 / (AR102 * 8760)) + AR187 + 0</f>
        <v/>
      </c>
      <c r="AS271" s="349">
        <f> ((AS232 * AS296 * $S$54 * (AS153 * 1 + AS254) +AS170) * 1000 / (AS102 * 8760)) + AS187 + 0</f>
        <v/>
      </c>
    </row>
    <row r="272" ht="13.9" customHeight="1" thickTop="1">
      <c r="G272" s="16" t="n"/>
      <c r="J272" s="81" t="n"/>
      <c r="K272" s="155" t="inlineStr">
        <is>
          <t>Res PV - Chicago - Low</t>
        </is>
      </c>
      <c r="L272" s="347">
        <f> ((L230 * L294 * $S$54 * (L154 * 1 + L255) +L171) * 1000 / (L103 * 8760)) + L188 + 0</f>
        <v/>
      </c>
      <c r="M272" s="347">
        <f> ((M230 * M294 * $S$54 * (M154 * 1 + M255) +M171) * 1000 / (M103 * 8760)) + M188 + 0</f>
        <v/>
      </c>
      <c r="N272" s="347">
        <f> ((N230 * N294 * $S$54 * (N154 * 1 + N255) +N171) * 1000 / (N103 * 8760)) + N188 + 0</f>
        <v/>
      </c>
      <c r="O272" s="347">
        <f> ((O230 * O294 * $S$54 * (O154 * 1 + O255) +O171) * 1000 / (O103 * 8760)) + O188 + 0</f>
        <v/>
      </c>
      <c r="P272" s="347">
        <f> ((P230 * P294 * $S$54 * (P154 * 1 + P255) +P171) * 1000 / (P103 * 8760)) + P188 + 0</f>
        <v/>
      </c>
      <c r="Q272" s="347">
        <f> ((Q230 * Q294 * $S$54 * (Q154 * 1 + Q255) +Q171) * 1000 / (Q103 * 8760)) + Q188 + 0</f>
        <v/>
      </c>
      <c r="R272" s="347">
        <f> ((R230 * R294 * $S$54 * (R154 * 1 + R255) +R171) * 1000 / (R103 * 8760)) + R188 + 0</f>
        <v/>
      </c>
      <c r="S272" s="347">
        <f> ((S230 * S294 * $S$54 * (S154 * 1 + S255) +S171) * 1000 / (S103 * 8760)) + S188 + 0</f>
        <v/>
      </c>
      <c r="T272" s="347">
        <f> ((T230 * T294 * $S$54 * (T154 * 1 + T255) +T171) * 1000 / (T103 * 8760)) + T188 + 0</f>
        <v/>
      </c>
      <c r="U272" s="347">
        <f> ((U230 * U294 * $S$54 * (U154 * 1 + U255) +U171) * 1000 / (U103 * 8760)) + U188 + 0</f>
        <v/>
      </c>
      <c r="V272" s="347">
        <f> ((V230 * V294 * $S$54 * (V154 * 1 + V255) +V171) * 1000 / (V103 * 8760)) + V188 + 0</f>
        <v/>
      </c>
      <c r="W272" s="347">
        <f> ((W230 * W294 * $S$54 * (W154 * 1 + W255) +W171) * 1000 / (W103 * 8760)) + W188 + 0</f>
        <v/>
      </c>
      <c r="X272" s="347">
        <f> ((X230 * X294 * $S$54 * (X154 * 1 + X255) +X171) * 1000 / (X103 * 8760)) + X188 + 0</f>
        <v/>
      </c>
      <c r="Y272" s="347">
        <f> ((Y230 * Y294 * $S$54 * (Y154 * 1 + Y255) +Y171) * 1000 / (Y103 * 8760)) + Y188 + 0</f>
        <v/>
      </c>
      <c r="Z272" s="347">
        <f> ((Z230 * Z294 * $S$54 * (Z154 * 1 + Z255) +Z171) * 1000 / (Z103 * 8760)) + Z188 + 0</f>
        <v/>
      </c>
      <c r="AA272" s="347">
        <f> ((AA230 * AA294 * $S$54 * (AA154 * 1 + AA255) +AA171) * 1000 / (AA103 * 8760)) + AA188 + 0</f>
        <v/>
      </c>
      <c r="AB272" s="347">
        <f> ((AB230 * AB294 * $S$54 * (AB154 * 1 + AB255) +AB171) * 1000 / (AB103 * 8760)) + AB188 + 0</f>
        <v/>
      </c>
      <c r="AC272" s="347">
        <f> ((AC230 * AC294 * $S$54 * (AC154 * 1 + AC255) +AC171) * 1000 / (AC103 * 8760)) + AC188 + 0</f>
        <v/>
      </c>
      <c r="AD272" s="347">
        <f> ((AD230 * AD294 * $S$54 * (AD154 * 1 + AD255) +AD171) * 1000 / (AD103 * 8760)) + AD188 + 0</f>
        <v/>
      </c>
      <c r="AE272" s="347">
        <f> ((AE230 * AE294 * $S$54 * (AE154 * 1 + AE255) +AE171) * 1000 / (AE103 * 8760)) + AE188 + 0</f>
        <v/>
      </c>
      <c r="AF272" s="347">
        <f> ((AF230 * AF294 * $S$54 * (AF154 * 1 + AF255) +AF171) * 1000 / (AF103 * 8760)) + AF188 + 0</f>
        <v/>
      </c>
      <c r="AG272" s="347">
        <f> ((AG230 * AG294 * $S$54 * (AG154 * 1 + AG255) +AG171) * 1000 / (AG103 * 8760)) + AG188 + 0</f>
        <v/>
      </c>
      <c r="AH272" s="347">
        <f> ((AH230 * AH294 * $S$54 * (AH154 * 1 + AH255) +AH171) * 1000 / (AH103 * 8760)) + AH188 + 0</f>
        <v/>
      </c>
      <c r="AI272" s="347">
        <f> ((AI230 * AI294 * $S$54 * (AI154 * 1 + AI255) +AI171) * 1000 / (AI103 * 8760)) + AI188 + 0</f>
        <v/>
      </c>
      <c r="AJ272" s="347">
        <f> ((AJ230 * AJ294 * $S$54 * (AJ154 * 1 + AJ255) +AJ171) * 1000 / (AJ103 * 8760)) + AJ188 + 0</f>
        <v/>
      </c>
      <c r="AK272" s="347">
        <f> ((AK230 * AK294 * $S$54 * (AK154 * 1 + AK255) +AK171) * 1000 / (AK103 * 8760)) + AK188 + 0</f>
        <v/>
      </c>
      <c r="AL272" s="347">
        <f> ((AL230 * AL294 * $S$54 * (AL154 * 1 + AL255) +AL171) * 1000 / (AL103 * 8760)) + AL188 + 0</f>
        <v/>
      </c>
      <c r="AM272" s="347">
        <f> ((AM230 * AM294 * $S$54 * (AM154 * 1 + AM255) +AM171) * 1000 / (AM103 * 8760)) + AM188 + 0</f>
        <v/>
      </c>
      <c r="AN272" s="347">
        <f> ((AN230 * AN294 * $S$54 * (AN154 * 1 + AN255) +AN171) * 1000 / (AN103 * 8760)) + AN188 + 0</f>
        <v/>
      </c>
      <c r="AO272" s="347">
        <f> ((AO230 * AO294 * $S$54 * (AO154 * 1 + AO255) +AO171) * 1000 / (AO103 * 8760)) + AO188 + 0</f>
        <v/>
      </c>
      <c r="AP272" s="347">
        <f> ((AP230 * AP294 * $S$54 * (AP154 * 1 + AP255) +AP171) * 1000 / (AP103 * 8760)) + AP188 + 0</f>
        <v/>
      </c>
      <c r="AQ272" s="347">
        <f> ((AQ230 * AQ294 * $S$54 * (AQ154 * 1 + AQ255) +AQ171) * 1000 / (AQ103 * 8760)) + AQ188 + 0</f>
        <v/>
      </c>
      <c r="AR272" s="347">
        <f> ((AR230 * AR294 * $S$54 * (AR154 * 1 + AR255) +AR171) * 1000 / (AR103 * 8760)) + AR188 + 0</f>
        <v/>
      </c>
      <c r="AS272" s="347">
        <f> ((AS230 * AS294 * $S$54 * (AS154 * 1 + AS255) +AS171) * 1000 / (AS103 * 8760)) + AS188 + 0</f>
        <v/>
      </c>
    </row>
    <row r="273" ht="13.9" customHeight="1">
      <c r="G273" s="16" t="n"/>
      <c r="J273" s="81" t="n"/>
      <c r="K273" s="8" t="inlineStr">
        <is>
          <t>Res PV - Chicago - Mid</t>
        </is>
      </c>
      <c r="L273" s="348">
        <f> ((L231 * L295 * $S$54 * (L155 * 1 + L256) +L172) * 1000 / (L104 * 8760)) + L189 + 0</f>
        <v/>
      </c>
      <c r="M273" s="348">
        <f> ((M231 * M295 * $S$54 * (M155 * 1 + M256) +M172) * 1000 / (M104 * 8760)) + M189 + 0</f>
        <v/>
      </c>
      <c r="N273" s="348">
        <f> ((N231 * N295 * $S$54 * (N155 * 1 + N256) +N172) * 1000 / (N104 * 8760)) + N189 + 0</f>
        <v/>
      </c>
      <c r="O273" s="348">
        <f> ((O231 * O295 * $S$54 * (O155 * 1 + O256) +O172) * 1000 / (O104 * 8760)) + O189 + 0</f>
        <v/>
      </c>
      <c r="P273" s="348">
        <f> ((P231 * P295 * $S$54 * (P155 * 1 + P256) +P172) * 1000 / (P104 * 8760)) + P189 + 0</f>
        <v/>
      </c>
      <c r="Q273" s="348">
        <f> ((Q231 * Q295 * $S$54 * (Q155 * 1 + Q256) +Q172) * 1000 / (Q104 * 8760)) + Q189 + 0</f>
        <v/>
      </c>
      <c r="R273" s="348">
        <f> ((R231 * R295 * $S$54 * (R155 * 1 + R256) +R172) * 1000 / (R104 * 8760)) + R189 + 0</f>
        <v/>
      </c>
      <c r="S273" s="348">
        <f> ((S231 * S295 * $S$54 * (S155 * 1 + S256) +S172) * 1000 / (S104 * 8760)) + S189 + 0</f>
        <v/>
      </c>
      <c r="T273" s="348">
        <f> ((T231 * T295 * $S$54 * (T155 * 1 + T256) +T172) * 1000 / (T104 * 8760)) + T189 + 0</f>
        <v/>
      </c>
      <c r="U273" s="348">
        <f> ((U231 * U295 * $S$54 * (U155 * 1 + U256) +U172) * 1000 / (U104 * 8760)) + U189 + 0</f>
        <v/>
      </c>
      <c r="V273" s="348">
        <f> ((V231 * V295 * $S$54 * (V155 * 1 + V256) +V172) * 1000 / (V104 * 8760)) + V189 + 0</f>
        <v/>
      </c>
      <c r="W273" s="348">
        <f> ((W231 * W295 * $S$54 * (W155 * 1 + W256) +W172) * 1000 / (W104 * 8760)) + W189 + 0</f>
        <v/>
      </c>
      <c r="X273" s="348">
        <f> ((X231 * X295 * $S$54 * (X155 * 1 + X256) +X172) * 1000 / (X104 * 8760)) + X189 + 0</f>
        <v/>
      </c>
      <c r="Y273" s="348">
        <f> ((Y231 * Y295 * $S$54 * (Y155 * 1 + Y256) +Y172) * 1000 / (Y104 * 8760)) + Y189 + 0</f>
        <v/>
      </c>
      <c r="Z273" s="348">
        <f> ((Z231 * Z295 * $S$54 * (Z155 * 1 + Z256) +Z172) * 1000 / (Z104 * 8760)) + Z189 + 0</f>
        <v/>
      </c>
      <c r="AA273" s="348">
        <f> ((AA231 * AA295 * $S$54 * (AA155 * 1 + AA256) +AA172) * 1000 / (AA104 * 8760)) + AA189 + 0</f>
        <v/>
      </c>
      <c r="AB273" s="348">
        <f> ((AB231 * AB295 * $S$54 * (AB155 * 1 + AB256) +AB172) * 1000 / (AB104 * 8760)) + AB189 + 0</f>
        <v/>
      </c>
      <c r="AC273" s="348">
        <f> ((AC231 * AC295 * $S$54 * (AC155 * 1 + AC256) +AC172) * 1000 / (AC104 * 8760)) + AC189 + 0</f>
        <v/>
      </c>
      <c r="AD273" s="348">
        <f> ((AD231 * AD295 * $S$54 * (AD155 * 1 + AD256) +AD172) * 1000 / (AD104 * 8760)) + AD189 + 0</f>
        <v/>
      </c>
      <c r="AE273" s="348">
        <f> ((AE231 * AE295 * $S$54 * (AE155 * 1 + AE256) +AE172) * 1000 / (AE104 * 8760)) + AE189 + 0</f>
        <v/>
      </c>
      <c r="AF273" s="348">
        <f> ((AF231 * AF295 * $S$54 * (AF155 * 1 + AF256) +AF172) * 1000 / (AF104 * 8760)) + AF189 + 0</f>
        <v/>
      </c>
      <c r="AG273" s="348">
        <f> ((AG231 * AG295 * $S$54 * (AG155 * 1 + AG256) +AG172) * 1000 / (AG104 * 8760)) + AG189 + 0</f>
        <v/>
      </c>
      <c r="AH273" s="348">
        <f> ((AH231 * AH295 * $S$54 * (AH155 * 1 + AH256) +AH172) * 1000 / (AH104 * 8760)) + AH189 + 0</f>
        <v/>
      </c>
      <c r="AI273" s="348">
        <f> ((AI231 * AI295 * $S$54 * (AI155 * 1 + AI256) +AI172) * 1000 / (AI104 * 8760)) + AI189 + 0</f>
        <v/>
      </c>
      <c r="AJ273" s="348">
        <f> ((AJ231 * AJ295 * $S$54 * (AJ155 * 1 + AJ256) +AJ172) * 1000 / (AJ104 * 8760)) + AJ189 + 0</f>
        <v/>
      </c>
      <c r="AK273" s="348">
        <f> ((AK231 * AK295 * $S$54 * (AK155 * 1 + AK256) +AK172) * 1000 / (AK104 * 8760)) + AK189 + 0</f>
        <v/>
      </c>
      <c r="AL273" s="348">
        <f> ((AL231 * AL295 * $S$54 * (AL155 * 1 + AL256) +AL172) * 1000 / (AL104 * 8760)) + AL189 + 0</f>
        <v/>
      </c>
      <c r="AM273" s="348">
        <f> ((AM231 * AM295 * $S$54 * (AM155 * 1 + AM256) +AM172) * 1000 / (AM104 * 8760)) + AM189 + 0</f>
        <v/>
      </c>
      <c r="AN273" s="348">
        <f> ((AN231 * AN295 * $S$54 * (AN155 * 1 + AN256) +AN172) * 1000 / (AN104 * 8760)) + AN189 + 0</f>
        <v/>
      </c>
      <c r="AO273" s="348">
        <f> ((AO231 * AO295 * $S$54 * (AO155 * 1 + AO256) +AO172) * 1000 / (AO104 * 8760)) + AO189 + 0</f>
        <v/>
      </c>
      <c r="AP273" s="348">
        <f> ((AP231 * AP295 * $S$54 * (AP155 * 1 + AP256) +AP172) * 1000 / (AP104 * 8760)) + AP189 + 0</f>
        <v/>
      </c>
      <c r="AQ273" s="348">
        <f> ((AQ231 * AQ295 * $S$54 * (AQ155 * 1 + AQ256) +AQ172) * 1000 / (AQ104 * 8760)) + AQ189 + 0</f>
        <v/>
      </c>
      <c r="AR273" s="348">
        <f> ((AR231 * AR295 * $S$54 * (AR155 * 1 + AR256) +AR172) * 1000 / (AR104 * 8760)) + AR189 + 0</f>
        <v/>
      </c>
      <c r="AS273" s="348">
        <f> ((AS231 * AS295 * $S$54 * (AS155 * 1 + AS256) +AS172) * 1000 / (AS104 * 8760)) + AS189 + 0</f>
        <v/>
      </c>
    </row>
    <row r="274" ht="13.9" customHeight="1" thickBot="1">
      <c r="G274" s="16" t="n"/>
      <c r="J274" s="81" t="n"/>
      <c r="K274" s="156" t="inlineStr">
        <is>
          <t>Res PV - Chicago - Constant</t>
        </is>
      </c>
      <c r="L274" s="349">
        <f> ((L232 * L296 * $S$54 * (L156 * 1 + L257) +L173) * 1000 / (L105 * 8760)) + L190 + 0</f>
        <v/>
      </c>
      <c r="M274" s="349">
        <f> ((M232 * M296 * $S$54 * (M156 * 1 + M257) +M173) * 1000 / (M105 * 8760)) + M190 + 0</f>
        <v/>
      </c>
      <c r="N274" s="349">
        <f> ((N232 * N296 * $S$54 * (N156 * 1 + N257) +N173) * 1000 / (N105 * 8760)) + N190 + 0</f>
        <v/>
      </c>
      <c r="O274" s="349">
        <f> ((O232 * O296 * $S$54 * (O156 * 1 + O257) +O173) * 1000 / (O105 * 8760)) + O190 + 0</f>
        <v/>
      </c>
      <c r="P274" s="349">
        <f> ((P232 * P296 * $S$54 * (P156 * 1 + P257) +P173) * 1000 / (P105 * 8760)) + P190 + 0</f>
        <v/>
      </c>
      <c r="Q274" s="349">
        <f> ((Q232 * Q296 * $S$54 * (Q156 * 1 + Q257) +Q173) * 1000 / (Q105 * 8760)) + Q190 + 0</f>
        <v/>
      </c>
      <c r="R274" s="349">
        <f> ((R232 * R296 * $S$54 * (R156 * 1 + R257) +R173) * 1000 / (R105 * 8760)) + R190 + 0</f>
        <v/>
      </c>
      <c r="S274" s="349">
        <f> ((S232 * S296 * $S$54 * (S156 * 1 + S257) +S173) * 1000 / (S105 * 8760)) + S190 + 0</f>
        <v/>
      </c>
      <c r="T274" s="349">
        <f> ((T232 * T296 * $S$54 * (T156 * 1 + T257) +T173) * 1000 / (T105 * 8760)) + T190 + 0</f>
        <v/>
      </c>
      <c r="U274" s="349">
        <f> ((U232 * U296 * $S$54 * (U156 * 1 + U257) +U173) * 1000 / (U105 * 8760)) + U190 + 0</f>
        <v/>
      </c>
      <c r="V274" s="349">
        <f> ((V232 * V296 * $S$54 * (V156 * 1 + V257) +V173) * 1000 / (V105 * 8760)) + V190 + 0</f>
        <v/>
      </c>
      <c r="W274" s="349">
        <f> ((W232 * W296 * $S$54 * (W156 * 1 + W257) +W173) * 1000 / (W105 * 8760)) + W190 + 0</f>
        <v/>
      </c>
      <c r="X274" s="349">
        <f> ((X232 * X296 * $S$54 * (X156 * 1 + X257) +X173) * 1000 / (X105 * 8760)) + X190 + 0</f>
        <v/>
      </c>
      <c r="Y274" s="349">
        <f> ((Y232 * Y296 * $S$54 * (Y156 * 1 + Y257) +Y173) * 1000 / (Y105 * 8760)) + Y190 + 0</f>
        <v/>
      </c>
      <c r="Z274" s="349">
        <f> ((Z232 * Z296 * $S$54 * (Z156 * 1 + Z257) +Z173) * 1000 / (Z105 * 8760)) + Z190 + 0</f>
        <v/>
      </c>
      <c r="AA274" s="349">
        <f> ((AA232 * AA296 * $S$54 * (AA156 * 1 + AA257) +AA173) * 1000 / (AA105 * 8760)) + AA190 + 0</f>
        <v/>
      </c>
      <c r="AB274" s="349">
        <f> ((AB232 * AB296 * $S$54 * (AB156 * 1 + AB257) +AB173) * 1000 / (AB105 * 8760)) + AB190 + 0</f>
        <v/>
      </c>
      <c r="AC274" s="349">
        <f> ((AC232 * AC296 * $S$54 * (AC156 * 1 + AC257) +AC173) * 1000 / (AC105 * 8760)) + AC190 + 0</f>
        <v/>
      </c>
      <c r="AD274" s="349">
        <f> ((AD232 * AD296 * $S$54 * (AD156 * 1 + AD257) +AD173) * 1000 / (AD105 * 8760)) + AD190 + 0</f>
        <v/>
      </c>
      <c r="AE274" s="349">
        <f> ((AE232 * AE296 * $S$54 * (AE156 * 1 + AE257) +AE173) * 1000 / (AE105 * 8760)) + AE190 + 0</f>
        <v/>
      </c>
      <c r="AF274" s="349">
        <f> ((AF232 * AF296 * $S$54 * (AF156 * 1 + AF257) +AF173) * 1000 / (AF105 * 8760)) + AF190 + 0</f>
        <v/>
      </c>
      <c r="AG274" s="349">
        <f> ((AG232 * AG296 * $S$54 * (AG156 * 1 + AG257) +AG173) * 1000 / (AG105 * 8760)) + AG190 + 0</f>
        <v/>
      </c>
      <c r="AH274" s="349">
        <f> ((AH232 * AH296 * $S$54 * (AH156 * 1 + AH257) +AH173) * 1000 / (AH105 * 8760)) + AH190 + 0</f>
        <v/>
      </c>
      <c r="AI274" s="349">
        <f> ((AI232 * AI296 * $S$54 * (AI156 * 1 + AI257) +AI173) * 1000 / (AI105 * 8760)) + AI190 + 0</f>
        <v/>
      </c>
      <c r="AJ274" s="349">
        <f> ((AJ232 * AJ296 * $S$54 * (AJ156 * 1 + AJ257) +AJ173) * 1000 / (AJ105 * 8760)) + AJ190 + 0</f>
        <v/>
      </c>
      <c r="AK274" s="349">
        <f> ((AK232 * AK296 * $S$54 * (AK156 * 1 + AK257) +AK173) * 1000 / (AK105 * 8760)) + AK190 + 0</f>
        <v/>
      </c>
      <c r="AL274" s="349">
        <f> ((AL232 * AL296 * $S$54 * (AL156 * 1 + AL257) +AL173) * 1000 / (AL105 * 8760)) + AL190 + 0</f>
        <v/>
      </c>
      <c r="AM274" s="349">
        <f> ((AM232 * AM296 * $S$54 * (AM156 * 1 + AM257) +AM173) * 1000 / (AM105 * 8760)) + AM190 + 0</f>
        <v/>
      </c>
      <c r="AN274" s="349">
        <f> ((AN232 * AN296 * $S$54 * (AN156 * 1 + AN257) +AN173) * 1000 / (AN105 * 8760)) + AN190 + 0</f>
        <v/>
      </c>
      <c r="AO274" s="349">
        <f> ((AO232 * AO296 * $S$54 * (AO156 * 1 + AO257) +AO173) * 1000 / (AO105 * 8760)) + AO190 + 0</f>
        <v/>
      </c>
      <c r="AP274" s="349">
        <f> ((AP232 * AP296 * $S$54 * (AP156 * 1 + AP257) +AP173) * 1000 / (AP105 * 8760)) + AP190 + 0</f>
        <v/>
      </c>
      <c r="AQ274" s="349">
        <f> ((AQ232 * AQ296 * $S$54 * (AQ156 * 1 + AQ257) +AQ173) * 1000 / (AQ105 * 8760)) + AQ190 + 0</f>
        <v/>
      </c>
      <c r="AR274" s="349">
        <f> ((AR232 * AR296 * $S$54 * (AR156 * 1 + AR257) +AR173) * 1000 / (AR105 * 8760)) + AR190 + 0</f>
        <v/>
      </c>
      <c r="AS274" s="349">
        <f> ((AS232 * AS296 * $S$54 * (AS156 * 1 + AS257) +AS173) * 1000 / (AS105 * 8760)) + AS190 + 0</f>
        <v/>
      </c>
    </row>
    <row r="275" ht="13.9" customHeight="1" thickTop="1">
      <c r="G275" s="16" t="n"/>
      <c r="J275" s="81" t="n"/>
      <c r="K275" s="155" t="inlineStr">
        <is>
          <t>Res PV - Kansas City - Low</t>
        </is>
      </c>
      <c r="L275" s="347">
        <f> ((L230 * L294 * $S$54 * (L157 * 1 + L258) +L174) * 1000 / (L106 * 8760)) + L191 + 0</f>
        <v/>
      </c>
      <c r="M275" s="347">
        <f> ((M230 * M294 * $S$54 * (M157 * 1 + M258) +M174) * 1000 / (M106 * 8760)) + M191 + 0</f>
        <v/>
      </c>
      <c r="N275" s="347">
        <f> ((N230 * N294 * $S$54 * (N157 * 1 + N258) +N174) * 1000 / (N106 * 8760)) + N191 + 0</f>
        <v/>
      </c>
      <c r="O275" s="347">
        <f> ((O230 * O294 * $S$54 * (O157 * 1 + O258) +O174) * 1000 / (O106 * 8760)) + O191 + 0</f>
        <v/>
      </c>
      <c r="P275" s="347">
        <f> ((P230 * P294 * $S$54 * (P157 * 1 + P258) +P174) * 1000 / (P106 * 8760)) + P191 + 0</f>
        <v/>
      </c>
      <c r="Q275" s="347">
        <f> ((Q230 * Q294 * $S$54 * (Q157 * 1 + Q258) +Q174) * 1000 / (Q106 * 8760)) + Q191 + 0</f>
        <v/>
      </c>
      <c r="R275" s="347">
        <f> ((R230 * R294 * $S$54 * (R157 * 1 + R258) +R174) * 1000 / (R106 * 8760)) + R191 + 0</f>
        <v/>
      </c>
      <c r="S275" s="347">
        <f> ((S230 * S294 * $S$54 * (S157 * 1 + S258) +S174) * 1000 / (S106 * 8760)) + S191 + 0</f>
        <v/>
      </c>
      <c r="T275" s="347">
        <f> ((T230 * T294 * $S$54 * (T157 * 1 + T258) +T174) * 1000 / (T106 * 8760)) + T191 + 0</f>
        <v/>
      </c>
      <c r="U275" s="347">
        <f> ((U230 * U294 * $S$54 * (U157 * 1 + U258) +U174) * 1000 / (U106 * 8760)) + U191 + 0</f>
        <v/>
      </c>
      <c r="V275" s="347">
        <f> ((V230 * V294 * $S$54 * (V157 * 1 + V258) +V174) * 1000 / (V106 * 8760)) + V191 + 0</f>
        <v/>
      </c>
      <c r="W275" s="347">
        <f> ((W230 * W294 * $S$54 * (W157 * 1 + W258) +W174) * 1000 / (W106 * 8760)) + W191 + 0</f>
        <v/>
      </c>
      <c r="X275" s="347">
        <f> ((X230 * X294 * $S$54 * (X157 * 1 + X258) +X174) * 1000 / (X106 * 8760)) + X191 + 0</f>
        <v/>
      </c>
      <c r="Y275" s="347">
        <f> ((Y230 * Y294 * $S$54 * (Y157 * 1 + Y258) +Y174) * 1000 / (Y106 * 8760)) + Y191 + 0</f>
        <v/>
      </c>
      <c r="Z275" s="347">
        <f> ((Z230 * Z294 * $S$54 * (Z157 * 1 + Z258) +Z174) * 1000 / (Z106 * 8760)) + Z191 + 0</f>
        <v/>
      </c>
      <c r="AA275" s="347">
        <f> ((AA230 * AA294 * $S$54 * (AA157 * 1 + AA258) +AA174) * 1000 / (AA106 * 8760)) + AA191 + 0</f>
        <v/>
      </c>
      <c r="AB275" s="347">
        <f> ((AB230 * AB294 * $S$54 * (AB157 * 1 + AB258) +AB174) * 1000 / (AB106 * 8760)) + AB191 + 0</f>
        <v/>
      </c>
      <c r="AC275" s="347">
        <f> ((AC230 * AC294 * $S$54 * (AC157 * 1 + AC258) +AC174) * 1000 / (AC106 * 8760)) + AC191 + 0</f>
        <v/>
      </c>
      <c r="AD275" s="347">
        <f> ((AD230 * AD294 * $S$54 * (AD157 * 1 + AD258) +AD174) * 1000 / (AD106 * 8760)) + AD191 + 0</f>
        <v/>
      </c>
      <c r="AE275" s="347">
        <f> ((AE230 * AE294 * $S$54 * (AE157 * 1 + AE258) +AE174) * 1000 / (AE106 * 8760)) + AE191 + 0</f>
        <v/>
      </c>
      <c r="AF275" s="347">
        <f> ((AF230 * AF294 * $S$54 * (AF157 * 1 + AF258) +AF174) * 1000 / (AF106 * 8760)) + AF191 + 0</f>
        <v/>
      </c>
      <c r="AG275" s="347">
        <f> ((AG230 * AG294 * $S$54 * (AG157 * 1 + AG258) +AG174) * 1000 / (AG106 * 8760)) + AG191 + 0</f>
        <v/>
      </c>
      <c r="AH275" s="347">
        <f> ((AH230 * AH294 * $S$54 * (AH157 * 1 + AH258) +AH174) * 1000 / (AH106 * 8760)) + AH191 + 0</f>
        <v/>
      </c>
      <c r="AI275" s="347">
        <f> ((AI230 * AI294 * $S$54 * (AI157 * 1 + AI258) +AI174) * 1000 / (AI106 * 8760)) + AI191 + 0</f>
        <v/>
      </c>
      <c r="AJ275" s="347">
        <f> ((AJ230 * AJ294 * $S$54 * (AJ157 * 1 + AJ258) +AJ174) * 1000 / (AJ106 * 8760)) + AJ191 + 0</f>
        <v/>
      </c>
      <c r="AK275" s="347">
        <f> ((AK230 * AK294 * $S$54 * (AK157 * 1 + AK258) +AK174) * 1000 / (AK106 * 8760)) + AK191 + 0</f>
        <v/>
      </c>
      <c r="AL275" s="347">
        <f> ((AL230 * AL294 * $S$54 * (AL157 * 1 + AL258) +AL174) * 1000 / (AL106 * 8760)) + AL191 + 0</f>
        <v/>
      </c>
      <c r="AM275" s="347">
        <f> ((AM230 * AM294 * $S$54 * (AM157 * 1 + AM258) +AM174) * 1000 / (AM106 * 8760)) + AM191 + 0</f>
        <v/>
      </c>
      <c r="AN275" s="347">
        <f> ((AN230 * AN294 * $S$54 * (AN157 * 1 + AN258) +AN174) * 1000 / (AN106 * 8760)) + AN191 + 0</f>
        <v/>
      </c>
      <c r="AO275" s="347">
        <f> ((AO230 * AO294 * $S$54 * (AO157 * 1 + AO258) +AO174) * 1000 / (AO106 * 8760)) + AO191 + 0</f>
        <v/>
      </c>
      <c r="AP275" s="347">
        <f> ((AP230 * AP294 * $S$54 * (AP157 * 1 + AP258) +AP174) * 1000 / (AP106 * 8760)) + AP191 + 0</f>
        <v/>
      </c>
      <c r="AQ275" s="347">
        <f> ((AQ230 * AQ294 * $S$54 * (AQ157 * 1 + AQ258) +AQ174) * 1000 / (AQ106 * 8760)) + AQ191 + 0</f>
        <v/>
      </c>
      <c r="AR275" s="347">
        <f> ((AR230 * AR294 * $S$54 * (AR157 * 1 + AR258) +AR174) * 1000 / (AR106 * 8760)) + AR191 + 0</f>
        <v/>
      </c>
      <c r="AS275" s="347">
        <f> ((AS230 * AS294 * $S$54 * (AS157 * 1 + AS258) +AS174) * 1000 / (AS106 * 8760)) + AS191 + 0</f>
        <v/>
      </c>
    </row>
    <row r="276" ht="13.9" customHeight="1">
      <c r="G276" s="16" t="n"/>
      <c r="J276" s="81" t="n"/>
      <c r="K276" s="8" t="inlineStr">
        <is>
          <t>Res PV - Kansas City - Mid</t>
        </is>
      </c>
      <c r="L276" s="348">
        <f> ((L231 * L295 * $S$54 * (L158 * 1 + L259) +L175) * 1000 / (L107 * 8760)) + L192 + 0</f>
        <v/>
      </c>
      <c r="M276" s="348">
        <f> ((M231 * M295 * $S$54 * (M158 * 1 + M259) +M175) * 1000 / (M107 * 8760)) + M192 + 0</f>
        <v/>
      </c>
      <c r="N276" s="348">
        <f> ((N231 * N295 * $S$54 * (N158 * 1 + N259) +N175) * 1000 / (N107 * 8760)) + N192 + 0</f>
        <v/>
      </c>
      <c r="O276" s="348">
        <f> ((O231 * O295 * $S$54 * (O158 * 1 + O259) +O175) * 1000 / (O107 * 8760)) + O192 + 0</f>
        <v/>
      </c>
      <c r="P276" s="348">
        <f> ((P231 * P295 * $S$54 * (P158 * 1 + P259) +P175) * 1000 / (P107 * 8760)) + P192 + 0</f>
        <v/>
      </c>
      <c r="Q276" s="348">
        <f> ((Q231 * Q295 * $S$54 * (Q158 * 1 + Q259) +Q175) * 1000 / (Q107 * 8760)) + Q192 + 0</f>
        <v/>
      </c>
      <c r="R276" s="348">
        <f> ((R231 * R295 * $S$54 * (R158 * 1 + R259) +R175) * 1000 / (R107 * 8760)) + R192 + 0</f>
        <v/>
      </c>
      <c r="S276" s="348">
        <f> ((S231 * S295 * $S$54 * (S158 * 1 + S259) +S175) * 1000 / (S107 * 8760)) + S192 + 0</f>
        <v/>
      </c>
      <c r="T276" s="348">
        <f> ((T231 * T295 * $S$54 * (T158 * 1 + T259) +T175) * 1000 / (T107 * 8760)) + T192 + 0</f>
        <v/>
      </c>
      <c r="U276" s="348">
        <f> ((U231 * U295 * $S$54 * (U158 * 1 + U259) +U175) * 1000 / (U107 * 8760)) + U192 + 0</f>
        <v/>
      </c>
      <c r="V276" s="348">
        <f> ((V231 * V295 * $S$54 * (V158 * 1 + V259) +V175) * 1000 / (V107 * 8760)) + V192 + 0</f>
        <v/>
      </c>
      <c r="W276" s="348">
        <f> ((W231 * W295 * $S$54 * (W158 * 1 + W259) +W175) * 1000 / (W107 * 8760)) + W192 + 0</f>
        <v/>
      </c>
      <c r="X276" s="348">
        <f> ((X231 * X295 * $S$54 * (X158 * 1 + X259) +X175) * 1000 / (X107 * 8760)) + X192 + 0</f>
        <v/>
      </c>
      <c r="Y276" s="348">
        <f> ((Y231 * Y295 * $S$54 * (Y158 * 1 + Y259) +Y175) * 1000 / (Y107 * 8760)) + Y192 + 0</f>
        <v/>
      </c>
      <c r="Z276" s="348">
        <f> ((Z231 * Z295 * $S$54 * (Z158 * 1 + Z259) +Z175) * 1000 / (Z107 * 8760)) + Z192 + 0</f>
        <v/>
      </c>
      <c r="AA276" s="348">
        <f> ((AA231 * AA295 * $S$54 * (AA158 * 1 + AA259) +AA175) * 1000 / (AA107 * 8760)) + AA192 + 0</f>
        <v/>
      </c>
      <c r="AB276" s="348">
        <f> ((AB231 * AB295 * $S$54 * (AB158 * 1 + AB259) +AB175) * 1000 / (AB107 * 8760)) + AB192 + 0</f>
        <v/>
      </c>
      <c r="AC276" s="348">
        <f> ((AC231 * AC295 * $S$54 * (AC158 * 1 + AC259) +AC175) * 1000 / (AC107 * 8760)) + AC192 + 0</f>
        <v/>
      </c>
      <c r="AD276" s="348">
        <f> ((AD231 * AD295 * $S$54 * (AD158 * 1 + AD259) +AD175) * 1000 / (AD107 * 8760)) + AD192 + 0</f>
        <v/>
      </c>
      <c r="AE276" s="348">
        <f> ((AE231 * AE295 * $S$54 * (AE158 * 1 + AE259) +AE175) * 1000 / (AE107 * 8760)) + AE192 + 0</f>
        <v/>
      </c>
      <c r="AF276" s="348">
        <f> ((AF231 * AF295 * $S$54 * (AF158 * 1 + AF259) +AF175) * 1000 / (AF107 * 8760)) + AF192 + 0</f>
        <v/>
      </c>
      <c r="AG276" s="348">
        <f> ((AG231 * AG295 * $S$54 * (AG158 * 1 + AG259) +AG175) * 1000 / (AG107 * 8760)) + AG192 + 0</f>
        <v/>
      </c>
      <c r="AH276" s="348">
        <f> ((AH231 * AH295 * $S$54 * (AH158 * 1 + AH259) +AH175) * 1000 / (AH107 * 8760)) + AH192 + 0</f>
        <v/>
      </c>
      <c r="AI276" s="348">
        <f> ((AI231 * AI295 * $S$54 * (AI158 * 1 + AI259) +AI175) * 1000 / (AI107 * 8760)) + AI192 + 0</f>
        <v/>
      </c>
      <c r="AJ276" s="348">
        <f> ((AJ231 * AJ295 * $S$54 * (AJ158 * 1 + AJ259) +AJ175) * 1000 / (AJ107 * 8760)) + AJ192 + 0</f>
        <v/>
      </c>
      <c r="AK276" s="348">
        <f> ((AK231 * AK295 * $S$54 * (AK158 * 1 + AK259) +AK175) * 1000 / (AK107 * 8760)) + AK192 + 0</f>
        <v/>
      </c>
      <c r="AL276" s="348">
        <f> ((AL231 * AL295 * $S$54 * (AL158 * 1 + AL259) +AL175) * 1000 / (AL107 * 8760)) + AL192 + 0</f>
        <v/>
      </c>
      <c r="AM276" s="348">
        <f> ((AM231 * AM295 * $S$54 * (AM158 * 1 + AM259) +AM175) * 1000 / (AM107 * 8760)) + AM192 + 0</f>
        <v/>
      </c>
      <c r="AN276" s="348">
        <f> ((AN231 * AN295 * $S$54 * (AN158 * 1 + AN259) +AN175) * 1000 / (AN107 * 8760)) + AN192 + 0</f>
        <v/>
      </c>
      <c r="AO276" s="348">
        <f> ((AO231 * AO295 * $S$54 * (AO158 * 1 + AO259) +AO175) * 1000 / (AO107 * 8760)) + AO192 + 0</f>
        <v/>
      </c>
      <c r="AP276" s="348">
        <f> ((AP231 * AP295 * $S$54 * (AP158 * 1 + AP259) +AP175) * 1000 / (AP107 * 8760)) + AP192 + 0</f>
        <v/>
      </c>
      <c r="AQ276" s="348">
        <f> ((AQ231 * AQ295 * $S$54 * (AQ158 * 1 + AQ259) +AQ175) * 1000 / (AQ107 * 8760)) + AQ192 + 0</f>
        <v/>
      </c>
      <c r="AR276" s="348">
        <f> ((AR231 * AR295 * $S$54 * (AR158 * 1 + AR259) +AR175) * 1000 / (AR107 * 8760)) + AR192 + 0</f>
        <v/>
      </c>
      <c r="AS276" s="348">
        <f> ((AS231 * AS295 * $S$54 * (AS158 * 1 + AS259) +AS175) * 1000 / (AS107 * 8760)) + AS192 + 0</f>
        <v/>
      </c>
    </row>
    <row r="277" ht="13.9" customHeight="1" thickBot="1">
      <c r="G277" s="16" t="n"/>
      <c r="J277" s="81" t="n"/>
      <c r="K277" s="156" t="inlineStr">
        <is>
          <t>Res PV - Kansas City - Constant</t>
        </is>
      </c>
      <c r="L277" s="349">
        <f> ((L232 * L296 * $S$54 * (L159 * 1 + L260) +L176) * 1000 / (L108 * 8760)) + L193 + 0</f>
        <v/>
      </c>
      <c r="M277" s="349">
        <f> ((M232 * M296 * $S$54 * (M159 * 1 + M260) +M176) * 1000 / (M108 * 8760)) + M193 + 0</f>
        <v/>
      </c>
      <c r="N277" s="349">
        <f> ((N232 * N296 * $S$54 * (N159 * 1 + N260) +N176) * 1000 / (N108 * 8760)) + N193 + 0</f>
        <v/>
      </c>
      <c r="O277" s="349">
        <f> ((O232 * O296 * $S$54 * (O159 * 1 + O260) +O176) * 1000 / (O108 * 8760)) + O193 + 0</f>
        <v/>
      </c>
      <c r="P277" s="349">
        <f> ((P232 * P296 * $S$54 * (P159 * 1 + P260) +P176) * 1000 / (P108 * 8760)) + P193 + 0</f>
        <v/>
      </c>
      <c r="Q277" s="349">
        <f> ((Q232 * Q296 * $S$54 * (Q159 * 1 + Q260) +Q176) * 1000 / (Q108 * 8760)) + Q193 + 0</f>
        <v/>
      </c>
      <c r="R277" s="349">
        <f> ((R232 * R296 * $S$54 * (R159 * 1 + R260) +R176) * 1000 / (R108 * 8760)) + R193 + 0</f>
        <v/>
      </c>
      <c r="S277" s="349">
        <f> ((S232 * S296 * $S$54 * (S159 * 1 + S260) +S176) * 1000 / (S108 * 8760)) + S193 + 0</f>
        <v/>
      </c>
      <c r="T277" s="349">
        <f> ((T232 * T296 * $S$54 * (T159 * 1 + T260) +T176) * 1000 / (T108 * 8760)) + T193 + 0</f>
        <v/>
      </c>
      <c r="U277" s="349">
        <f> ((U232 * U296 * $S$54 * (U159 * 1 + U260) +U176) * 1000 / (U108 * 8760)) + U193 + 0</f>
        <v/>
      </c>
      <c r="V277" s="349">
        <f> ((V232 * V296 * $S$54 * (V159 * 1 + V260) +V176) * 1000 / (V108 * 8760)) + V193 + 0</f>
        <v/>
      </c>
      <c r="W277" s="349">
        <f> ((W232 * W296 * $S$54 * (W159 * 1 + W260) +W176) * 1000 / (W108 * 8760)) + W193 + 0</f>
        <v/>
      </c>
      <c r="X277" s="349">
        <f> ((X232 * X296 * $S$54 * (X159 * 1 + X260) +X176) * 1000 / (X108 * 8760)) + X193 + 0</f>
        <v/>
      </c>
      <c r="Y277" s="349">
        <f> ((Y232 * Y296 * $S$54 * (Y159 * 1 + Y260) +Y176) * 1000 / (Y108 * 8760)) + Y193 + 0</f>
        <v/>
      </c>
      <c r="Z277" s="349">
        <f> ((Z232 * Z296 * $S$54 * (Z159 * 1 + Z260) +Z176) * 1000 / (Z108 * 8760)) + Z193 + 0</f>
        <v/>
      </c>
      <c r="AA277" s="349">
        <f> ((AA232 * AA296 * $S$54 * (AA159 * 1 + AA260) +AA176) * 1000 / (AA108 * 8760)) + AA193 + 0</f>
        <v/>
      </c>
      <c r="AB277" s="349">
        <f> ((AB232 * AB296 * $S$54 * (AB159 * 1 + AB260) +AB176) * 1000 / (AB108 * 8760)) + AB193 + 0</f>
        <v/>
      </c>
      <c r="AC277" s="349">
        <f> ((AC232 * AC296 * $S$54 * (AC159 * 1 + AC260) +AC176) * 1000 / (AC108 * 8760)) + AC193 + 0</f>
        <v/>
      </c>
      <c r="AD277" s="349">
        <f> ((AD232 * AD296 * $S$54 * (AD159 * 1 + AD260) +AD176) * 1000 / (AD108 * 8760)) + AD193 + 0</f>
        <v/>
      </c>
      <c r="AE277" s="349">
        <f> ((AE232 * AE296 * $S$54 * (AE159 * 1 + AE260) +AE176) * 1000 / (AE108 * 8760)) + AE193 + 0</f>
        <v/>
      </c>
      <c r="AF277" s="349">
        <f> ((AF232 * AF296 * $S$54 * (AF159 * 1 + AF260) +AF176) * 1000 / (AF108 * 8760)) + AF193 + 0</f>
        <v/>
      </c>
      <c r="AG277" s="349">
        <f> ((AG232 * AG296 * $S$54 * (AG159 * 1 + AG260) +AG176) * 1000 / (AG108 * 8760)) + AG193 + 0</f>
        <v/>
      </c>
      <c r="AH277" s="349">
        <f> ((AH232 * AH296 * $S$54 * (AH159 * 1 + AH260) +AH176) * 1000 / (AH108 * 8760)) + AH193 + 0</f>
        <v/>
      </c>
      <c r="AI277" s="349">
        <f> ((AI232 * AI296 * $S$54 * (AI159 * 1 + AI260) +AI176) * 1000 / (AI108 * 8760)) + AI193 + 0</f>
        <v/>
      </c>
      <c r="AJ277" s="349">
        <f> ((AJ232 * AJ296 * $S$54 * (AJ159 * 1 + AJ260) +AJ176) * 1000 / (AJ108 * 8760)) + AJ193 + 0</f>
        <v/>
      </c>
      <c r="AK277" s="349">
        <f> ((AK232 * AK296 * $S$54 * (AK159 * 1 + AK260) +AK176) * 1000 / (AK108 * 8760)) + AK193 + 0</f>
        <v/>
      </c>
      <c r="AL277" s="349">
        <f> ((AL232 * AL296 * $S$54 * (AL159 * 1 + AL260) +AL176) * 1000 / (AL108 * 8760)) + AL193 + 0</f>
        <v/>
      </c>
      <c r="AM277" s="349">
        <f> ((AM232 * AM296 * $S$54 * (AM159 * 1 + AM260) +AM176) * 1000 / (AM108 * 8760)) + AM193 + 0</f>
        <v/>
      </c>
      <c r="AN277" s="349">
        <f> ((AN232 * AN296 * $S$54 * (AN159 * 1 + AN260) +AN176) * 1000 / (AN108 * 8760)) + AN193 + 0</f>
        <v/>
      </c>
      <c r="AO277" s="349">
        <f> ((AO232 * AO296 * $S$54 * (AO159 * 1 + AO260) +AO176) * 1000 / (AO108 * 8760)) + AO193 + 0</f>
        <v/>
      </c>
      <c r="AP277" s="349">
        <f> ((AP232 * AP296 * $S$54 * (AP159 * 1 + AP260) +AP176) * 1000 / (AP108 * 8760)) + AP193 + 0</f>
        <v/>
      </c>
      <c r="AQ277" s="349">
        <f> ((AQ232 * AQ296 * $S$54 * (AQ159 * 1 + AQ260) +AQ176) * 1000 / (AQ108 * 8760)) + AQ193 + 0</f>
        <v/>
      </c>
      <c r="AR277" s="349">
        <f> ((AR232 * AR296 * $S$54 * (AR159 * 1 + AR260) +AR176) * 1000 / (AR108 * 8760)) + AR193 + 0</f>
        <v/>
      </c>
      <c r="AS277" s="349">
        <f> ((AS232 * AS296 * $S$54 * (AS159 * 1 + AS260) +AS176) * 1000 / (AS108 * 8760)) + AS193 + 0</f>
        <v/>
      </c>
    </row>
    <row r="278" ht="13.9" customHeight="1" thickTop="1">
      <c r="G278" s="16" t="n"/>
      <c r="J278" s="81" t="n"/>
      <c r="K278" s="155" t="inlineStr">
        <is>
          <t>Res PV - Los Angeles - Low</t>
        </is>
      </c>
      <c r="L278" s="347">
        <f> ((L230 * L294 * $S$54 * (L160 * 1 + L261) +L177) * 1000 / (L109 * 8760)) + L194 + 0</f>
        <v/>
      </c>
      <c r="M278" s="347">
        <f> ((M230 * M294 * $S$54 * (M160 * 1 + M261) +M177) * 1000 / (M109 * 8760)) + M194 + 0</f>
        <v/>
      </c>
      <c r="N278" s="347">
        <f> ((N230 * N294 * $S$54 * (N160 * 1 + N261) +N177) * 1000 / (N109 * 8760)) + N194 + 0</f>
        <v/>
      </c>
      <c r="O278" s="347">
        <f> ((O230 * O294 * $S$54 * (O160 * 1 + O261) +O177) * 1000 / (O109 * 8760)) + O194 + 0</f>
        <v/>
      </c>
      <c r="P278" s="347">
        <f> ((P230 * P294 * $S$54 * (P160 * 1 + P261) +P177) * 1000 / (P109 * 8760)) + P194 + 0</f>
        <v/>
      </c>
      <c r="Q278" s="347">
        <f> ((Q230 * Q294 * $S$54 * (Q160 * 1 + Q261) +Q177) * 1000 / (Q109 * 8760)) + Q194 + 0</f>
        <v/>
      </c>
      <c r="R278" s="347">
        <f> ((R230 * R294 * $S$54 * (R160 * 1 + R261) +R177) * 1000 / (R109 * 8760)) + R194 + 0</f>
        <v/>
      </c>
      <c r="S278" s="347">
        <f> ((S230 * S294 * $S$54 * (S160 * 1 + S261) +S177) * 1000 / (S109 * 8760)) + S194 + 0</f>
        <v/>
      </c>
      <c r="T278" s="347">
        <f> ((T230 * T294 * $S$54 * (T160 * 1 + T261) +T177) * 1000 / (T109 * 8760)) + T194 + 0</f>
        <v/>
      </c>
      <c r="U278" s="347">
        <f> ((U230 * U294 * $S$54 * (U160 * 1 + U261) +U177) * 1000 / (U109 * 8760)) + U194 + 0</f>
        <v/>
      </c>
      <c r="V278" s="347">
        <f> ((V230 * V294 * $S$54 * (V160 * 1 + V261) +V177) * 1000 / (V109 * 8760)) + V194 + 0</f>
        <v/>
      </c>
      <c r="W278" s="347">
        <f> ((W230 * W294 * $S$54 * (W160 * 1 + W261) +W177) * 1000 / (W109 * 8760)) + W194 + 0</f>
        <v/>
      </c>
      <c r="X278" s="347">
        <f> ((X230 * X294 * $S$54 * (X160 * 1 + X261) +X177) * 1000 / (X109 * 8760)) + X194 + 0</f>
        <v/>
      </c>
      <c r="Y278" s="347">
        <f> ((Y230 * Y294 * $S$54 * (Y160 * 1 + Y261) +Y177) * 1000 / (Y109 * 8760)) + Y194 + 0</f>
        <v/>
      </c>
      <c r="Z278" s="347">
        <f> ((Z230 * Z294 * $S$54 * (Z160 * 1 + Z261) +Z177) * 1000 / (Z109 * 8760)) + Z194 + 0</f>
        <v/>
      </c>
      <c r="AA278" s="347">
        <f> ((AA230 * AA294 * $S$54 * (AA160 * 1 + AA261) +AA177) * 1000 / (AA109 * 8760)) + AA194 + 0</f>
        <v/>
      </c>
      <c r="AB278" s="347">
        <f> ((AB230 * AB294 * $S$54 * (AB160 * 1 + AB261) +AB177) * 1000 / (AB109 * 8760)) + AB194 + 0</f>
        <v/>
      </c>
      <c r="AC278" s="347">
        <f> ((AC230 * AC294 * $S$54 * (AC160 * 1 + AC261) +AC177) * 1000 / (AC109 * 8760)) + AC194 + 0</f>
        <v/>
      </c>
      <c r="AD278" s="347">
        <f> ((AD230 * AD294 * $S$54 * (AD160 * 1 + AD261) +AD177) * 1000 / (AD109 * 8760)) + AD194 + 0</f>
        <v/>
      </c>
      <c r="AE278" s="347">
        <f> ((AE230 * AE294 * $S$54 * (AE160 * 1 + AE261) +AE177) * 1000 / (AE109 * 8760)) + AE194 + 0</f>
        <v/>
      </c>
      <c r="AF278" s="347">
        <f> ((AF230 * AF294 * $S$54 * (AF160 * 1 + AF261) +AF177) * 1000 / (AF109 * 8760)) + AF194 + 0</f>
        <v/>
      </c>
      <c r="AG278" s="347">
        <f> ((AG230 * AG294 * $S$54 * (AG160 * 1 + AG261) +AG177) * 1000 / (AG109 * 8760)) + AG194 + 0</f>
        <v/>
      </c>
      <c r="AH278" s="347">
        <f> ((AH230 * AH294 * $S$54 * (AH160 * 1 + AH261) +AH177) * 1000 / (AH109 * 8760)) + AH194 + 0</f>
        <v/>
      </c>
      <c r="AI278" s="347">
        <f> ((AI230 * AI294 * $S$54 * (AI160 * 1 + AI261) +AI177) * 1000 / (AI109 * 8760)) + AI194 + 0</f>
        <v/>
      </c>
      <c r="AJ278" s="347">
        <f> ((AJ230 * AJ294 * $S$54 * (AJ160 * 1 + AJ261) +AJ177) * 1000 / (AJ109 * 8760)) + AJ194 + 0</f>
        <v/>
      </c>
      <c r="AK278" s="347">
        <f> ((AK230 * AK294 * $S$54 * (AK160 * 1 + AK261) +AK177) * 1000 / (AK109 * 8760)) + AK194 + 0</f>
        <v/>
      </c>
      <c r="AL278" s="347">
        <f> ((AL230 * AL294 * $S$54 * (AL160 * 1 + AL261) +AL177) * 1000 / (AL109 * 8760)) + AL194 + 0</f>
        <v/>
      </c>
      <c r="AM278" s="347">
        <f> ((AM230 * AM294 * $S$54 * (AM160 * 1 + AM261) +AM177) * 1000 / (AM109 * 8760)) + AM194 + 0</f>
        <v/>
      </c>
      <c r="AN278" s="347">
        <f> ((AN230 * AN294 * $S$54 * (AN160 * 1 + AN261) +AN177) * 1000 / (AN109 * 8760)) + AN194 + 0</f>
        <v/>
      </c>
      <c r="AO278" s="347">
        <f> ((AO230 * AO294 * $S$54 * (AO160 * 1 + AO261) +AO177) * 1000 / (AO109 * 8760)) + AO194 + 0</f>
        <v/>
      </c>
      <c r="AP278" s="347">
        <f> ((AP230 * AP294 * $S$54 * (AP160 * 1 + AP261) +AP177) * 1000 / (AP109 * 8760)) + AP194 + 0</f>
        <v/>
      </c>
      <c r="AQ278" s="347">
        <f> ((AQ230 * AQ294 * $S$54 * (AQ160 * 1 + AQ261) +AQ177) * 1000 / (AQ109 * 8760)) + AQ194 + 0</f>
        <v/>
      </c>
      <c r="AR278" s="347">
        <f> ((AR230 * AR294 * $S$54 * (AR160 * 1 + AR261) +AR177) * 1000 / (AR109 * 8760)) + AR194 + 0</f>
        <v/>
      </c>
      <c r="AS278" s="347">
        <f> ((AS230 * AS294 * $S$54 * (AS160 * 1 + AS261) +AS177) * 1000 / (AS109 * 8760)) + AS194 + 0</f>
        <v/>
      </c>
    </row>
    <row r="279" ht="13.9" customHeight="1">
      <c r="G279" s="16" t="n"/>
      <c r="J279" s="81" t="n"/>
      <c r="K279" s="8" t="inlineStr">
        <is>
          <t>Res PV - Los Angeles - Mid</t>
        </is>
      </c>
      <c r="L279" s="348">
        <f> ((L231 * L295 * $S$54 * (L161 * 1 + L262) +L178) * 1000 / (L110 * 8760)) + L195 + 0</f>
        <v/>
      </c>
      <c r="M279" s="348">
        <f> ((M231 * M295 * $S$54 * (M161 * 1 + M262) +M178) * 1000 / (M110 * 8760)) + M195 + 0</f>
        <v/>
      </c>
      <c r="N279" s="348">
        <f> ((N231 * N295 * $S$54 * (N161 * 1 + N262) +N178) * 1000 / (N110 * 8760)) + N195 + 0</f>
        <v/>
      </c>
      <c r="O279" s="348">
        <f> ((O231 * O295 * $S$54 * (O161 * 1 + O262) +O178) * 1000 / (O110 * 8760)) + O195 + 0</f>
        <v/>
      </c>
      <c r="P279" s="348">
        <f> ((P231 * P295 * $S$54 * (P161 * 1 + P262) +P178) * 1000 / (P110 * 8760)) + P195 + 0</f>
        <v/>
      </c>
      <c r="Q279" s="348">
        <f> ((Q231 * Q295 * $S$54 * (Q161 * 1 + Q262) +Q178) * 1000 / (Q110 * 8760)) + Q195 + 0</f>
        <v/>
      </c>
      <c r="R279" s="348">
        <f> ((R231 * R295 * $S$54 * (R161 * 1 + R262) +R178) * 1000 / (R110 * 8760)) + R195 + 0</f>
        <v/>
      </c>
      <c r="S279" s="348">
        <f> ((S231 * S295 * $S$54 * (S161 * 1 + S262) +S178) * 1000 / (S110 * 8760)) + S195 + 0</f>
        <v/>
      </c>
      <c r="T279" s="348">
        <f> ((T231 * T295 * $S$54 * (T161 * 1 + T262) +T178) * 1000 / (T110 * 8760)) + T195 + 0</f>
        <v/>
      </c>
      <c r="U279" s="348">
        <f> ((U231 * U295 * $S$54 * (U161 * 1 + U262) +U178) * 1000 / (U110 * 8760)) + U195 + 0</f>
        <v/>
      </c>
      <c r="V279" s="348">
        <f> ((V231 * V295 * $S$54 * (V161 * 1 + V262) +V178) * 1000 / (V110 * 8760)) + V195 + 0</f>
        <v/>
      </c>
      <c r="W279" s="348">
        <f> ((W231 * W295 * $S$54 * (W161 * 1 + W262) +W178) * 1000 / (W110 * 8760)) + W195 + 0</f>
        <v/>
      </c>
      <c r="X279" s="348">
        <f> ((X231 * X295 * $S$54 * (X161 * 1 + X262) +X178) * 1000 / (X110 * 8760)) + X195 + 0</f>
        <v/>
      </c>
      <c r="Y279" s="348">
        <f> ((Y231 * Y295 * $S$54 * (Y161 * 1 + Y262) +Y178) * 1000 / (Y110 * 8760)) + Y195 + 0</f>
        <v/>
      </c>
      <c r="Z279" s="348">
        <f> ((Z231 * Z295 * $S$54 * (Z161 * 1 + Z262) +Z178) * 1000 / (Z110 * 8760)) + Z195 + 0</f>
        <v/>
      </c>
      <c r="AA279" s="348">
        <f> ((AA231 * AA295 * $S$54 * (AA161 * 1 + AA262) +AA178) * 1000 / (AA110 * 8760)) + AA195 + 0</f>
        <v/>
      </c>
      <c r="AB279" s="348">
        <f> ((AB231 * AB295 * $S$54 * (AB161 * 1 + AB262) +AB178) * 1000 / (AB110 * 8760)) + AB195 + 0</f>
        <v/>
      </c>
      <c r="AC279" s="348">
        <f> ((AC231 * AC295 * $S$54 * (AC161 * 1 + AC262) +AC178) * 1000 / (AC110 * 8760)) + AC195 + 0</f>
        <v/>
      </c>
      <c r="AD279" s="348">
        <f> ((AD231 * AD295 * $S$54 * (AD161 * 1 + AD262) +AD178) * 1000 / (AD110 * 8760)) + AD195 + 0</f>
        <v/>
      </c>
      <c r="AE279" s="348">
        <f> ((AE231 * AE295 * $S$54 * (AE161 * 1 + AE262) +AE178) * 1000 / (AE110 * 8760)) + AE195 + 0</f>
        <v/>
      </c>
      <c r="AF279" s="348">
        <f> ((AF231 * AF295 * $S$54 * (AF161 * 1 + AF262) +AF178) * 1000 / (AF110 * 8760)) + AF195 + 0</f>
        <v/>
      </c>
      <c r="AG279" s="348">
        <f> ((AG231 * AG295 * $S$54 * (AG161 * 1 + AG262) +AG178) * 1000 / (AG110 * 8760)) + AG195 + 0</f>
        <v/>
      </c>
      <c r="AH279" s="348">
        <f> ((AH231 * AH295 * $S$54 * (AH161 * 1 + AH262) +AH178) * 1000 / (AH110 * 8760)) + AH195 + 0</f>
        <v/>
      </c>
      <c r="AI279" s="348">
        <f> ((AI231 * AI295 * $S$54 * (AI161 * 1 + AI262) +AI178) * 1000 / (AI110 * 8760)) + AI195 + 0</f>
        <v/>
      </c>
      <c r="AJ279" s="348">
        <f> ((AJ231 * AJ295 * $S$54 * (AJ161 * 1 + AJ262) +AJ178) * 1000 / (AJ110 * 8760)) + AJ195 + 0</f>
        <v/>
      </c>
      <c r="AK279" s="348">
        <f> ((AK231 * AK295 * $S$54 * (AK161 * 1 + AK262) +AK178) * 1000 / (AK110 * 8760)) + AK195 + 0</f>
        <v/>
      </c>
      <c r="AL279" s="348">
        <f> ((AL231 * AL295 * $S$54 * (AL161 * 1 + AL262) +AL178) * 1000 / (AL110 * 8760)) + AL195 + 0</f>
        <v/>
      </c>
      <c r="AM279" s="348">
        <f> ((AM231 * AM295 * $S$54 * (AM161 * 1 + AM262) +AM178) * 1000 / (AM110 * 8760)) + AM195 + 0</f>
        <v/>
      </c>
      <c r="AN279" s="348">
        <f> ((AN231 * AN295 * $S$54 * (AN161 * 1 + AN262) +AN178) * 1000 / (AN110 * 8760)) + AN195 + 0</f>
        <v/>
      </c>
      <c r="AO279" s="348">
        <f> ((AO231 * AO295 * $S$54 * (AO161 * 1 + AO262) +AO178) * 1000 / (AO110 * 8760)) + AO195 + 0</f>
        <v/>
      </c>
      <c r="AP279" s="348">
        <f> ((AP231 * AP295 * $S$54 * (AP161 * 1 + AP262) +AP178) * 1000 / (AP110 * 8760)) + AP195 + 0</f>
        <v/>
      </c>
      <c r="AQ279" s="348">
        <f> ((AQ231 * AQ295 * $S$54 * (AQ161 * 1 + AQ262) +AQ178) * 1000 / (AQ110 * 8760)) + AQ195 + 0</f>
        <v/>
      </c>
      <c r="AR279" s="348">
        <f> ((AR231 * AR295 * $S$54 * (AR161 * 1 + AR262) +AR178) * 1000 / (AR110 * 8760)) + AR195 + 0</f>
        <v/>
      </c>
      <c r="AS279" s="348">
        <f> ((AS231 * AS295 * $S$54 * (AS161 * 1 + AS262) +AS178) * 1000 / (AS110 * 8760)) + AS195 + 0</f>
        <v/>
      </c>
    </row>
    <row r="280" ht="13.9" customHeight="1" thickBot="1">
      <c r="G280" s="16" t="n"/>
      <c r="J280" s="81" t="n"/>
      <c r="K280" s="156" t="inlineStr">
        <is>
          <t>Res PV - Los Angeles - Constant</t>
        </is>
      </c>
      <c r="L280" s="349">
        <f> ((L232 * L296 * $S$54 * (L162 * 1 + L263) +L179) * 1000 / (L111 * 8760)) + L196 + 0</f>
        <v/>
      </c>
      <c r="M280" s="349">
        <f> ((M232 * M296 * $S$54 * (M162 * 1 + M263) +M179) * 1000 / (M111 * 8760)) + M196 + 0</f>
        <v/>
      </c>
      <c r="N280" s="349">
        <f> ((N232 * N296 * $S$54 * (N162 * 1 + N263) +N179) * 1000 / (N111 * 8760)) + N196 + 0</f>
        <v/>
      </c>
      <c r="O280" s="349">
        <f> ((O232 * O296 * $S$54 * (O162 * 1 + O263) +O179) * 1000 / (O111 * 8760)) + O196 + 0</f>
        <v/>
      </c>
      <c r="P280" s="349">
        <f> ((P232 * P296 * $S$54 * (P162 * 1 + P263) +P179) * 1000 / (P111 * 8760)) + P196 + 0</f>
        <v/>
      </c>
      <c r="Q280" s="349">
        <f> ((Q232 * Q296 * $S$54 * (Q162 * 1 + Q263) +Q179) * 1000 / (Q111 * 8760)) + Q196 + 0</f>
        <v/>
      </c>
      <c r="R280" s="349">
        <f> ((R232 * R296 * $S$54 * (R162 * 1 + R263) +R179) * 1000 / (R111 * 8760)) + R196 + 0</f>
        <v/>
      </c>
      <c r="S280" s="349">
        <f> ((S232 * S296 * $S$54 * (S162 * 1 + S263) +S179) * 1000 / (S111 * 8760)) + S196 + 0</f>
        <v/>
      </c>
      <c r="T280" s="349">
        <f> ((T232 * T296 * $S$54 * (T162 * 1 + T263) +T179) * 1000 / (T111 * 8760)) + T196 + 0</f>
        <v/>
      </c>
      <c r="U280" s="349">
        <f> ((U232 * U296 * $S$54 * (U162 * 1 + U263) +U179) * 1000 / (U111 * 8760)) + U196 + 0</f>
        <v/>
      </c>
      <c r="V280" s="349">
        <f> ((V232 * V296 * $S$54 * (V162 * 1 + V263) +V179) * 1000 / (V111 * 8760)) + V196 + 0</f>
        <v/>
      </c>
      <c r="W280" s="349">
        <f> ((W232 * W296 * $S$54 * (W162 * 1 + W263) +W179) * 1000 / (W111 * 8760)) + W196 + 0</f>
        <v/>
      </c>
      <c r="X280" s="349">
        <f> ((X232 * X296 * $S$54 * (X162 * 1 + X263) +X179) * 1000 / (X111 * 8760)) + X196 + 0</f>
        <v/>
      </c>
      <c r="Y280" s="349">
        <f> ((Y232 * Y296 * $S$54 * (Y162 * 1 + Y263) +Y179) * 1000 / (Y111 * 8760)) + Y196 + 0</f>
        <v/>
      </c>
      <c r="Z280" s="349">
        <f> ((Z232 * Z296 * $S$54 * (Z162 * 1 + Z263) +Z179) * 1000 / (Z111 * 8760)) + Z196 + 0</f>
        <v/>
      </c>
      <c r="AA280" s="349">
        <f> ((AA232 * AA296 * $S$54 * (AA162 * 1 + AA263) +AA179) * 1000 / (AA111 * 8760)) + AA196 + 0</f>
        <v/>
      </c>
      <c r="AB280" s="349">
        <f> ((AB232 * AB296 * $S$54 * (AB162 * 1 + AB263) +AB179) * 1000 / (AB111 * 8760)) + AB196 + 0</f>
        <v/>
      </c>
      <c r="AC280" s="349">
        <f> ((AC232 * AC296 * $S$54 * (AC162 * 1 + AC263) +AC179) * 1000 / (AC111 * 8760)) + AC196 + 0</f>
        <v/>
      </c>
      <c r="AD280" s="349">
        <f> ((AD232 * AD296 * $S$54 * (AD162 * 1 + AD263) +AD179) * 1000 / (AD111 * 8760)) + AD196 + 0</f>
        <v/>
      </c>
      <c r="AE280" s="349">
        <f> ((AE232 * AE296 * $S$54 * (AE162 * 1 + AE263) +AE179) * 1000 / (AE111 * 8760)) + AE196 + 0</f>
        <v/>
      </c>
      <c r="AF280" s="349">
        <f> ((AF232 * AF296 * $S$54 * (AF162 * 1 + AF263) +AF179) * 1000 / (AF111 * 8760)) + AF196 + 0</f>
        <v/>
      </c>
      <c r="AG280" s="349">
        <f> ((AG232 * AG296 * $S$54 * (AG162 * 1 + AG263) +AG179) * 1000 / (AG111 * 8760)) + AG196 + 0</f>
        <v/>
      </c>
      <c r="AH280" s="349">
        <f> ((AH232 * AH296 * $S$54 * (AH162 * 1 + AH263) +AH179) * 1000 / (AH111 * 8760)) + AH196 + 0</f>
        <v/>
      </c>
      <c r="AI280" s="349">
        <f> ((AI232 * AI296 * $S$54 * (AI162 * 1 + AI263) +AI179) * 1000 / (AI111 * 8760)) + AI196 + 0</f>
        <v/>
      </c>
      <c r="AJ280" s="349">
        <f> ((AJ232 * AJ296 * $S$54 * (AJ162 * 1 + AJ263) +AJ179) * 1000 / (AJ111 * 8760)) + AJ196 + 0</f>
        <v/>
      </c>
      <c r="AK280" s="349">
        <f> ((AK232 * AK296 * $S$54 * (AK162 * 1 + AK263) +AK179) * 1000 / (AK111 * 8760)) + AK196 + 0</f>
        <v/>
      </c>
      <c r="AL280" s="349">
        <f> ((AL232 * AL296 * $S$54 * (AL162 * 1 + AL263) +AL179) * 1000 / (AL111 * 8760)) + AL196 + 0</f>
        <v/>
      </c>
      <c r="AM280" s="349">
        <f> ((AM232 * AM296 * $S$54 * (AM162 * 1 + AM263) +AM179) * 1000 / (AM111 * 8760)) + AM196 + 0</f>
        <v/>
      </c>
      <c r="AN280" s="349">
        <f> ((AN232 * AN296 * $S$54 * (AN162 * 1 + AN263) +AN179) * 1000 / (AN111 * 8760)) + AN196 + 0</f>
        <v/>
      </c>
      <c r="AO280" s="349">
        <f> ((AO232 * AO296 * $S$54 * (AO162 * 1 + AO263) +AO179) * 1000 / (AO111 * 8760)) + AO196 + 0</f>
        <v/>
      </c>
      <c r="AP280" s="349">
        <f> ((AP232 * AP296 * $S$54 * (AP162 * 1 + AP263) +AP179) * 1000 / (AP111 * 8760)) + AP196 + 0</f>
        <v/>
      </c>
      <c r="AQ280" s="349">
        <f> ((AQ232 * AQ296 * $S$54 * (AQ162 * 1 + AQ263) +AQ179) * 1000 / (AQ111 * 8760)) + AQ196 + 0</f>
        <v/>
      </c>
      <c r="AR280" s="349">
        <f> ((AR232 * AR296 * $S$54 * (AR162 * 1 + AR263) +AR179) * 1000 / (AR111 * 8760)) + AR196 + 0</f>
        <v/>
      </c>
      <c r="AS280" s="349">
        <f> ((AS232 * AS296 * $S$54 * (AS162 * 1 + AS263) +AS179) * 1000 / (AS111 * 8760)) + AS196 + 0</f>
        <v/>
      </c>
    </row>
    <row r="281" ht="13.9" customHeight="1" thickTop="1">
      <c r="G281" s="16" t="n"/>
      <c r="J281" s="81" t="n"/>
      <c r="K281" s="155" t="inlineStr">
        <is>
          <t>Res PV - Daggett, CA - Low</t>
        </is>
      </c>
      <c r="L281" s="347">
        <f> ((L230 * L294 * $S$54 * (L163 * 1 + L264) +L180) * 1000 / (L112 * 8760)) + L197 + 0</f>
        <v/>
      </c>
      <c r="M281" s="347">
        <f> ((M230 * M294 * $S$54 * (M163 * 1 + M264) +M180) * 1000 / (M112 * 8760)) + M197 + 0</f>
        <v/>
      </c>
      <c r="N281" s="347">
        <f> ((N230 * N294 * $S$54 * (N163 * 1 + N264) +N180) * 1000 / (N112 * 8760)) + N197 + 0</f>
        <v/>
      </c>
      <c r="O281" s="347">
        <f> ((O230 * O294 * $S$54 * (O163 * 1 + O264) +O180) * 1000 / (O112 * 8760)) + O197 + 0</f>
        <v/>
      </c>
      <c r="P281" s="347">
        <f> ((P230 * P294 * $S$54 * (P163 * 1 + P264) +P180) * 1000 / (P112 * 8760)) + P197 + 0</f>
        <v/>
      </c>
      <c r="Q281" s="347">
        <f> ((Q230 * Q294 * $S$54 * (Q163 * 1 + Q264) +Q180) * 1000 / (Q112 * 8760)) + Q197 + 0</f>
        <v/>
      </c>
      <c r="R281" s="347">
        <f> ((R230 * R294 * $S$54 * (R163 * 1 + R264) +R180) * 1000 / (R112 * 8760)) + R197 + 0</f>
        <v/>
      </c>
      <c r="S281" s="347">
        <f> ((S230 * S294 * $S$54 * (S163 * 1 + S264) +S180) * 1000 / (S112 * 8760)) + S197 + 0</f>
        <v/>
      </c>
      <c r="T281" s="347">
        <f> ((T230 * T294 * $S$54 * (T163 * 1 + T264) +T180) * 1000 / (T112 * 8760)) + T197 + 0</f>
        <v/>
      </c>
      <c r="U281" s="347">
        <f> ((U230 * U294 * $S$54 * (U163 * 1 + U264) +U180) * 1000 / (U112 * 8760)) + U197 + 0</f>
        <v/>
      </c>
      <c r="V281" s="347">
        <f> ((V230 * V294 * $S$54 * (V163 * 1 + V264) +V180) * 1000 / (V112 * 8760)) + V197 + 0</f>
        <v/>
      </c>
      <c r="W281" s="347">
        <f> ((W230 * W294 * $S$54 * (W163 * 1 + W264) +W180) * 1000 / (W112 * 8760)) + W197 + 0</f>
        <v/>
      </c>
      <c r="X281" s="347">
        <f> ((X230 * X294 * $S$54 * (X163 * 1 + X264) +X180) * 1000 / (X112 * 8760)) + X197 + 0</f>
        <v/>
      </c>
      <c r="Y281" s="347">
        <f> ((Y230 * Y294 * $S$54 * (Y163 * 1 + Y264) +Y180) * 1000 / (Y112 * 8760)) + Y197 + 0</f>
        <v/>
      </c>
      <c r="Z281" s="347">
        <f> ((Z230 * Z294 * $S$54 * (Z163 * 1 + Z264) +Z180) * 1000 / (Z112 * 8760)) + Z197 + 0</f>
        <v/>
      </c>
      <c r="AA281" s="347">
        <f> ((AA230 * AA294 * $S$54 * (AA163 * 1 + AA264) +AA180) * 1000 / (AA112 * 8760)) + AA197 + 0</f>
        <v/>
      </c>
      <c r="AB281" s="347">
        <f> ((AB230 * AB294 * $S$54 * (AB163 * 1 + AB264) +AB180) * 1000 / (AB112 * 8760)) + AB197 + 0</f>
        <v/>
      </c>
      <c r="AC281" s="347">
        <f> ((AC230 * AC294 * $S$54 * (AC163 * 1 + AC264) +AC180) * 1000 / (AC112 * 8760)) + AC197 + 0</f>
        <v/>
      </c>
      <c r="AD281" s="347">
        <f> ((AD230 * AD294 * $S$54 * (AD163 * 1 + AD264) +AD180) * 1000 / (AD112 * 8760)) + AD197 + 0</f>
        <v/>
      </c>
      <c r="AE281" s="347">
        <f> ((AE230 * AE294 * $S$54 * (AE163 * 1 + AE264) +AE180) * 1000 / (AE112 * 8760)) + AE197 + 0</f>
        <v/>
      </c>
      <c r="AF281" s="347">
        <f> ((AF230 * AF294 * $S$54 * (AF163 * 1 + AF264) +AF180) * 1000 / (AF112 * 8760)) + AF197 + 0</f>
        <v/>
      </c>
      <c r="AG281" s="347">
        <f> ((AG230 * AG294 * $S$54 * (AG163 * 1 + AG264) +AG180) * 1000 / (AG112 * 8760)) + AG197 + 0</f>
        <v/>
      </c>
      <c r="AH281" s="347">
        <f> ((AH230 * AH294 * $S$54 * (AH163 * 1 + AH264) +AH180) * 1000 / (AH112 * 8760)) + AH197 + 0</f>
        <v/>
      </c>
      <c r="AI281" s="347">
        <f> ((AI230 * AI294 * $S$54 * (AI163 * 1 + AI264) +AI180) * 1000 / (AI112 * 8760)) + AI197 + 0</f>
        <v/>
      </c>
      <c r="AJ281" s="347">
        <f> ((AJ230 * AJ294 * $S$54 * (AJ163 * 1 + AJ264) +AJ180) * 1000 / (AJ112 * 8760)) + AJ197 + 0</f>
        <v/>
      </c>
      <c r="AK281" s="347">
        <f> ((AK230 * AK294 * $S$54 * (AK163 * 1 + AK264) +AK180) * 1000 / (AK112 * 8760)) + AK197 + 0</f>
        <v/>
      </c>
      <c r="AL281" s="347">
        <f> ((AL230 * AL294 * $S$54 * (AL163 * 1 + AL264) +AL180) * 1000 / (AL112 * 8760)) + AL197 + 0</f>
        <v/>
      </c>
      <c r="AM281" s="347">
        <f> ((AM230 * AM294 * $S$54 * (AM163 * 1 + AM264) +AM180) * 1000 / (AM112 * 8760)) + AM197 + 0</f>
        <v/>
      </c>
      <c r="AN281" s="347">
        <f> ((AN230 * AN294 * $S$54 * (AN163 * 1 + AN264) +AN180) * 1000 / (AN112 * 8760)) + AN197 + 0</f>
        <v/>
      </c>
      <c r="AO281" s="347">
        <f> ((AO230 * AO294 * $S$54 * (AO163 * 1 + AO264) +AO180) * 1000 / (AO112 * 8760)) + AO197 + 0</f>
        <v/>
      </c>
      <c r="AP281" s="347">
        <f> ((AP230 * AP294 * $S$54 * (AP163 * 1 + AP264) +AP180) * 1000 / (AP112 * 8760)) + AP197 + 0</f>
        <v/>
      </c>
      <c r="AQ281" s="347">
        <f> ((AQ230 * AQ294 * $S$54 * (AQ163 * 1 + AQ264) +AQ180) * 1000 / (AQ112 * 8760)) + AQ197 + 0</f>
        <v/>
      </c>
      <c r="AR281" s="347">
        <f> ((AR230 * AR294 * $S$54 * (AR163 * 1 + AR264) +AR180) * 1000 / (AR112 * 8760)) + AR197 + 0</f>
        <v/>
      </c>
      <c r="AS281" s="347">
        <f> ((AS230 * AS294 * $S$54 * (AS163 * 1 + AS264) +AS180) * 1000 / (AS112 * 8760)) + AS197 + 0</f>
        <v/>
      </c>
    </row>
    <row r="282" ht="13.9" customHeight="1">
      <c r="G282" s="16" t="n"/>
      <c r="J282" s="81" t="n"/>
      <c r="K282" s="8" t="inlineStr">
        <is>
          <t>Res PV - Daggett, CA - Mid</t>
        </is>
      </c>
      <c r="L282" s="348">
        <f> ((L231 * L295 * $S$54 * (L164 * 1 + L265) +L181) * 1000 / (L113 * 8760)) + L198 + 0</f>
        <v/>
      </c>
      <c r="M282" s="348">
        <f> ((M231 * M295 * $S$54 * (M164 * 1 + M265) +M181) * 1000 / (M113 * 8760)) + M198 + 0</f>
        <v/>
      </c>
      <c r="N282" s="348">
        <f> ((N231 * N295 * $S$54 * (N164 * 1 + N265) +N181) * 1000 / (N113 * 8760)) + N198 + 0</f>
        <v/>
      </c>
      <c r="O282" s="348">
        <f> ((O231 * O295 * $S$54 * (O164 * 1 + O265) +O181) * 1000 / (O113 * 8760)) + O198 + 0</f>
        <v/>
      </c>
      <c r="P282" s="348">
        <f> ((P231 * P295 * $S$54 * (P164 * 1 + P265) +P181) * 1000 / (P113 * 8760)) + P198 + 0</f>
        <v/>
      </c>
      <c r="Q282" s="348">
        <f> ((Q231 * Q295 * $S$54 * (Q164 * 1 + Q265) +Q181) * 1000 / (Q113 * 8760)) + Q198 + 0</f>
        <v/>
      </c>
      <c r="R282" s="348">
        <f> ((R231 * R295 * $S$54 * (R164 * 1 + R265) +R181) * 1000 / (R113 * 8760)) + R198 + 0</f>
        <v/>
      </c>
      <c r="S282" s="348">
        <f> ((S231 * S295 * $S$54 * (S164 * 1 + S265) +S181) * 1000 / (S113 * 8760)) + S198 + 0</f>
        <v/>
      </c>
      <c r="T282" s="348">
        <f> ((T231 * T295 * $S$54 * (T164 * 1 + T265) +T181) * 1000 / (T113 * 8760)) + T198 + 0</f>
        <v/>
      </c>
      <c r="U282" s="348">
        <f> ((U231 * U295 * $S$54 * (U164 * 1 + U265) +U181) * 1000 / (U113 * 8760)) + U198 + 0</f>
        <v/>
      </c>
      <c r="V282" s="348">
        <f> ((V231 * V295 * $S$54 * (V164 * 1 + V265) +V181) * 1000 / (V113 * 8760)) + V198 + 0</f>
        <v/>
      </c>
      <c r="W282" s="348">
        <f> ((W231 * W295 * $S$54 * (W164 * 1 + W265) +W181) * 1000 / (W113 * 8760)) + W198 + 0</f>
        <v/>
      </c>
      <c r="X282" s="348">
        <f> ((X231 * X295 * $S$54 * (X164 * 1 + X265) +X181) * 1000 / (X113 * 8760)) + X198 + 0</f>
        <v/>
      </c>
      <c r="Y282" s="348">
        <f> ((Y231 * Y295 * $S$54 * (Y164 * 1 + Y265) +Y181) * 1000 / (Y113 * 8760)) + Y198 + 0</f>
        <v/>
      </c>
      <c r="Z282" s="348">
        <f> ((Z231 * Z295 * $S$54 * (Z164 * 1 + Z265) +Z181) * 1000 / (Z113 * 8760)) + Z198 + 0</f>
        <v/>
      </c>
      <c r="AA282" s="348">
        <f> ((AA231 * AA295 * $S$54 * (AA164 * 1 + AA265) +AA181) * 1000 / (AA113 * 8760)) + AA198 + 0</f>
        <v/>
      </c>
      <c r="AB282" s="348">
        <f> ((AB231 * AB295 * $S$54 * (AB164 * 1 + AB265) +AB181) * 1000 / (AB113 * 8760)) + AB198 + 0</f>
        <v/>
      </c>
      <c r="AC282" s="348">
        <f> ((AC231 * AC295 * $S$54 * (AC164 * 1 + AC265) +AC181) * 1000 / (AC113 * 8760)) + AC198 + 0</f>
        <v/>
      </c>
      <c r="AD282" s="348">
        <f> ((AD231 * AD295 * $S$54 * (AD164 * 1 + AD265) +AD181) * 1000 / (AD113 * 8760)) + AD198 + 0</f>
        <v/>
      </c>
      <c r="AE282" s="348">
        <f> ((AE231 * AE295 * $S$54 * (AE164 * 1 + AE265) +AE181) * 1000 / (AE113 * 8760)) + AE198 + 0</f>
        <v/>
      </c>
      <c r="AF282" s="348">
        <f> ((AF231 * AF295 * $S$54 * (AF164 * 1 + AF265) +AF181) * 1000 / (AF113 * 8760)) + AF198 + 0</f>
        <v/>
      </c>
      <c r="AG282" s="348">
        <f> ((AG231 * AG295 * $S$54 * (AG164 * 1 + AG265) +AG181) * 1000 / (AG113 * 8760)) + AG198 + 0</f>
        <v/>
      </c>
      <c r="AH282" s="348">
        <f> ((AH231 * AH295 * $S$54 * (AH164 * 1 + AH265) +AH181) * 1000 / (AH113 * 8760)) + AH198 + 0</f>
        <v/>
      </c>
      <c r="AI282" s="348">
        <f> ((AI231 * AI295 * $S$54 * (AI164 * 1 + AI265) +AI181) * 1000 / (AI113 * 8760)) + AI198 + 0</f>
        <v/>
      </c>
      <c r="AJ282" s="348">
        <f> ((AJ231 * AJ295 * $S$54 * (AJ164 * 1 + AJ265) +AJ181) * 1000 / (AJ113 * 8760)) + AJ198 + 0</f>
        <v/>
      </c>
      <c r="AK282" s="348">
        <f> ((AK231 * AK295 * $S$54 * (AK164 * 1 + AK265) +AK181) * 1000 / (AK113 * 8760)) + AK198 + 0</f>
        <v/>
      </c>
      <c r="AL282" s="348">
        <f> ((AL231 * AL295 * $S$54 * (AL164 * 1 + AL265) +AL181) * 1000 / (AL113 * 8760)) + AL198 + 0</f>
        <v/>
      </c>
      <c r="AM282" s="348">
        <f> ((AM231 * AM295 * $S$54 * (AM164 * 1 + AM265) +AM181) * 1000 / (AM113 * 8760)) + AM198 + 0</f>
        <v/>
      </c>
      <c r="AN282" s="348">
        <f> ((AN231 * AN295 * $S$54 * (AN164 * 1 + AN265) +AN181) * 1000 / (AN113 * 8760)) + AN198 + 0</f>
        <v/>
      </c>
      <c r="AO282" s="348">
        <f> ((AO231 * AO295 * $S$54 * (AO164 * 1 + AO265) +AO181) * 1000 / (AO113 * 8760)) + AO198 + 0</f>
        <v/>
      </c>
      <c r="AP282" s="348">
        <f> ((AP231 * AP295 * $S$54 * (AP164 * 1 + AP265) +AP181) * 1000 / (AP113 * 8760)) + AP198 + 0</f>
        <v/>
      </c>
      <c r="AQ282" s="348">
        <f> ((AQ231 * AQ295 * $S$54 * (AQ164 * 1 + AQ265) +AQ181) * 1000 / (AQ113 * 8760)) + AQ198 + 0</f>
        <v/>
      </c>
      <c r="AR282" s="348">
        <f> ((AR231 * AR295 * $S$54 * (AR164 * 1 + AR265) +AR181) * 1000 / (AR113 * 8760)) + AR198 + 0</f>
        <v/>
      </c>
      <c r="AS282" s="348">
        <f> ((AS231 * AS295 * $S$54 * (AS164 * 1 + AS265) +AS181) * 1000 / (AS113 * 8760)) + AS198 + 0</f>
        <v/>
      </c>
    </row>
    <row r="283" ht="13.9" customHeight="1" thickBot="1">
      <c r="G283" s="16" t="n"/>
      <c r="J283" s="331" t="n"/>
      <c r="K283" s="156" t="inlineStr">
        <is>
          <t>Res PV - Daggett, CA - Constant</t>
        </is>
      </c>
      <c r="L283" s="349">
        <f> ((L232 * L296 * $S$54 * (L165 * 1 + L266) +L182) * 1000 / (L114 * 8760)) + L199 + 0</f>
        <v/>
      </c>
      <c r="M283" s="349">
        <f> ((M232 * M296 * $S$54 * (M165 * 1 + M266) +M182) * 1000 / (M114 * 8760)) + M199 + 0</f>
        <v/>
      </c>
      <c r="N283" s="349">
        <f> ((N232 * N296 * $S$54 * (N165 * 1 + N266) +N182) * 1000 / (N114 * 8760)) + N199 + 0</f>
        <v/>
      </c>
      <c r="O283" s="349">
        <f> ((O232 * O296 * $S$54 * (O165 * 1 + O266) +O182) * 1000 / (O114 * 8760)) + O199 + 0</f>
        <v/>
      </c>
      <c r="P283" s="349">
        <f> ((P232 * P296 * $S$54 * (P165 * 1 + P266) +P182) * 1000 / (P114 * 8760)) + P199 + 0</f>
        <v/>
      </c>
      <c r="Q283" s="349">
        <f> ((Q232 * Q296 * $S$54 * (Q165 * 1 + Q266) +Q182) * 1000 / (Q114 * 8760)) + Q199 + 0</f>
        <v/>
      </c>
      <c r="R283" s="349">
        <f> ((R232 * R296 * $S$54 * (R165 * 1 + R266) +R182) * 1000 / (R114 * 8760)) + R199 + 0</f>
        <v/>
      </c>
      <c r="S283" s="349">
        <f> ((S232 * S296 * $S$54 * (S165 * 1 + S266) +S182) * 1000 / (S114 * 8760)) + S199 + 0</f>
        <v/>
      </c>
      <c r="T283" s="349">
        <f> ((T232 * T296 * $S$54 * (T165 * 1 + T266) +T182) * 1000 / (T114 * 8760)) + T199 + 0</f>
        <v/>
      </c>
      <c r="U283" s="349">
        <f> ((U232 * U296 * $S$54 * (U165 * 1 + U266) +U182) * 1000 / (U114 * 8760)) + U199 + 0</f>
        <v/>
      </c>
      <c r="V283" s="349">
        <f> ((V232 * V296 * $S$54 * (V165 * 1 + V266) +V182) * 1000 / (V114 * 8760)) + V199 + 0</f>
        <v/>
      </c>
      <c r="W283" s="349">
        <f> ((W232 * W296 * $S$54 * (W165 * 1 + W266) +W182) * 1000 / (W114 * 8760)) + W199 + 0</f>
        <v/>
      </c>
      <c r="X283" s="349">
        <f> ((X232 * X296 * $S$54 * (X165 * 1 + X266) +X182) * 1000 / (X114 * 8760)) + X199 + 0</f>
        <v/>
      </c>
      <c r="Y283" s="349">
        <f> ((Y232 * Y296 * $S$54 * (Y165 * 1 + Y266) +Y182) * 1000 / (Y114 * 8760)) + Y199 + 0</f>
        <v/>
      </c>
      <c r="Z283" s="349">
        <f> ((Z232 * Z296 * $S$54 * (Z165 * 1 + Z266) +Z182) * 1000 / (Z114 * 8760)) + Z199 + 0</f>
        <v/>
      </c>
      <c r="AA283" s="349">
        <f> ((AA232 * AA296 * $S$54 * (AA165 * 1 + AA266) +AA182) * 1000 / (AA114 * 8760)) + AA199 + 0</f>
        <v/>
      </c>
      <c r="AB283" s="349">
        <f> ((AB232 * AB296 * $S$54 * (AB165 * 1 + AB266) +AB182) * 1000 / (AB114 * 8760)) + AB199 + 0</f>
        <v/>
      </c>
      <c r="AC283" s="349">
        <f> ((AC232 * AC296 * $S$54 * (AC165 * 1 + AC266) +AC182) * 1000 / (AC114 * 8760)) + AC199 + 0</f>
        <v/>
      </c>
      <c r="AD283" s="349">
        <f> ((AD232 * AD296 * $S$54 * (AD165 * 1 + AD266) +AD182) * 1000 / (AD114 * 8760)) + AD199 + 0</f>
        <v/>
      </c>
      <c r="AE283" s="349">
        <f> ((AE232 * AE296 * $S$54 * (AE165 * 1 + AE266) +AE182) * 1000 / (AE114 * 8760)) + AE199 + 0</f>
        <v/>
      </c>
      <c r="AF283" s="349">
        <f> ((AF232 * AF296 * $S$54 * (AF165 * 1 + AF266) +AF182) * 1000 / (AF114 * 8760)) + AF199 + 0</f>
        <v/>
      </c>
      <c r="AG283" s="349">
        <f> ((AG232 * AG296 * $S$54 * (AG165 * 1 + AG266) +AG182) * 1000 / (AG114 * 8760)) + AG199 + 0</f>
        <v/>
      </c>
      <c r="AH283" s="349">
        <f> ((AH232 * AH296 * $S$54 * (AH165 * 1 + AH266) +AH182) * 1000 / (AH114 * 8760)) + AH199 + 0</f>
        <v/>
      </c>
      <c r="AI283" s="349">
        <f> ((AI232 * AI296 * $S$54 * (AI165 * 1 + AI266) +AI182) * 1000 / (AI114 * 8760)) + AI199 + 0</f>
        <v/>
      </c>
      <c r="AJ283" s="349">
        <f> ((AJ232 * AJ296 * $S$54 * (AJ165 * 1 + AJ266) +AJ182) * 1000 / (AJ114 * 8760)) + AJ199 + 0</f>
        <v/>
      </c>
      <c r="AK283" s="349">
        <f> ((AK232 * AK296 * $S$54 * (AK165 * 1 + AK266) +AK182) * 1000 / (AK114 * 8760)) + AK199 + 0</f>
        <v/>
      </c>
      <c r="AL283" s="349">
        <f> ((AL232 * AL296 * $S$54 * (AL165 * 1 + AL266) +AL182) * 1000 / (AL114 * 8760)) + AL199 + 0</f>
        <v/>
      </c>
      <c r="AM283" s="349">
        <f> ((AM232 * AM296 * $S$54 * (AM165 * 1 + AM266) +AM182) * 1000 / (AM114 * 8760)) + AM199 + 0</f>
        <v/>
      </c>
      <c r="AN283" s="349">
        <f> ((AN232 * AN296 * $S$54 * (AN165 * 1 + AN266) +AN182) * 1000 / (AN114 * 8760)) + AN199 + 0</f>
        <v/>
      </c>
      <c r="AO283" s="349">
        <f> ((AO232 * AO296 * $S$54 * (AO165 * 1 + AO266) +AO182) * 1000 / (AO114 * 8760)) + AO199 + 0</f>
        <v/>
      </c>
      <c r="AP283" s="349">
        <f> ((AP232 * AP296 * $S$54 * (AP165 * 1 + AP266) +AP182) * 1000 / (AP114 * 8760)) + AP199 + 0</f>
        <v/>
      </c>
      <c r="AQ283" s="349">
        <f> ((AQ232 * AQ296 * $S$54 * (AQ165 * 1 + AQ266) +AQ182) * 1000 / (AQ114 * 8760)) + AQ199 + 0</f>
        <v/>
      </c>
      <c r="AR283" s="349">
        <f> ((AR232 * AR296 * $S$54 * (AR165 * 1 + AR266) +AR182) * 1000 / (AR114 * 8760)) + AR199 + 0</f>
        <v/>
      </c>
      <c r="AS283" s="349">
        <f> ((AS232 * AS296 * $S$54 * (AS165 * 1 + AS266) +AS182) * 1000 / (AS114 * 8760)) + AS199 + 0</f>
        <v/>
      </c>
    </row>
    <row r="284" ht="13.9" customHeight="1" thickBot="1" thickTop="1">
      <c r="G284" s="16" t="n"/>
    </row>
    <row r="285" ht="13.9" customHeight="1">
      <c r="G285" s="16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</row>
    <row r="286" ht="13.9" customHeight="1">
      <c r="G286" s="16" t="n"/>
      <c r="L286" s="154" t="n">
        <v>2017</v>
      </c>
      <c r="M286" s="154" t="n">
        <v>2018</v>
      </c>
      <c r="N286" s="154" t="n">
        <v>2019</v>
      </c>
      <c r="O286" s="154" t="n">
        <v>2020</v>
      </c>
      <c r="P286" s="154" t="n">
        <v>2021</v>
      </c>
      <c r="Q286" s="154" t="n">
        <v>2022</v>
      </c>
      <c r="R286" s="154" t="n">
        <v>2023</v>
      </c>
      <c r="S286" s="154" t="n">
        <v>2024</v>
      </c>
      <c r="T286" s="154" t="n">
        <v>2025</v>
      </c>
      <c r="U286" s="154" t="n">
        <v>2026</v>
      </c>
      <c r="V286" s="154" t="n">
        <v>2027</v>
      </c>
      <c r="W286" s="154" t="n">
        <v>2028</v>
      </c>
      <c r="X286" s="154" t="n">
        <v>2029</v>
      </c>
      <c r="Y286" s="154" t="n">
        <v>2030</v>
      </c>
      <c r="Z286" s="154" t="n">
        <v>2031</v>
      </c>
      <c r="AA286" s="154" t="n">
        <v>2032</v>
      </c>
      <c r="AB286" s="154" t="n">
        <v>2033</v>
      </c>
      <c r="AC286" s="154" t="n">
        <v>2034</v>
      </c>
      <c r="AD286" s="154" t="n">
        <v>2035</v>
      </c>
      <c r="AE286" s="154" t="n">
        <v>2036</v>
      </c>
      <c r="AF286" s="154" t="n">
        <v>2037</v>
      </c>
      <c r="AG286" s="154" t="n">
        <v>2038</v>
      </c>
      <c r="AH286" s="154" t="n">
        <v>2039</v>
      </c>
      <c r="AI286" s="154" t="n">
        <v>2040</v>
      </c>
      <c r="AJ286" s="154" t="n">
        <v>2041</v>
      </c>
      <c r="AK286" s="154" t="n">
        <v>2042</v>
      </c>
      <c r="AL286" s="154" t="n">
        <v>2043</v>
      </c>
      <c r="AM286" s="154" t="n">
        <v>2044</v>
      </c>
      <c r="AN286" s="154" t="n">
        <v>2045</v>
      </c>
      <c r="AO286" s="154" t="n">
        <v>2046</v>
      </c>
      <c r="AP286" s="154" t="n">
        <v>2047</v>
      </c>
      <c r="AQ286" s="154" t="n">
        <v>2048</v>
      </c>
      <c r="AR286" s="154" t="n">
        <v>2049</v>
      </c>
      <c r="AS286" s="154" t="n">
        <v>2050</v>
      </c>
    </row>
    <row r="287" ht="13.9" customHeight="1">
      <c r="G287" s="16" t="n"/>
      <c r="H287" s="206" t="inlineStr">
        <is>
          <t>Additional Factors</t>
        </is>
      </c>
      <c r="J287" s="203" t="inlineStr">
        <is>
          <t>Tax Credit</t>
        </is>
      </c>
      <c r="K287" s="8" t="inlineStr">
        <is>
          <t>10 year CRF - Low</t>
        </is>
      </c>
      <c r="L287" s="167" t="n">
        <v>0.116085097876559</v>
      </c>
      <c r="M287" s="167" t="n">
        <v>0.116085097876559</v>
      </c>
      <c r="N287" s="167" t="n">
        <v>0.116085097876559</v>
      </c>
      <c r="O287" s="167" t="n">
        <v>0.116085097876559</v>
      </c>
      <c r="P287" s="167" t="n">
        <v>0.116085097876559</v>
      </c>
      <c r="Q287" s="167" t="n">
        <v>0.116085097876559</v>
      </c>
      <c r="R287" s="167" t="n">
        <v>0.116085097876559</v>
      </c>
      <c r="S287" s="167" t="n">
        <v>0.116085097876559</v>
      </c>
      <c r="T287" s="167" t="n">
        <v>0.116085097876559</v>
      </c>
      <c r="U287" s="167" t="n">
        <v>0.116085097876559</v>
      </c>
      <c r="V287" s="167" t="n">
        <v>0.116085097876559</v>
      </c>
      <c r="W287" s="167" t="n">
        <v>0.116085097876559</v>
      </c>
      <c r="X287" s="167" t="n">
        <v>0.116085097876559</v>
      </c>
      <c r="Y287" s="167" t="n">
        <v>0.116085097876559</v>
      </c>
      <c r="Z287" s="167" t="n">
        <v>0.116085097876559</v>
      </c>
      <c r="AA287" s="167" t="n">
        <v>0.116085097876559</v>
      </c>
      <c r="AB287" s="167" t="n">
        <v>0.116085097876559</v>
      </c>
      <c r="AC287" s="167" t="n">
        <v>0.116085097876559</v>
      </c>
      <c r="AD287" s="167" t="n">
        <v>0.116085097876559</v>
      </c>
      <c r="AE287" s="167" t="n">
        <v>0.116085097876559</v>
      </c>
      <c r="AF287" s="167" t="n">
        <v>0.116085097876559</v>
      </c>
      <c r="AG287" s="167" t="n">
        <v>0.116085097876559</v>
      </c>
      <c r="AH287" s="167" t="n">
        <v>0.116085097876559</v>
      </c>
      <c r="AI287" s="167" t="n">
        <v>0.116085097876559</v>
      </c>
      <c r="AJ287" s="167" t="n">
        <v>0.116085097876559</v>
      </c>
      <c r="AK287" s="167" t="n">
        <v>0.116085097876559</v>
      </c>
      <c r="AL287" s="167" t="n">
        <v>0.116085097876559</v>
      </c>
      <c r="AM287" s="167" t="n">
        <v>0.116085097876559</v>
      </c>
      <c r="AN287" s="167" t="n">
        <v>0.116085097876559</v>
      </c>
      <c r="AO287" s="167" t="n">
        <v>0.116085097876559</v>
      </c>
      <c r="AP287" s="167" t="n">
        <v>0.116085097876559</v>
      </c>
      <c r="AQ287" s="167" t="n">
        <v>0.116085097876559</v>
      </c>
      <c r="AR287" s="167" t="n">
        <v>0.116085097876559</v>
      </c>
      <c r="AS287" s="167" t="n">
        <v>0.116085097876559</v>
      </c>
    </row>
    <row r="288" ht="13.9" customHeight="1">
      <c r="G288" s="16" t="n"/>
      <c r="J288" s="81" t="n"/>
      <c r="K288" s="8" t="inlineStr">
        <is>
          <t>10 year CRF - Mid</t>
        </is>
      </c>
      <c r="L288" s="167" t="n">
        <v>0.116085097876559</v>
      </c>
      <c r="M288" s="167" t="n">
        <v>0.116085097876559</v>
      </c>
      <c r="N288" s="167" t="n">
        <v>0.116085097876559</v>
      </c>
      <c r="O288" s="167" t="n">
        <v>0.116085097876559</v>
      </c>
      <c r="P288" s="167" t="n">
        <v>0.116085097876559</v>
      </c>
      <c r="Q288" s="167" t="n">
        <v>0.116085097876559</v>
      </c>
      <c r="R288" s="167" t="n">
        <v>0.116085097876559</v>
      </c>
      <c r="S288" s="167" t="n">
        <v>0.116085097876559</v>
      </c>
      <c r="T288" s="167" t="n">
        <v>0.116085097876559</v>
      </c>
      <c r="U288" s="167" t="n">
        <v>0.116085097876559</v>
      </c>
      <c r="V288" s="167" t="n">
        <v>0.116085097876559</v>
      </c>
      <c r="W288" s="167" t="n">
        <v>0.116085097876559</v>
      </c>
      <c r="X288" s="167" t="n">
        <v>0.116085097876559</v>
      </c>
      <c r="Y288" s="167" t="n">
        <v>0.116085097876559</v>
      </c>
      <c r="Z288" s="167" t="n">
        <v>0.116085097876559</v>
      </c>
      <c r="AA288" s="167" t="n">
        <v>0.116085097876559</v>
      </c>
      <c r="AB288" s="167" t="n">
        <v>0.116085097876559</v>
      </c>
      <c r="AC288" s="167" t="n">
        <v>0.116085097876559</v>
      </c>
      <c r="AD288" s="167" t="n">
        <v>0.116085097876559</v>
      </c>
      <c r="AE288" s="167" t="n">
        <v>0.116085097876559</v>
      </c>
      <c r="AF288" s="167" t="n">
        <v>0.116085097876559</v>
      </c>
      <c r="AG288" s="167" t="n">
        <v>0.116085097876559</v>
      </c>
      <c r="AH288" s="167" t="n">
        <v>0.116085097876559</v>
      </c>
      <c r="AI288" s="167" t="n">
        <v>0.116085097876559</v>
      </c>
      <c r="AJ288" s="167" t="n">
        <v>0.116085097876559</v>
      </c>
      <c r="AK288" s="167" t="n">
        <v>0.116085097876559</v>
      </c>
      <c r="AL288" s="167" t="n">
        <v>0.116085097876559</v>
      </c>
      <c r="AM288" s="167" t="n">
        <v>0.116085097876559</v>
      </c>
      <c r="AN288" s="167" t="n">
        <v>0.116085097876559</v>
      </c>
      <c r="AO288" s="167" t="n">
        <v>0.116085097876559</v>
      </c>
      <c r="AP288" s="167" t="n">
        <v>0.116085097876559</v>
      </c>
      <c r="AQ288" s="167" t="n">
        <v>0.116085097876559</v>
      </c>
      <c r="AR288" s="167" t="n">
        <v>0.116085097876559</v>
      </c>
      <c r="AS288" s="167" t="n">
        <v>0.116085097876559</v>
      </c>
    </row>
    <row r="289" ht="13.9" customHeight="1">
      <c r="G289" s="16" t="n"/>
      <c r="J289" s="81" t="n"/>
      <c r="K289" s="8" t="inlineStr">
        <is>
          <t>10 year CRF - Constant</t>
        </is>
      </c>
      <c r="L289" s="167" t="n">
        <v>0.116085097876559</v>
      </c>
      <c r="M289" s="167" t="n">
        <v>0.116085097876559</v>
      </c>
      <c r="N289" s="167" t="n">
        <v>0.116085097876559</v>
      </c>
      <c r="O289" s="167" t="n">
        <v>0.116085097876559</v>
      </c>
      <c r="P289" s="167" t="n">
        <v>0.116085097876559</v>
      </c>
      <c r="Q289" s="167" t="n">
        <v>0.116085097876559</v>
      </c>
      <c r="R289" s="167" t="n">
        <v>0.116085097876559</v>
      </c>
      <c r="S289" s="167" t="n">
        <v>0.116085097876559</v>
      </c>
      <c r="T289" s="167" t="n">
        <v>0.116085097876559</v>
      </c>
      <c r="U289" s="167" t="n">
        <v>0.116085097876559</v>
      </c>
      <c r="V289" s="167" t="n">
        <v>0.116085097876559</v>
      </c>
      <c r="W289" s="167" t="n">
        <v>0.116085097876559</v>
      </c>
      <c r="X289" s="167" t="n">
        <v>0.116085097876559</v>
      </c>
      <c r="Y289" s="167" t="n">
        <v>0.116085097876559</v>
      </c>
      <c r="Z289" s="167" t="n">
        <v>0.116085097876559</v>
      </c>
      <c r="AA289" s="167" t="n">
        <v>0.116085097876559</v>
      </c>
      <c r="AB289" s="167" t="n">
        <v>0.116085097876559</v>
      </c>
      <c r="AC289" s="167" t="n">
        <v>0.116085097876559</v>
      </c>
      <c r="AD289" s="167" t="n">
        <v>0.116085097876559</v>
      </c>
      <c r="AE289" s="167" t="n">
        <v>0.116085097876559</v>
      </c>
      <c r="AF289" s="167" t="n">
        <v>0.116085097876559</v>
      </c>
      <c r="AG289" s="167" t="n">
        <v>0.116085097876559</v>
      </c>
      <c r="AH289" s="167" t="n">
        <v>0.116085097876559</v>
      </c>
      <c r="AI289" s="167" t="n">
        <v>0.116085097876559</v>
      </c>
      <c r="AJ289" s="167" t="n">
        <v>0.116085097876559</v>
      </c>
      <c r="AK289" s="167" t="n">
        <v>0.116085097876559</v>
      </c>
      <c r="AL289" s="167" t="n">
        <v>0.116085097876559</v>
      </c>
      <c r="AM289" s="167" t="n">
        <v>0.116085097876559</v>
      </c>
      <c r="AN289" s="167" t="n">
        <v>0.116085097876559</v>
      </c>
      <c r="AO289" s="167" t="n">
        <v>0.116085097876559</v>
      </c>
      <c r="AP289" s="167" t="n">
        <v>0.116085097876559</v>
      </c>
      <c r="AQ289" s="167" t="n">
        <v>0.116085097876559</v>
      </c>
      <c r="AR289" s="167" t="n">
        <v>0.116085097876559</v>
      </c>
      <c r="AS289" s="167" t="n">
        <v>0.116085097876559</v>
      </c>
    </row>
    <row r="290" ht="13.9" customHeight="1">
      <c r="G290" s="16" t="n"/>
      <c r="J290" s="81" t="n"/>
      <c r="K290" s="8" t="inlineStr">
        <is>
          <t>Schedule</t>
        </is>
      </c>
      <c r="L290" s="167" t="n">
        <v>0</v>
      </c>
      <c r="M290" s="167" t="n">
        <v>0</v>
      </c>
      <c r="N290" s="167" t="n">
        <v>0</v>
      </c>
      <c r="O290" s="167" t="n">
        <v>0</v>
      </c>
      <c r="P290" s="167" t="n">
        <v>0</v>
      </c>
      <c r="Q290" s="167" t="n">
        <v>0</v>
      </c>
      <c r="R290" s="167" t="n">
        <v>0</v>
      </c>
      <c r="S290" s="167" t="n">
        <v>0</v>
      </c>
      <c r="T290" s="167" t="n">
        <v>0</v>
      </c>
      <c r="U290" s="167" t="n">
        <v>0</v>
      </c>
      <c r="V290" s="167" t="n">
        <v>0</v>
      </c>
      <c r="W290" s="167" t="n">
        <v>0</v>
      </c>
      <c r="X290" s="167" t="n">
        <v>0</v>
      </c>
      <c r="Y290" s="167" t="n">
        <v>0</v>
      </c>
      <c r="Z290" s="167" t="n">
        <v>0</v>
      </c>
      <c r="AA290" s="167" t="n">
        <v>0</v>
      </c>
      <c r="AB290" s="167" t="n">
        <v>0</v>
      </c>
      <c r="AC290" s="167" t="n">
        <v>0</v>
      </c>
      <c r="AD290" s="167" t="n">
        <v>0</v>
      </c>
      <c r="AE290" s="167" t="n">
        <v>0</v>
      </c>
      <c r="AF290" s="167" t="n">
        <v>0</v>
      </c>
      <c r="AG290" s="167" t="n">
        <v>0</v>
      </c>
      <c r="AH290" s="167" t="n">
        <v>0</v>
      </c>
      <c r="AI290" s="167" t="n">
        <v>0</v>
      </c>
      <c r="AJ290" s="167" t="n">
        <v>0</v>
      </c>
      <c r="AK290" s="167" t="n">
        <v>0</v>
      </c>
      <c r="AL290" s="167" t="n">
        <v>0</v>
      </c>
      <c r="AM290" s="167" t="n">
        <v>0</v>
      </c>
      <c r="AN290" s="167" t="n">
        <v>0</v>
      </c>
      <c r="AO290" s="167" t="n">
        <v>0</v>
      </c>
      <c r="AP290" s="167" t="n">
        <v>0</v>
      </c>
      <c r="AQ290" s="167" t="n">
        <v>0</v>
      </c>
      <c r="AR290" s="167" t="n">
        <v>0</v>
      </c>
      <c r="AS290" s="167" t="n">
        <v>0</v>
      </c>
      <c r="AT290" s="267" t="n">
        <v>0</v>
      </c>
    </row>
    <row r="291" ht="13.9" customHeight="1">
      <c r="G291" s="16" t="n"/>
      <c r="J291" s="81" t="n"/>
      <c r="K291" s="8" t="inlineStr">
        <is>
          <t>PVD - Low</t>
        </is>
      </c>
      <c r="L291" s="350">
        <f>SUMPRODUCT($I$298:$I$303,L298:L303)</f>
        <v/>
      </c>
      <c r="M291" s="350">
        <f>SUMPRODUCT($I$298:$I$303,M298:M303)</f>
        <v/>
      </c>
      <c r="N291" s="350">
        <f>SUMPRODUCT($I$298:$I$303,N298:N303)</f>
        <v/>
      </c>
      <c r="O291" s="350">
        <f>SUMPRODUCT($I$298:$I$303,O298:O303)</f>
        <v/>
      </c>
      <c r="P291" s="350">
        <f>SUMPRODUCT($I$298:$I$303,P298:P303)</f>
        <v/>
      </c>
      <c r="Q291" s="350">
        <f>SUMPRODUCT($I$298:$I$303,Q298:Q303)</f>
        <v/>
      </c>
      <c r="R291" s="350">
        <f>SUMPRODUCT($I$298:$I$303,R298:R303)</f>
        <v/>
      </c>
      <c r="S291" s="350">
        <f>SUMPRODUCT($I$298:$I$303,S298:S303)</f>
        <v/>
      </c>
      <c r="T291" s="350">
        <f>SUMPRODUCT($I$298:$I$303,T298:T303)</f>
        <v/>
      </c>
      <c r="U291" s="350">
        <f>SUMPRODUCT($I$298:$I$303,U298:U303)</f>
        <v/>
      </c>
      <c r="V291" s="350">
        <f>SUMPRODUCT($I$298:$I$303,V298:V303)</f>
        <v/>
      </c>
      <c r="W291" s="350">
        <f>SUMPRODUCT($I$298:$I$303,W298:W303)</f>
        <v/>
      </c>
      <c r="X291" s="350">
        <f>SUMPRODUCT($I$298:$I$303,X298:X303)</f>
        <v/>
      </c>
      <c r="Y291" s="350">
        <f>SUMPRODUCT($I$298:$I$303,Y298:Y303)</f>
        <v/>
      </c>
      <c r="Z291" s="350">
        <f>SUMPRODUCT($I$298:$I$303,Z298:Z303)</f>
        <v/>
      </c>
      <c r="AA291" s="350">
        <f>SUMPRODUCT($I$298:$I$303,AA298:AA303)</f>
        <v/>
      </c>
      <c r="AB291" s="350">
        <f>SUMPRODUCT($I$298:$I$303,AB298:AB303)</f>
        <v/>
      </c>
      <c r="AC291" s="350">
        <f>SUMPRODUCT($I$298:$I$303,AC298:AC303)</f>
        <v/>
      </c>
      <c r="AD291" s="350">
        <f>SUMPRODUCT($I$298:$I$303,AD298:AD303)</f>
        <v/>
      </c>
      <c r="AE291" s="350">
        <f>SUMPRODUCT($I$298:$I$303,AE298:AE303)</f>
        <v/>
      </c>
      <c r="AF291" s="350">
        <f>SUMPRODUCT($I$298:$I$303,AF298:AF303)</f>
        <v/>
      </c>
      <c r="AG291" s="350">
        <f>SUMPRODUCT($I$298:$I$303,AG298:AG303)</f>
        <v/>
      </c>
      <c r="AH291" s="350">
        <f>SUMPRODUCT($I$298:$I$303,AH298:AH303)</f>
        <v/>
      </c>
      <c r="AI291" s="350">
        <f>SUMPRODUCT($I$298:$I$303,AI298:AI303)</f>
        <v/>
      </c>
      <c r="AJ291" s="350">
        <f>SUMPRODUCT($I$298:$I$303,AJ298:AJ303)</f>
        <v/>
      </c>
      <c r="AK291" s="350">
        <f>SUMPRODUCT($I$298:$I$303,AK298:AK303)</f>
        <v/>
      </c>
      <c r="AL291" s="350">
        <f>SUMPRODUCT($I$298:$I$303,AL298:AL303)</f>
        <v/>
      </c>
      <c r="AM291" s="350">
        <f>SUMPRODUCT($I$298:$I$303,AM298:AM303)</f>
        <v/>
      </c>
      <c r="AN291" s="350">
        <f>SUMPRODUCT($I$298:$I$303,AN298:AN303)</f>
        <v/>
      </c>
      <c r="AO291" s="350">
        <f>SUMPRODUCT($I$298:$I$303,AO298:AO303)</f>
        <v/>
      </c>
      <c r="AP291" s="350">
        <f>SUMPRODUCT($I$298:$I$303,AP298:AP303)</f>
        <v/>
      </c>
      <c r="AQ291" s="350">
        <f>SUMPRODUCT($I$298:$I$303,AQ298:AQ303)</f>
        <v/>
      </c>
      <c r="AR291" s="350">
        <f>SUMPRODUCT($I$298:$I$303,AR298:AR303)</f>
        <v/>
      </c>
      <c r="AS291" s="350">
        <f>SUMPRODUCT($I$298:$I$303,AS298:AS303)</f>
        <v/>
      </c>
    </row>
    <row r="292" ht="13.9" customHeight="1">
      <c r="G292" s="16" t="n"/>
      <c r="J292" s="81" t="n"/>
      <c r="K292" s="8" t="inlineStr">
        <is>
          <t>PVD - Mid</t>
        </is>
      </c>
      <c r="L292" s="350">
        <f>SUMPRODUCT($I$298:$I$303,L305:L310)</f>
        <v/>
      </c>
      <c r="M292" s="350">
        <f>SUMPRODUCT($I$298:$I$303,M305:M310)</f>
        <v/>
      </c>
      <c r="N292" s="350">
        <f>SUMPRODUCT($I$298:$I$303,N305:N310)</f>
        <v/>
      </c>
      <c r="O292" s="350">
        <f>SUMPRODUCT($I$298:$I$303,O305:O310)</f>
        <v/>
      </c>
      <c r="P292" s="350">
        <f>SUMPRODUCT($I$298:$I$303,P305:P310)</f>
        <v/>
      </c>
      <c r="Q292" s="350">
        <f>SUMPRODUCT($I$298:$I$303,Q305:Q310)</f>
        <v/>
      </c>
      <c r="R292" s="350">
        <f>SUMPRODUCT($I$298:$I$303,R305:R310)</f>
        <v/>
      </c>
      <c r="S292" s="350">
        <f>SUMPRODUCT($I$298:$I$303,S305:S310)</f>
        <v/>
      </c>
      <c r="T292" s="350">
        <f>SUMPRODUCT($I$298:$I$303,T305:T310)</f>
        <v/>
      </c>
      <c r="U292" s="350">
        <f>SUMPRODUCT($I$298:$I$303,U305:U310)</f>
        <v/>
      </c>
      <c r="V292" s="350">
        <f>SUMPRODUCT($I$298:$I$303,V305:V310)</f>
        <v/>
      </c>
      <c r="W292" s="350">
        <f>SUMPRODUCT($I$298:$I$303,W305:W310)</f>
        <v/>
      </c>
      <c r="X292" s="350">
        <f>SUMPRODUCT($I$298:$I$303,X305:X310)</f>
        <v/>
      </c>
      <c r="Y292" s="350">
        <f>SUMPRODUCT($I$298:$I$303,Y305:Y310)</f>
        <v/>
      </c>
      <c r="Z292" s="350">
        <f>SUMPRODUCT($I$298:$I$303,Z305:Z310)</f>
        <v/>
      </c>
      <c r="AA292" s="350">
        <f>SUMPRODUCT($I$298:$I$303,AA305:AA310)</f>
        <v/>
      </c>
      <c r="AB292" s="350">
        <f>SUMPRODUCT($I$298:$I$303,AB305:AB310)</f>
        <v/>
      </c>
      <c r="AC292" s="350">
        <f>SUMPRODUCT($I$298:$I$303,AC305:AC310)</f>
        <v/>
      </c>
      <c r="AD292" s="350">
        <f>SUMPRODUCT($I$298:$I$303,AD305:AD310)</f>
        <v/>
      </c>
      <c r="AE292" s="350">
        <f>SUMPRODUCT($I$298:$I$303,AE305:AE310)</f>
        <v/>
      </c>
      <c r="AF292" s="350">
        <f>SUMPRODUCT($I$298:$I$303,AF305:AF310)</f>
        <v/>
      </c>
      <c r="AG292" s="350">
        <f>SUMPRODUCT($I$298:$I$303,AG305:AG310)</f>
        <v/>
      </c>
      <c r="AH292" s="350">
        <f>SUMPRODUCT($I$298:$I$303,AH305:AH310)</f>
        <v/>
      </c>
      <c r="AI292" s="350">
        <f>SUMPRODUCT($I$298:$I$303,AI305:AI310)</f>
        <v/>
      </c>
      <c r="AJ292" s="350">
        <f>SUMPRODUCT($I$298:$I$303,AJ305:AJ310)</f>
        <v/>
      </c>
      <c r="AK292" s="350">
        <f>SUMPRODUCT($I$298:$I$303,AK305:AK310)</f>
        <v/>
      </c>
      <c r="AL292" s="350">
        <f>SUMPRODUCT($I$298:$I$303,AL305:AL310)</f>
        <v/>
      </c>
      <c r="AM292" s="350">
        <f>SUMPRODUCT($I$298:$I$303,AM305:AM310)</f>
        <v/>
      </c>
      <c r="AN292" s="350">
        <f>SUMPRODUCT($I$298:$I$303,AN305:AN310)</f>
        <v/>
      </c>
      <c r="AO292" s="350">
        <f>SUMPRODUCT($I$298:$I$303,AO305:AO310)</f>
        <v/>
      </c>
      <c r="AP292" s="350">
        <f>SUMPRODUCT($I$298:$I$303,AP305:AP310)</f>
        <v/>
      </c>
      <c r="AQ292" s="350">
        <f>SUMPRODUCT($I$298:$I$303,AQ305:AQ310)</f>
        <v/>
      </c>
      <c r="AR292" s="350">
        <f>SUMPRODUCT($I$298:$I$303,AR305:AR310)</f>
        <v/>
      </c>
      <c r="AS292" s="350">
        <f>SUMPRODUCT($I$298:$I$303,AS305:AS310)</f>
        <v/>
      </c>
    </row>
    <row r="293" ht="13.9" customHeight="1">
      <c r="G293" s="16" t="n"/>
      <c r="J293" s="81" t="n"/>
      <c r="K293" s="8" t="inlineStr">
        <is>
          <t>PVD - Constant</t>
        </is>
      </c>
      <c r="L293" s="350">
        <f>SUMPRODUCT($I$298:$I$303,L312:L317)</f>
        <v/>
      </c>
      <c r="M293" s="350">
        <f>SUMPRODUCT($I$298:$I$303,M312:M317)</f>
        <v/>
      </c>
      <c r="N293" s="350">
        <f>SUMPRODUCT($I$298:$I$303,N312:N317)</f>
        <v/>
      </c>
      <c r="O293" s="350">
        <f>SUMPRODUCT($I$298:$I$303,O312:O317)</f>
        <v/>
      </c>
      <c r="P293" s="350">
        <f>SUMPRODUCT($I$298:$I$303,P312:P317)</f>
        <v/>
      </c>
      <c r="Q293" s="350">
        <f>SUMPRODUCT($I$298:$I$303,Q312:Q317)</f>
        <v/>
      </c>
      <c r="R293" s="350">
        <f>SUMPRODUCT($I$298:$I$303,R312:R317)</f>
        <v/>
      </c>
      <c r="S293" s="350">
        <f>SUMPRODUCT($I$298:$I$303,S312:S317)</f>
        <v/>
      </c>
      <c r="T293" s="350">
        <f>SUMPRODUCT($I$298:$I$303,T312:T317)</f>
        <v/>
      </c>
      <c r="U293" s="350">
        <f>SUMPRODUCT($I$298:$I$303,U312:U317)</f>
        <v/>
      </c>
      <c r="V293" s="350">
        <f>SUMPRODUCT($I$298:$I$303,V312:V317)</f>
        <v/>
      </c>
      <c r="W293" s="350">
        <f>SUMPRODUCT($I$298:$I$303,W312:W317)</f>
        <v/>
      </c>
      <c r="X293" s="350">
        <f>SUMPRODUCT($I$298:$I$303,X312:X317)</f>
        <v/>
      </c>
      <c r="Y293" s="350">
        <f>SUMPRODUCT($I$298:$I$303,Y312:Y317)</f>
        <v/>
      </c>
      <c r="Z293" s="350">
        <f>SUMPRODUCT($I$298:$I$303,Z312:Z317)</f>
        <v/>
      </c>
      <c r="AA293" s="350">
        <f>SUMPRODUCT($I$298:$I$303,AA312:AA317)</f>
        <v/>
      </c>
      <c r="AB293" s="350">
        <f>SUMPRODUCT($I$298:$I$303,AB312:AB317)</f>
        <v/>
      </c>
      <c r="AC293" s="350">
        <f>SUMPRODUCT($I$298:$I$303,AC312:AC317)</f>
        <v/>
      </c>
      <c r="AD293" s="350">
        <f>SUMPRODUCT($I$298:$I$303,AD312:AD317)</f>
        <v/>
      </c>
      <c r="AE293" s="350">
        <f>SUMPRODUCT($I$298:$I$303,AE312:AE317)</f>
        <v/>
      </c>
      <c r="AF293" s="350">
        <f>SUMPRODUCT($I$298:$I$303,AF312:AF317)</f>
        <v/>
      </c>
      <c r="AG293" s="350">
        <f>SUMPRODUCT($I$298:$I$303,AG312:AG317)</f>
        <v/>
      </c>
      <c r="AH293" s="350">
        <f>SUMPRODUCT($I$298:$I$303,AH312:AH317)</f>
        <v/>
      </c>
      <c r="AI293" s="350">
        <f>SUMPRODUCT($I$298:$I$303,AI312:AI317)</f>
        <v/>
      </c>
      <c r="AJ293" s="350">
        <f>SUMPRODUCT($I$298:$I$303,AJ312:AJ317)</f>
        <v/>
      </c>
      <c r="AK293" s="350">
        <f>SUMPRODUCT($I$298:$I$303,AK312:AK317)</f>
        <v/>
      </c>
      <c r="AL293" s="350">
        <f>SUMPRODUCT($I$298:$I$303,AL312:AL317)</f>
        <v/>
      </c>
      <c r="AM293" s="350">
        <f>SUMPRODUCT($I$298:$I$303,AM312:AM317)</f>
        <v/>
      </c>
      <c r="AN293" s="350">
        <f>SUMPRODUCT($I$298:$I$303,AN312:AN317)</f>
        <v/>
      </c>
      <c r="AO293" s="350">
        <f>SUMPRODUCT($I$298:$I$303,AO312:AO317)</f>
        <v/>
      </c>
      <c r="AP293" s="350">
        <f>SUMPRODUCT($I$298:$I$303,AP312:AP317)</f>
        <v/>
      </c>
      <c r="AQ293" s="350">
        <f>SUMPRODUCT($I$298:$I$303,AQ312:AQ317)</f>
        <v/>
      </c>
      <c r="AR293" s="350">
        <f>SUMPRODUCT($I$298:$I$303,AR312:AR317)</f>
        <v/>
      </c>
      <c r="AS293" s="350">
        <f>SUMPRODUCT($I$298:$I$303,AS312:AS317)</f>
        <v/>
      </c>
    </row>
    <row r="294" ht="13.9" customHeight="1">
      <c r="G294" s="16" t="n"/>
      <c r="J294" s="81" t="n"/>
      <c r="K294" s="8" t="inlineStr">
        <is>
          <t>PFF - Low</t>
        </is>
      </c>
      <c r="L294" s="350">
        <f>(1-L$220*L291*(1-L$290/2)-L$290)/(1-L$220)</f>
        <v/>
      </c>
      <c r="M294" s="350">
        <f>(1-M$220*M291*(1-M$290/2)-M$290)/(1-M$220)</f>
        <v/>
      </c>
      <c r="N294" s="350">
        <f>(1-N$220*N291*(1-N$290/2)-N$290)/(1-N$220)</f>
        <v/>
      </c>
      <c r="O294" s="350">
        <f>(1-O$220*O291*(1-O$290/2)-O$290)/(1-O$220)</f>
        <v/>
      </c>
      <c r="P294" s="350">
        <f>(1-P$220*P291*(1-P$290/2)-P$290)/(1-P$220)</f>
        <v/>
      </c>
      <c r="Q294" s="350">
        <f>(1-Q$220*Q291*(1-Q$290/2)-Q$290)/(1-Q$220)</f>
        <v/>
      </c>
      <c r="R294" s="350">
        <f>(1-R$220*R291*(1-R$290/2)-R$290)/(1-R$220)</f>
        <v/>
      </c>
      <c r="S294" s="350">
        <f>(1-S$220*S291*(1-S$290/2)-S$290)/(1-S$220)</f>
        <v/>
      </c>
      <c r="T294" s="350">
        <f>(1-T$220*T291*(1-T$290/2)-T$290)/(1-T$220)</f>
        <v/>
      </c>
      <c r="U294" s="350">
        <f>(1-U$220*U291*(1-U$290/2)-U$290)/(1-U$220)</f>
        <v/>
      </c>
      <c r="V294" s="350">
        <f>(1-V$220*V291*(1-V$290/2)-V$290)/(1-V$220)</f>
        <v/>
      </c>
      <c r="W294" s="350">
        <f>(1-W$220*W291*(1-W$290/2)-W$290)/(1-W$220)</f>
        <v/>
      </c>
      <c r="X294" s="350">
        <f>(1-X$220*X291*(1-X$290/2)-X$290)/(1-X$220)</f>
        <v/>
      </c>
      <c r="Y294" s="350">
        <f>(1-Y$220*Y291*(1-Y$290/2)-Y$290)/(1-Y$220)</f>
        <v/>
      </c>
      <c r="Z294" s="350">
        <f>(1-Z$220*Z291*(1-Z$290/2)-Z$290)/(1-Z$220)</f>
        <v/>
      </c>
      <c r="AA294" s="350">
        <f>(1-AA$220*AA291*(1-AA$290/2)-AA$290)/(1-AA$220)</f>
        <v/>
      </c>
      <c r="AB294" s="350">
        <f>(1-AB$220*AB291*(1-AB$290/2)-AB$290)/(1-AB$220)</f>
        <v/>
      </c>
      <c r="AC294" s="350">
        <f>(1-AC$220*AC291*(1-AC$290/2)-AC$290)/(1-AC$220)</f>
        <v/>
      </c>
      <c r="AD294" s="350">
        <f>(1-AD$220*AD291*(1-AD$290/2)-AD$290)/(1-AD$220)</f>
        <v/>
      </c>
      <c r="AE294" s="350">
        <f>(1-AE$220*AE291*(1-AE$290/2)-AE$290)/(1-AE$220)</f>
        <v/>
      </c>
      <c r="AF294" s="350">
        <f>(1-AF$220*AF291*(1-AF$290/2)-AF$290)/(1-AF$220)</f>
        <v/>
      </c>
      <c r="AG294" s="350">
        <f>(1-AG$220*AG291*(1-AG$290/2)-AG$290)/(1-AG$220)</f>
        <v/>
      </c>
      <c r="AH294" s="350">
        <f>(1-AH$220*AH291*(1-AH$290/2)-AH$290)/(1-AH$220)</f>
        <v/>
      </c>
      <c r="AI294" s="350">
        <f>(1-AI$220*AI291*(1-AI$290/2)-AI$290)/(1-AI$220)</f>
        <v/>
      </c>
      <c r="AJ294" s="350">
        <f>(1-AJ$220*AJ291*(1-AJ$290/2)-AJ$290)/(1-AJ$220)</f>
        <v/>
      </c>
      <c r="AK294" s="350">
        <f>(1-AK$220*AK291*(1-AK$290/2)-AK$290)/(1-AK$220)</f>
        <v/>
      </c>
      <c r="AL294" s="350">
        <f>(1-AL$220*AL291*(1-AL$290/2)-AL$290)/(1-AL$220)</f>
        <v/>
      </c>
      <c r="AM294" s="350">
        <f>(1-AM$220*AM291*(1-AM$290/2)-AM$290)/(1-AM$220)</f>
        <v/>
      </c>
      <c r="AN294" s="350">
        <f>(1-AN$220*AN291*(1-AN$290/2)-AN$290)/(1-AN$220)</f>
        <v/>
      </c>
      <c r="AO294" s="350">
        <f>(1-AO$220*AO291*(1-AO$290/2)-AO$290)/(1-AO$220)</f>
        <v/>
      </c>
      <c r="AP294" s="350">
        <f>(1-AP$220*AP291*(1-AP$290/2)-AP$290)/(1-AP$220)</f>
        <v/>
      </c>
      <c r="AQ294" s="350">
        <f>(1-AQ$220*AQ291*(1-AQ$290/2)-AQ$290)/(1-AQ$220)</f>
        <v/>
      </c>
      <c r="AR294" s="350">
        <f>(1-AR$220*AR291*(1-AR$290/2)-AR$290)/(1-AR$220)</f>
        <v/>
      </c>
      <c r="AS294" s="350">
        <f>(1-AS$220*AS291*(1-AS$290/2)-AS$290)/(1-AS$220)</f>
        <v/>
      </c>
    </row>
    <row r="295" ht="13.9" customHeight="1">
      <c r="G295" s="16" t="n"/>
      <c r="J295" s="81" t="n"/>
      <c r="K295" s="8" t="inlineStr">
        <is>
          <t>PFF - Mid</t>
        </is>
      </c>
      <c r="L295" s="350">
        <f>(1-L$220*L292*(1-L$290/2)-L$290)/(1-L$220)</f>
        <v/>
      </c>
      <c r="M295" s="350">
        <f>(1-M$220*M292*(1-M$290/2)-M$290)/(1-M$220)</f>
        <v/>
      </c>
      <c r="N295" s="350">
        <f>(1-N$220*N292*(1-N$290/2)-N$290)/(1-N$220)</f>
        <v/>
      </c>
      <c r="O295" s="350">
        <f>(1-O$220*O292*(1-O$290/2)-O$290)/(1-O$220)</f>
        <v/>
      </c>
      <c r="P295" s="350">
        <f>(1-P$220*P292*(1-P$290/2)-P$290)/(1-P$220)</f>
        <v/>
      </c>
      <c r="Q295" s="350">
        <f>(1-Q$220*Q292*(1-Q$290/2)-Q$290)/(1-Q$220)</f>
        <v/>
      </c>
      <c r="R295" s="350">
        <f>(1-R$220*R292*(1-R$290/2)-R$290)/(1-R$220)</f>
        <v/>
      </c>
      <c r="S295" s="350">
        <f>(1-S$220*S292*(1-S$290/2)-S$290)/(1-S$220)</f>
        <v/>
      </c>
      <c r="T295" s="350">
        <f>(1-T$220*T292*(1-T$290/2)-T$290)/(1-T$220)</f>
        <v/>
      </c>
      <c r="U295" s="350">
        <f>(1-U$220*U292*(1-U$290/2)-U$290)/(1-U$220)</f>
        <v/>
      </c>
      <c r="V295" s="350">
        <f>(1-V$220*V292*(1-V$290/2)-V$290)/(1-V$220)</f>
        <v/>
      </c>
      <c r="W295" s="350">
        <f>(1-W$220*W292*(1-W$290/2)-W$290)/(1-W$220)</f>
        <v/>
      </c>
      <c r="X295" s="350">
        <f>(1-X$220*X292*(1-X$290/2)-X$290)/(1-X$220)</f>
        <v/>
      </c>
      <c r="Y295" s="350">
        <f>(1-Y$220*Y292*(1-Y$290/2)-Y$290)/(1-Y$220)</f>
        <v/>
      </c>
      <c r="Z295" s="350">
        <f>(1-Z$220*Z292*(1-Z$290/2)-Z$290)/(1-Z$220)</f>
        <v/>
      </c>
      <c r="AA295" s="350">
        <f>(1-AA$220*AA292*(1-AA$290/2)-AA$290)/(1-AA$220)</f>
        <v/>
      </c>
      <c r="AB295" s="350">
        <f>(1-AB$220*AB292*(1-AB$290/2)-AB$290)/(1-AB$220)</f>
        <v/>
      </c>
      <c r="AC295" s="350">
        <f>(1-AC$220*AC292*(1-AC$290/2)-AC$290)/(1-AC$220)</f>
        <v/>
      </c>
      <c r="AD295" s="350">
        <f>(1-AD$220*AD292*(1-AD$290/2)-AD$290)/(1-AD$220)</f>
        <v/>
      </c>
      <c r="AE295" s="350">
        <f>(1-AE$220*AE292*(1-AE$290/2)-AE$290)/(1-AE$220)</f>
        <v/>
      </c>
      <c r="AF295" s="350">
        <f>(1-AF$220*AF292*(1-AF$290/2)-AF$290)/(1-AF$220)</f>
        <v/>
      </c>
      <c r="AG295" s="350">
        <f>(1-AG$220*AG292*(1-AG$290/2)-AG$290)/(1-AG$220)</f>
        <v/>
      </c>
      <c r="AH295" s="350">
        <f>(1-AH$220*AH292*(1-AH$290/2)-AH$290)/(1-AH$220)</f>
        <v/>
      </c>
      <c r="AI295" s="350">
        <f>(1-AI$220*AI292*(1-AI$290/2)-AI$290)/(1-AI$220)</f>
        <v/>
      </c>
      <c r="AJ295" s="350">
        <f>(1-AJ$220*AJ292*(1-AJ$290/2)-AJ$290)/(1-AJ$220)</f>
        <v/>
      </c>
      <c r="AK295" s="350">
        <f>(1-AK$220*AK292*(1-AK$290/2)-AK$290)/(1-AK$220)</f>
        <v/>
      </c>
      <c r="AL295" s="350">
        <f>(1-AL$220*AL292*(1-AL$290/2)-AL$290)/(1-AL$220)</f>
        <v/>
      </c>
      <c r="AM295" s="350">
        <f>(1-AM$220*AM292*(1-AM$290/2)-AM$290)/(1-AM$220)</f>
        <v/>
      </c>
      <c r="AN295" s="350">
        <f>(1-AN$220*AN292*(1-AN$290/2)-AN$290)/(1-AN$220)</f>
        <v/>
      </c>
      <c r="AO295" s="350">
        <f>(1-AO$220*AO292*(1-AO$290/2)-AO$290)/(1-AO$220)</f>
        <v/>
      </c>
      <c r="AP295" s="350">
        <f>(1-AP$220*AP292*(1-AP$290/2)-AP$290)/(1-AP$220)</f>
        <v/>
      </c>
      <c r="AQ295" s="350">
        <f>(1-AQ$220*AQ292*(1-AQ$290/2)-AQ$290)/(1-AQ$220)</f>
        <v/>
      </c>
      <c r="AR295" s="350">
        <f>(1-AR$220*AR292*(1-AR$290/2)-AR$290)/(1-AR$220)</f>
        <v/>
      </c>
      <c r="AS295" s="350">
        <f>(1-AS$220*AS292*(1-AS$290/2)-AS$290)/(1-AS$220)</f>
        <v/>
      </c>
    </row>
    <row r="296" ht="13.9" customHeight="1">
      <c r="G296" s="16" t="n"/>
      <c r="J296" s="81" t="n"/>
      <c r="K296" s="8" t="inlineStr">
        <is>
          <t>PFF - Constant</t>
        </is>
      </c>
      <c r="L296" s="350">
        <f>(1-L$220*L293*(1-L$290/2)-L$290)/(1-L$220)</f>
        <v/>
      </c>
      <c r="M296" s="350">
        <f>(1-M$220*M293*(1-M$290/2)-M$290)/(1-M$220)</f>
        <v/>
      </c>
      <c r="N296" s="350">
        <f>(1-N$220*N293*(1-N$290/2)-N$290)/(1-N$220)</f>
        <v/>
      </c>
      <c r="O296" s="350">
        <f>(1-O$220*O293*(1-O$290/2)-O$290)/(1-O$220)</f>
        <v/>
      </c>
      <c r="P296" s="350">
        <f>(1-P$220*P293*(1-P$290/2)-P$290)/(1-P$220)</f>
        <v/>
      </c>
      <c r="Q296" s="350">
        <f>(1-Q$220*Q293*(1-Q$290/2)-Q$290)/(1-Q$220)</f>
        <v/>
      </c>
      <c r="R296" s="350">
        <f>(1-R$220*R293*(1-R$290/2)-R$290)/(1-R$220)</f>
        <v/>
      </c>
      <c r="S296" s="350">
        <f>(1-S$220*S293*(1-S$290/2)-S$290)/(1-S$220)</f>
        <v/>
      </c>
      <c r="T296" s="350">
        <f>(1-T$220*T293*(1-T$290/2)-T$290)/(1-T$220)</f>
        <v/>
      </c>
      <c r="U296" s="350">
        <f>(1-U$220*U293*(1-U$290/2)-U$290)/(1-U$220)</f>
        <v/>
      </c>
      <c r="V296" s="350">
        <f>(1-V$220*V293*(1-V$290/2)-V$290)/(1-V$220)</f>
        <v/>
      </c>
      <c r="W296" s="350">
        <f>(1-W$220*W293*(1-W$290/2)-W$290)/(1-W$220)</f>
        <v/>
      </c>
      <c r="X296" s="350">
        <f>(1-X$220*X293*(1-X$290/2)-X$290)/(1-X$220)</f>
        <v/>
      </c>
      <c r="Y296" s="350">
        <f>(1-Y$220*Y293*(1-Y$290/2)-Y$290)/(1-Y$220)</f>
        <v/>
      </c>
      <c r="Z296" s="350">
        <f>(1-Z$220*Z293*(1-Z$290/2)-Z$290)/(1-Z$220)</f>
        <v/>
      </c>
      <c r="AA296" s="350">
        <f>(1-AA$220*AA293*(1-AA$290/2)-AA$290)/(1-AA$220)</f>
        <v/>
      </c>
      <c r="AB296" s="350">
        <f>(1-AB$220*AB293*(1-AB$290/2)-AB$290)/(1-AB$220)</f>
        <v/>
      </c>
      <c r="AC296" s="350">
        <f>(1-AC$220*AC293*(1-AC$290/2)-AC$290)/(1-AC$220)</f>
        <v/>
      </c>
      <c r="AD296" s="350">
        <f>(1-AD$220*AD293*(1-AD$290/2)-AD$290)/(1-AD$220)</f>
        <v/>
      </c>
      <c r="AE296" s="350">
        <f>(1-AE$220*AE293*(1-AE$290/2)-AE$290)/(1-AE$220)</f>
        <v/>
      </c>
      <c r="AF296" s="350">
        <f>(1-AF$220*AF293*(1-AF$290/2)-AF$290)/(1-AF$220)</f>
        <v/>
      </c>
      <c r="AG296" s="350">
        <f>(1-AG$220*AG293*(1-AG$290/2)-AG$290)/(1-AG$220)</f>
        <v/>
      </c>
      <c r="AH296" s="350">
        <f>(1-AH$220*AH293*(1-AH$290/2)-AH$290)/(1-AH$220)</f>
        <v/>
      </c>
      <c r="AI296" s="350">
        <f>(1-AI$220*AI293*(1-AI$290/2)-AI$290)/(1-AI$220)</f>
        <v/>
      </c>
      <c r="AJ296" s="350">
        <f>(1-AJ$220*AJ293*(1-AJ$290/2)-AJ$290)/(1-AJ$220)</f>
        <v/>
      </c>
      <c r="AK296" s="350">
        <f>(1-AK$220*AK293*(1-AK$290/2)-AK$290)/(1-AK$220)</f>
        <v/>
      </c>
      <c r="AL296" s="350">
        <f>(1-AL$220*AL293*(1-AL$290/2)-AL$290)/(1-AL$220)</f>
        <v/>
      </c>
      <c r="AM296" s="350">
        <f>(1-AM$220*AM293*(1-AM$290/2)-AM$290)/(1-AM$220)</f>
        <v/>
      </c>
      <c r="AN296" s="350">
        <f>(1-AN$220*AN293*(1-AN$290/2)-AN$290)/(1-AN$220)</f>
        <v/>
      </c>
      <c r="AO296" s="350">
        <f>(1-AO$220*AO293*(1-AO$290/2)-AO$290)/(1-AO$220)</f>
        <v/>
      </c>
      <c r="AP296" s="350">
        <f>(1-AP$220*AP293*(1-AP$290/2)-AP$290)/(1-AP$220)</f>
        <v/>
      </c>
      <c r="AQ296" s="350">
        <f>(1-AQ$220*AQ293*(1-AQ$290/2)-AQ$290)/(1-AQ$220)</f>
        <v/>
      </c>
      <c r="AR296" s="350">
        <f>(1-AR$220*AR293*(1-AR$290/2)-AR$290)/(1-AR$220)</f>
        <v/>
      </c>
      <c r="AS296" s="350">
        <f>(1-AS$220*AS293*(1-AS$290/2)-AS$290)/(1-AS$220)</f>
        <v/>
      </c>
    </row>
    <row r="297" ht="13.9" customHeight="1">
      <c r="G297" s="16" t="n"/>
      <c r="H297" s="206" t="n"/>
      <c r="I297" s="274" t="n"/>
      <c r="J297" s="207" t="n"/>
      <c r="K297" s="172" t="inlineStr">
        <is>
          <t>Year (Low)</t>
        </is>
      </c>
      <c r="L297" s="154" t="n">
        <v>2017</v>
      </c>
      <c r="M297" s="154" t="n">
        <v>2018</v>
      </c>
      <c r="N297" s="154" t="n">
        <v>2019</v>
      </c>
      <c r="O297" s="154" t="n">
        <v>2020</v>
      </c>
      <c r="P297" s="154" t="n">
        <v>2021</v>
      </c>
      <c r="Q297" s="154" t="n">
        <v>2022</v>
      </c>
      <c r="R297" s="154" t="n">
        <v>2023</v>
      </c>
      <c r="S297" s="154" t="n">
        <v>2024</v>
      </c>
      <c r="T297" s="154" t="n">
        <v>2025</v>
      </c>
      <c r="U297" s="154" t="n">
        <v>2026</v>
      </c>
      <c r="V297" s="154" t="n">
        <v>2027</v>
      </c>
      <c r="W297" s="154" t="n">
        <v>2028</v>
      </c>
      <c r="X297" s="154" t="n">
        <v>2029</v>
      </c>
      <c r="Y297" s="154" t="n">
        <v>2030</v>
      </c>
      <c r="Z297" s="154" t="n">
        <v>2031</v>
      </c>
      <c r="AA297" s="154" t="n">
        <v>2032</v>
      </c>
      <c r="AB297" s="154" t="n">
        <v>2033</v>
      </c>
      <c r="AC297" s="154" t="n">
        <v>2034</v>
      </c>
      <c r="AD297" s="154" t="n">
        <v>2035</v>
      </c>
      <c r="AE297" s="154" t="n">
        <v>2036</v>
      </c>
      <c r="AF297" s="154" t="n">
        <v>2037</v>
      </c>
      <c r="AG297" s="154" t="n">
        <v>2038</v>
      </c>
      <c r="AH297" s="154" t="n">
        <v>2039</v>
      </c>
      <c r="AI297" s="154" t="n">
        <v>2040</v>
      </c>
      <c r="AJ297" s="154" t="n">
        <v>2041</v>
      </c>
      <c r="AK297" s="154" t="n">
        <v>2042</v>
      </c>
      <c r="AL297" s="154" t="n">
        <v>2043</v>
      </c>
      <c r="AM297" s="154" t="n">
        <v>2044</v>
      </c>
      <c r="AN297" s="154" t="n">
        <v>2045</v>
      </c>
      <c r="AO297" s="154" t="n">
        <v>2046</v>
      </c>
      <c r="AP297" s="154" t="n">
        <v>2047</v>
      </c>
      <c r="AQ297" s="154" t="n">
        <v>2048</v>
      </c>
      <c r="AR297" s="154" t="n">
        <v>2049</v>
      </c>
      <c r="AS297" s="154" t="n">
        <v>2050</v>
      </c>
    </row>
    <row r="298" ht="13.9" customHeight="1">
      <c r="G298" s="16" t="n"/>
      <c r="H298" s="206" t="n"/>
      <c r="I298" s="274" t="n">
        <v>0.2</v>
      </c>
      <c r="J298" s="208" t="inlineStr">
        <is>
          <t>Depreciation Factor</t>
        </is>
      </c>
      <c r="K298" s="119" t="n">
        <v>1</v>
      </c>
      <c r="L298" s="173">
        <f>1/((1+L$224)*(1+L$203))^$K298</f>
        <v/>
      </c>
      <c r="M298" s="173">
        <f>1/((1+M$224)*(1+M$203))^$K298</f>
        <v/>
      </c>
      <c r="N298" s="173">
        <f>1/((1+N$224)*(1+N$203))^$K298</f>
        <v/>
      </c>
      <c r="O298" s="173">
        <f>1/((1+O$224)*(1+O$203))^$K298</f>
        <v/>
      </c>
      <c r="P298" s="173">
        <f>1/((1+P$224)*(1+P$203))^$K298</f>
        <v/>
      </c>
      <c r="Q298" s="173">
        <f>1/((1+Q$224)*(1+Q$203))^$K298</f>
        <v/>
      </c>
      <c r="R298" s="173">
        <f>1/((1+R$224)*(1+R$203))^$K298</f>
        <v/>
      </c>
      <c r="S298" s="173">
        <f>1/((1+S$224)*(1+S$203))^$K298</f>
        <v/>
      </c>
      <c r="T298" s="173">
        <f>1/((1+T$224)*(1+T$203))^$K298</f>
        <v/>
      </c>
      <c r="U298" s="173">
        <f>1/((1+U$224)*(1+U$203))^$K298</f>
        <v/>
      </c>
      <c r="V298" s="173">
        <f>1/((1+V$224)*(1+V$203))^$K298</f>
        <v/>
      </c>
      <c r="W298" s="173">
        <f>1/((1+W$224)*(1+W$203))^$K298</f>
        <v/>
      </c>
      <c r="X298" s="173">
        <f>1/((1+X$224)*(1+X$203))^$K298</f>
        <v/>
      </c>
      <c r="Y298" s="173">
        <f>1/((1+Y$224)*(1+Y$203))^$K298</f>
        <v/>
      </c>
      <c r="Z298" s="173">
        <f>1/((1+Z$224)*(1+Z$203))^$K298</f>
        <v/>
      </c>
      <c r="AA298" s="173">
        <f>1/((1+AA$224)*(1+AA$203))^$K298</f>
        <v/>
      </c>
      <c r="AB298" s="173">
        <f>1/((1+AB$224)*(1+AB$203))^$K298</f>
        <v/>
      </c>
      <c r="AC298" s="173">
        <f>1/((1+AC$224)*(1+AC$203))^$K298</f>
        <v/>
      </c>
      <c r="AD298" s="173">
        <f>1/((1+AD$224)*(1+AD$203))^$K298</f>
        <v/>
      </c>
      <c r="AE298" s="173">
        <f>1/((1+AE$224)*(1+AE$203))^$K298</f>
        <v/>
      </c>
      <c r="AF298" s="173">
        <f>1/((1+AF$224)*(1+AF$203))^$K298</f>
        <v/>
      </c>
      <c r="AG298" s="173">
        <f>1/((1+AG$224)*(1+AG$203))^$K298</f>
        <v/>
      </c>
      <c r="AH298" s="173">
        <f>1/((1+AH$224)*(1+AH$203))^$K298</f>
        <v/>
      </c>
      <c r="AI298" s="173">
        <f>1/((1+AI$224)*(1+AI$203))^$K298</f>
        <v/>
      </c>
      <c r="AJ298" s="173">
        <f>1/((1+AJ$224)*(1+AJ$203))^$K298</f>
        <v/>
      </c>
      <c r="AK298" s="173">
        <f>1/((1+AK$224)*(1+AK$203))^$K298</f>
        <v/>
      </c>
      <c r="AL298" s="173">
        <f>1/((1+AL$224)*(1+AL$203))^$K298</f>
        <v/>
      </c>
      <c r="AM298" s="173">
        <f>1/((1+AM$224)*(1+AM$203))^$K298</f>
        <v/>
      </c>
      <c r="AN298" s="173">
        <f>1/((1+AN$224)*(1+AN$203))^$K298</f>
        <v/>
      </c>
      <c r="AO298" s="173">
        <f>1/((1+AO$224)*(1+AO$203))^$K298</f>
        <v/>
      </c>
      <c r="AP298" s="173">
        <f>1/((1+AP$224)*(1+AP$203))^$K298</f>
        <v/>
      </c>
      <c r="AQ298" s="173">
        <f>1/((1+AQ$224)*(1+AQ$203))^$K298</f>
        <v/>
      </c>
      <c r="AR298" s="173">
        <f>1/((1+AR$224)*(1+AR$203))^$K298</f>
        <v/>
      </c>
      <c r="AS298" s="173">
        <f>1/((1+AS$224)*(1+AS$203))^$K298</f>
        <v/>
      </c>
    </row>
    <row r="299" ht="13.9" customHeight="1">
      <c r="G299" s="16" t="n"/>
      <c r="H299" s="206" t="n"/>
      <c r="I299" s="274" t="n">
        <v>0.32</v>
      </c>
      <c r="K299" s="119" t="n">
        <v>2</v>
      </c>
      <c r="L299" s="173">
        <f>1/((1+L$224)*(1+L$203))^$K299</f>
        <v/>
      </c>
      <c r="M299" s="173">
        <f>1/((1+M$224)*(1+M$203))^$K299</f>
        <v/>
      </c>
      <c r="N299" s="173">
        <f>1/((1+N$224)*(1+N$203))^$K299</f>
        <v/>
      </c>
      <c r="O299" s="173">
        <f>1/((1+O$224)*(1+O$203))^$K299</f>
        <v/>
      </c>
      <c r="P299" s="173">
        <f>1/((1+P$224)*(1+P$203))^$K299</f>
        <v/>
      </c>
      <c r="Q299" s="173">
        <f>1/((1+Q$224)*(1+Q$203))^$K299</f>
        <v/>
      </c>
      <c r="R299" s="173">
        <f>1/((1+R$224)*(1+R$203))^$K299</f>
        <v/>
      </c>
      <c r="S299" s="173">
        <f>1/((1+S$224)*(1+S$203))^$K299</f>
        <v/>
      </c>
      <c r="T299" s="173">
        <f>1/((1+T$224)*(1+T$203))^$K299</f>
        <v/>
      </c>
      <c r="U299" s="173">
        <f>1/((1+U$224)*(1+U$203))^$K299</f>
        <v/>
      </c>
      <c r="V299" s="173">
        <f>1/((1+V$224)*(1+V$203))^$K299</f>
        <v/>
      </c>
      <c r="W299" s="173">
        <f>1/((1+W$224)*(1+W$203))^$K299</f>
        <v/>
      </c>
      <c r="X299" s="173">
        <f>1/((1+X$224)*(1+X$203))^$K299</f>
        <v/>
      </c>
      <c r="Y299" s="173">
        <f>1/((1+Y$224)*(1+Y$203))^$K299</f>
        <v/>
      </c>
      <c r="Z299" s="173">
        <f>1/((1+Z$224)*(1+Z$203))^$K299</f>
        <v/>
      </c>
      <c r="AA299" s="173">
        <f>1/((1+AA$224)*(1+AA$203))^$K299</f>
        <v/>
      </c>
      <c r="AB299" s="173">
        <f>1/((1+AB$224)*(1+AB$203))^$K299</f>
        <v/>
      </c>
      <c r="AC299" s="173">
        <f>1/((1+AC$224)*(1+AC$203))^$K299</f>
        <v/>
      </c>
      <c r="AD299" s="173">
        <f>1/((1+AD$224)*(1+AD$203))^$K299</f>
        <v/>
      </c>
      <c r="AE299" s="173">
        <f>1/((1+AE$224)*(1+AE$203))^$K299</f>
        <v/>
      </c>
      <c r="AF299" s="173">
        <f>1/((1+AF$224)*(1+AF$203))^$K299</f>
        <v/>
      </c>
      <c r="AG299" s="173">
        <f>1/((1+AG$224)*(1+AG$203))^$K299</f>
        <v/>
      </c>
      <c r="AH299" s="173">
        <f>1/((1+AH$224)*(1+AH$203))^$K299</f>
        <v/>
      </c>
      <c r="AI299" s="173">
        <f>1/((1+AI$224)*(1+AI$203))^$K299</f>
        <v/>
      </c>
      <c r="AJ299" s="173">
        <f>1/((1+AJ$224)*(1+AJ$203))^$K299</f>
        <v/>
      </c>
      <c r="AK299" s="173">
        <f>1/((1+AK$224)*(1+AK$203))^$K299</f>
        <v/>
      </c>
      <c r="AL299" s="173">
        <f>1/((1+AL$224)*(1+AL$203))^$K299</f>
        <v/>
      </c>
      <c r="AM299" s="173">
        <f>1/((1+AM$224)*(1+AM$203))^$K299</f>
        <v/>
      </c>
      <c r="AN299" s="173">
        <f>1/((1+AN$224)*(1+AN$203))^$K299</f>
        <v/>
      </c>
      <c r="AO299" s="173">
        <f>1/((1+AO$224)*(1+AO$203))^$K299</f>
        <v/>
      </c>
      <c r="AP299" s="173">
        <f>1/((1+AP$224)*(1+AP$203))^$K299</f>
        <v/>
      </c>
      <c r="AQ299" s="173">
        <f>1/((1+AQ$224)*(1+AQ$203))^$K299</f>
        <v/>
      </c>
      <c r="AR299" s="173">
        <f>1/((1+AR$224)*(1+AR$203))^$K299</f>
        <v/>
      </c>
      <c r="AS299" s="173">
        <f>1/((1+AS$224)*(1+AS$203))^$K299</f>
        <v/>
      </c>
    </row>
    <row r="300" ht="13.9" customHeight="1">
      <c r="G300" s="16" t="n"/>
      <c r="H300" s="206" t="n"/>
      <c r="I300" s="274" t="n">
        <v>0.192</v>
      </c>
      <c r="K300" s="119" t="n">
        <v>3</v>
      </c>
      <c r="L300" s="173">
        <f>1/((1+L$224)*(1+L$203))^$K300</f>
        <v/>
      </c>
      <c r="M300" s="173">
        <f>1/((1+M$224)*(1+M$203))^$K300</f>
        <v/>
      </c>
      <c r="N300" s="173">
        <f>1/((1+N$224)*(1+N$203))^$K300</f>
        <v/>
      </c>
      <c r="O300" s="173">
        <f>1/((1+O$224)*(1+O$203))^$K300</f>
        <v/>
      </c>
      <c r="P300" s="173">
        <f>1/((1+P$224)*(1+P$203))^$K300</f>
        <v/>
      </c>
      <c r="Q300" s="173">
        <f>1/((1+Q$224)*(1+Q$203))^$K300</f>
        <v/>
      </c>
      <c r="R300" s="173">
        <f>1/((1+R$224)*(1+R$203))^$K300</f>
        <v/>
      </c>
      <c r="S300" s="173">
        <f>1/((1+S$224)*(1+S$203))^$K300</f>
        <v/>
      </c>
      <c r="T300" s="173">
        <f>1/((1+T$224)*(1+T$203))^$K300</f>
        <v/>
      </c>
      <c r="U300" s="173">
        <f>1/((1+U$224)*(1+U$203))^$K300</f>
        <v/>
      </c>
      <c r="V300" s="173">
        <f>1/((1+V$224)*(1+V$203))^$K300</f>
        <v/>
      </c>
      <c r="W300" s="173">
        <f>1/((1+W$224)*(1+W$203))^$K300</f>
        <v/>
      </c>
      <c r="X300" s="173">
        <f>1/((1+X$224)*(1+X$203))^$K300</f>
        <v/>
      </c>
      <c r="Y300" s="173">
        <f>1/((1+Y$224)*(1+Y$203))^$K300</f>
        <v/>
      </c>
      <c r="Z300" s="173">
        <f>1/((1+Z$224)*(1+Z$203))^$K300</f>
        <v/>
      </c>
      <c r="AA300" s="173">
        <f>1/((1+AA$224)*(1+AA$203))^$K300</f>
        <v/>
      </c>
      <c r="AB300" s="173">
        <f>1/((1+AB$224)*(1+AB$203))^$K300</f>
        <v/>
      </c>
      <c r="AC300" s="173">
        <f>1/((1+AC$224)*(1+AC$203))^$K300</f>
        <v/>
      </c>
      <c r="AD300" s="173">
        <f>1/((1+AD$224)*(1+AD$203))^$K300</f>
        <v/>
      </c>
      <c r="AE300" s="173">
        <f>1/((1+AE$224)*(1+AE$203))^$K300</f>
        <v/>
      </c>
      <c r="AF300" s="173">
        <f>1/((1+AF$224)*(1+AF$203))^$K300</f>
        <v/>
      </c>
      <c r="AG300" s="173">
        <f>1/((1+AG$224)*(1+AG$203))^$K300</f>
        <v/>
      </c>
      <c r="AH300" s="173">
        <f>1/((1+AH$224)*(1+AH$203))^$K300</f>
        <v/>
      </c>
      <c r="AI300" s="173">
        <f>1/((1+AI$224)*(1+AI$203))^$K300</f>
        <v/>
      </c>
      <c r="AJ300" s="173">
        <f>1/((1+AJ$224)*(1+AJ$203))^$K300</f>
        <v/>
      </c>
      <c r="AK300" s="173">
        <f>1/((1+AK$224)*(1+AK$203))^$K300</f>
        <v/>
      </c>
      <c r="AL300" s="173">
        <f>1/((1+AL$224)*(1+AL$203))^$K300</f>
        <v/>
      </c>
      <c r="AM300" s="173">
        <f>1/((1+AM$224)*(1+AM$203))^$K300</f>
        <v/>
      </c>
      <c r="AN300" s="173">
        <f>1/((1+AN$224)*(1+AN$203))^$K300</f>
        <v/>
      </c>
      <c r="AO300" s="173">
        <f>1/((1+AO$224)*(1+AO$203))^$K300</f>
        <v/>
      </c>
      <c r="AP300" s="173">
        <f>1/((1+AP$224)*(1+AP$203))^$K300</f>
        <v/>
      </c>
      <c r="AQ300" s="173">
        <f>1/((1+AQ$224)*(1+AQ$203))^$K300</f>
        <v/>
      </c>
      <c r="AR300" s="173">
        <f>1/((1+AR$224)*(1+AR$203))^$K300</f>
        <v/>
      </c>
      <c r="AS300" s="173">
        <f>1/((1+AS$224)*(1+AS$203))^$K300</f>
        <v/>
      </c>
    </row>
    <row r="301" ht="13.9" customHeight="1">
      <c r="G301" s="16" t="n"/>
      <c r="H301" s="206" t="n"/>
      <c r="I301" s="274" t="n">
        <v>0.1152</v>
      </c>
      <c r="K301" s="119" t="n">
        <v>4</v>
      </c>
      <c r="L301" s="173">
        <f>1/((1+L$224)*(1+L$203))^$K301</f>
        <v/>
      </c>
      <c r="M301" s="173">
        <f>1/((1+M$224)*(1+M$203))^$K301</f>
        <v/>
      </c>
      <c r="N301" s="173">
        <f>1/((1+N$224)*(1+N$203))^$K301</f>
        <v/>
      </c>
      <c r="O301" s="173">
        <f>1/((1+O$224)*(1+O$203))^$K301</f>
        <v/>
      </c>
      <c r="P301" s="173">
        <f>1/((1+P$224)*(1+P$203))^$K301</f>
        <v/>
      </c>
      <c r="Q301" s="173">
        <f>1/((1+Q$224)*(1+Q$203))^$K301</f>
        <v/>
      </c>
      <c r="R301" s="173">
        <f>1/((1+R$224)*(1+R$203))^$K301</f>
        <v/>
      </c>
      <c r="S301" s="173">
        <f>1/((1+S$224)*(1+S$203))^$K301</f>
        <v/>
      </c>
      <c r="T301" s="173">
        <f>1/((1+T$224)*(1+T$203))^$K301</f>
        <v/>
      </c>
      <c r="U301" s="173">
        <f>1/((1+U$224)*(1+U$203))^$K301</f>
        <v/>
      </c>
      <c r="V301" s="173">
        <f>1/((1+V$224)*(1+V$203))^$K301</f>
        <v/>
      </c>
      <c r="W301" s="173">
        <f>1/((1+W$224)*(1+W$203))^$K301</f>
        <v/>
      </c>
      <c r="X301" s="173">
        <f>1/((1+X$224)*(1+X$203))^$K301</f>
        <v/>
      </c>
      <c r="Y301" s="173">
        <f>1/((1+Y$224)*(1+Y$203))^$K301</f>
        <v/>
      </c>
      <c r="Z301" s="173">
        <f>1/((1+Z$224)*(1+Z$203))^$K301</f>
        <v/>
      </c>
      <c r="AA301" s="173">
        <f>1/((1+AA$224)*(1+AA$203))^$K301</f>
        <v/>
      </c>
      <c r="AB301" s="173">
        <f>1/((1+AB$224)*(1+AB$203))^$K301</f>
        <v/>
      </c>
      <c r="AC301" s="173">
        <f>1/((1+AC$224)*(1+AC$203))^$K301</f>
        <v/>
      </c>
      <c r="AD301" s="173">
        <f>1/((1+AD$224)*(1+AD$203))^$K301</f>
        <v/>
      </c>
      <c r="AE301" s="173">
        <f>1/((1+AE$224)*(1+AE$203))^$K301</f>
        <v/>
      </c>
      <c r="AF301" s="173">
        <f>1/((1+AF$224)*(1+AF$203))^$K301</f>
        <v/>
      </c>
      <c r="AG301" s="173">
        <f>1/((1+AG$224)*(1+AG$203))^$K301</f>
        <v/>
      </c>
      <c r="AH301" s="173">
        <f>1/((1+AH$224)*(1+AH$203))^$K301</f>
        <v/>
      </c>
      <c r="AI301" s="173">
        <f>1/((1+AI$224)*(1+AI$203))^$K301</f>
        <v/>
      </c>
      <c r="AJ301" s="173">
        <f>1/((1+AJ$224)*(1+AJ$203))^$K301</f>
        <v/>
      </c>
      <c r="AK301" s="173">
        <f>1/((1+AK$224)*(1+AK$203))^$K301</f>
        <v/>
      </c>
      <c r="AL301" s="173">
        <f>1/((1+AL$224)*(1+AL$203))^$K301</f>
        <v/>
      </c>
      <c r="AM301" s="173">
        <f>1/((1+AM$224)*(1+AM$203))^$K301</f>
        <v/>
      </c>
      <c r="AN301" s="173">
        <f>1/((1+AN$224)*(1+AN$203))^$K301</f>
        <v/>
      </c>
      <c r="AO301" s="173">
        <f>1/((1+AO$224)*(1+AO$203))^$K301</f>
        <v/>
      </c>
      <c r="AP301" s="173">
        <f>1/((1+AP$224)*(1+AP$203))^$K301</f>
        <v/>
      </c>
      <c r="AQ301" s="173">
        <f>1/((1+AQ$224)*(1+AQ$203))^$K301</f>
        <v/>
      </c>
      <c r="AR301" s="173">
        <f>1/((1+AR$224)*(1+AR$203))^$K301</f>
        <v/>
      </c>
      <c r="AS301" s="173">
        <f>1/((1+AS$224)*(1+AS$203))^$K301</f>
        <v/>
      </c>
    </row>
    <row r="302" ht="13.9" customHeight="1">
      <c r="G302" s="16" t="n"/>
      <c r="H302" s="206" t="n"/>
      <c r="I302" s="274" t="n">
        <v>0.1152</v>
      </c>
      <c r="K302" s="119" t="n">
        <v>5</v>
      </c>
      <c r="L302" s="173">
        <f>1/((1+L$224)*(1+L$203))^$K302</f>
        <v/>
      </c>
      <c r="M302" s="173">
        <f>1/((1+M$224)*(1+M$203))^$K302</f>
        <v/>
      </c>
      <c r="N302" s="173">
        <f>1/((1+N$224)*(1+N$203))^$K302</f>
        <v/>
      </c>
      <c r="O302" s="173">
        <f>1/((1+O$224)*(1+O$203))^$K302</f>
        <v/>
      </c>
      <c r="P302" s="173">
        <f>1/((1+P$224)*(1+P$203))^$K302</f>
        <v/>
      </c>
      <c r="Q302" s="173">
        <f>1/((1+Q$224)*(1+Q$203))^$K302</f>
        <v/>
      </c>
      <c r="R302" s="173">
        <f>1/((1+R$224)*(1+R$203))^$K302</f>
        <v/>
      </c>
      <c r="S302" s="173">
        <f>1/((1+S$224)*(1+S$203))^$K302</f>
        <v/>
      </c>
      <c r="T302" s="173">
        <f>1/((1+T$224)*(1+T$203))^$K302</f>
        <v/>
      </c>
      <c r="U302" s="173">
        <f>1/((1+U$224)*(1+U$203))^$K302</f>
        <v/>
      </c>
      <c r="V302" s="173">
        <f>1/((1+V$224)*(1+V$203))^$K302</f>
        <v/>
      </c>
      <c r="W302" s="173">
        <f>1/((1+W$224)*(1+W$203))^$K302</f>
        <v/>
      </c>
      <c r="X302" s="173">
        <f>1/((1+X$224)*(1+X$203))^$K302</f>
        <v/>
      </c>
      <c r="Y302" s="173">
        <f>1/((1+Y$224)*(1+Y$203))^$K302</f>
        <v/>
      </c>
      <c r="Z302" s="173">
        <f>1/((1+Z$224)*(1+Z$203))^$K302</f>
        <v/>
      </c>
      <c r="AA302" s="173">
        <f>1/((1+AA$224)*(1+AA$203))^$K302</f>
        <v/>
      </c>
      <c r="AB302" s="173">
        <f>1/((1+AB$224)*(1+AB$203))^$K302</f>
        <v/>
      </c>
      <c r="AC302" s="173">
        <f>1/((1+AC$224)*(1+AC$203))^$K302</f>
        <v/>
      </c>
      <c r="AD302" s="173">
        <f>1/((1+AD$224)*(1+AD$203))^$K302</f>
        <v/>
      </c>
      <c r="AE302" s="173">
        <f>1/((1+AE$224)*(1+AE$203))^$K302</f>
        <v/>
      </c>
      <c r="AF302" s="173">
        <f>1/((1+AF$224)*(1+AF$203))^$K302</f>
        <v/>
      </c>
      <c r="AG302" s="173">
        <f>1/((1+AG$224)*(1+AG$203))^$K302</f>
        <v/>
      </c>
      <c r="AH302" s="173">
        <f>1/((1+AH$224)*(1+AH$203))^$K302</f>
        <v/>
      </c>
      <c r="AI302" s="173">
        <f>1/((1+AI$224)*(1+AI$203))^$K302</f>
        <v/>
      </c>
      <c r="AJ302" s="173">
        <f>1/((1+AJ$224)*(1+AJ$203))^$K302</f>
        <v/>
      </c>
      <c r="AK302" s="173">
        <f>1/((1+AK$224)*(1+AK$203))^$K302</f>
        <v/>
      </c>
      <c r="AL302" s="173">
        <f>1/((1+AL$224)*(1+AL$203))^$K302</f>
        <v/>
      </c>
      <c r="AM302" s="173">
        <f>1/((1+AM$224)*(1+AM$203))^$K302</f>
        <v/>
      </c>
      <c r="AN302" s="173">
        <f>1/((1+AN$224)*(1+AN$203))^$K302</f>
        <v/>
      </c>
      <c r="AO302" s="173">
        <f>1/((1+AO$224)*(1+AO$203))^$K302</f>
        <v/>
      </c>
      <c r="AP302" s="173">
        <f>1/((1+AP$224)*(1+AP$203))^$K302</f>
        <v/>
      </c>
      <c r="AQ302" s="173">
        <f>1/((1+AQ$224)*(1+AQ$203))^$K302</f>
        <v/>
      </c>
      <c r="AR302" s="173">
        <f>1/((1+AR$224)*(1+AR$203))^$K302</f>
        <v/>
      </c>
      <c r="AS302" s="173">
        <f>1/((1+AS$224)*(1+AS$203))^$K302</f>
        <v/>
      </c>
    </row>
    <row r="303" ht="13.9" customHeight="1">
      <c r="G303" s="16" t="n"/>
      <c r="H303" s="206" t="n"/>
      <c r="I303" s="274" t="n">
        <v>0.0576</v>
      </c>
      <c r="K303" s="119" t="n">
        <v>6</v>
      </c>
      <c r="L303" s="173">
        <f>1/((1+L$224)*(1+L$203))^$K303</f>
        <v/>
      </c>
      <c r="M303" s="173">
        <f>1/((1+M$224)*(1+M$203))^$K303</f>
        <v/>
      </c>
      <c r="N303" s="173">
        <f>1/((1+N$224)*(1+N$203))^$K303</f>
        <v/>
      </c>
      <c r="O303" s="173">
        <f>1/((1+O$224)*(1+O$203))^$K303</f>
        <v/>
      </c>
      <c r="P303" s="173">
        <f>1/((1+P$224)*(1+P$203))^$K303</f>
        <v/>
      </c>
      <c r="Q303" s="173">
        <f>1/((1+Q$224)*(1+Q$203))^$K303</f>
        <v/>
      </c>
      <c r="R303" s="173">
        <f>1/((1+R$224)*(1+R$203))^$K303</f>
        <v/>
      </c>
      <c r="S303" s="173">
        <f>1/((1+S$224)*(1+S$203))^$K303</f>
        <v/>
      </c>
      <c r="T303" s="173">
        <f>1/((1+T$224)*(1+T$203))^$K303</f>
        <v/>
      </c>
      <c r="U303" s="173">
        <f>1/((1+U$224)*(1+U$203))^$K303</f>
        <v/>
      </c>
      <c r="V303" s="173">
        <f>1/((1+V$224)*(1+V$203))^$K303</f>
        <v/>
      </c>
      <c r="W303" s="173">
        <f>1/((1+W$224)*(1+W$203))^$K303</f>
        <v/>
      </c>
      <c r="X303" s="173">
        <f>1/((1+X$224)*(1+X$203))^$K303</f>
        <v/>
      </c>
      <c r="Y303" s="173">
        <f>1/((1+Y$224)*(1+Y$203))^$K303</f>
        <v/>
      </c>
      <c r="Z303" s="173">
        <f>1/((1+Z$224)*(1+Z$203))^$K303</f>
        <v/>
      </c>
      <c r="AA303" s="173">
        <f>1/((1+AA$224)*(1+AA$203))^$K303</f>
        <v/>
      </c>
      <c r="AB303" s="173">
        <f>1/((1+AB$224)*(1+AB$203))^$K303</f>
        <v/>
      </c>
      <c r="AC303" s="173">
        <f>1/((1+AC$224)*(1+AC$203))^$K303</f>
        <v/>
      </c>
      <c r="AD303" s="173">
        <f>1/((1+AD$224)*(1+AD$203))^$K303</f>
        <v/>
      </c>
      <c r="AE303" s="173">
        <f>1/((1+AE$224)*(1+AE$203))^$K303</f>
        <v/>
      </c>
      <c r="AF303" s="173">
        <f>1/((1+AF$224)*(1+AF$203))^$K303</f>
        <v/>
      </c>
      <c r="AG303" s="173">
        <f>1/((1+AG$224)*(1+AG$203))^$K303</f>
        <v/>
      </c>
      <c r="AH303" s="173">
        <f>1/((1+AH$224)*(1+AH$203))^$K303</f>
        <v/>
      </c>
      <c r="AI303" s="173">
        <f>1/((1+AI$224)*(1+AI$203))^$K303</f>
        <v/>
      </c>
      <c r="AJ303" s="173">
        <f>1/((1+AJ$224)*(1+AJ$203))^$K303</f>
        <v/>
      </c>
      <c r="AK303" s="173">
        <f>1/((1+AK$224)*(1+AK$203))^$K303</f>
        <v/>
      </c>
      <c r="AL303" s="173">
        <f>1/((1+AL$224)*(1+AL$203))^$K303</f>
        <v/>
      </c>
      <c r="AM303" s="173">
        <f>1/((1+AM$224)*(1+AM$203))^$K303</f>
        <v/>
      </c>
      <c r="AN303" s="173">
        <f>1/((1+AN$224)*(1+AN$203))^$K303</f>
        <v/>
      </c>
      <c r="AO303" s="173">
        <f>1/((1+AO$224)*(1+AO$203))^$K303</f>
        <v/>
      </c>
      <c r="AP303" s="173">
        <f>1/((1+AP$224)*(1+AP$203))^$K303</f>
        <v/>
      </c>
      <c r="AQ303" s="173">
        <f>1/((1+AQ$224)*(1+AQ$203))^$K303</f>
        <v/>
      </c>
      <c r="AR303" s="173">
        <f>1/((1+AR$224)*(1+AR$203))^$K303</f>
        <v/>
      </c>
      <c r="AS303" s="173">
        <f>1/((1+AS$224)*(1+AS$203))^$K303</f>
        <v/>
      </c>
    </row>
    <row r="304" ht="13.9" customHeight="1">
      <c r="G304" s="16" t="n"/>
      <c r="H304" s="206" t="n"/>
      <c r="I304" s="274" t="n"/>
      <c r="K304" s="172" t="inlineStr">
        <is>
          <t>Year (Mid)</t>
        </is>
      </c>
      <c r="L304" s="154" t="n">
        <v>2017</v>
      </c>
      <c r="M304" s="154" t="n">
        <v>2018</v>
      </c>
      <c r="N304" s="154" t="n">
        <v>2019</v>
      </c>
      <c r="O304" s="154" t="n">
        <v>2020</v>
      </c>
      <c r="P304" s="154" t="n">
        <v>2021</v>
      </c>
      <c r="Q304" s="154" t="n">
        <v>2022</v>
      </c>
      <c r="R304" s="154" t="n">
        <v>2023</v>
      </c>
      <c r="S304" s="154" t="n">
        <v>2024</v>
      </c>
      <c r="T304" s="154" t="n">
        <v>2025</v>
      </c>
      <c r="U304" s="154" t="n">
        <v>2026</v>
      </c>
      <c r="V304" s="154" t="n">
        <v>2027</v>
      </c>
      <c r="W304" s="154" t="n">
        <v>2028</v>
      </c>
      <c r="X304" s="154" t="n">
        <v>2029</v>
      </c>
      <c r="Y304" s="154" t="n">
        <v>2030</v>
      </c>
      <c r="Z304" s="154" t="n">
        <v>2031</v>
      </c>
      <c r="AA304" s="154" t="n">
        <v>2032</v>
      </c>
      <c r="AB304" s="154" t="n">
        <v>2033</v>
      </c>
      <c r="AC304" s="154" t="n">
        <v>2034</v>
      </c>
      <c r="AD304" s="154" t="n">
        <v>2035</v>
      </c>
      <c r="AE304" s="154" t="n">
        <v>2036</v>
      </c>
      <c r="AF304" s="154" t="n">
        <v>2037</v>
      </c>
      <c r="AG304" s="154" t="n">
        <v>2038</v>
      </c>
      <c r="AH304" s="154" t="n">
        <v>2039</v>
      </c>
      <c r="AI304" s="154" t="n">
        <v>2040</v>
      </c>
      <c r="AJ304" s="154" t="n">
        <v>2041</v>
      </c>
      <c r="AK304" s="154" t="n">
        <v>2042</v>
      </c>
      <c r="AL304" s="154" t="n">
        <v>2043</v>
      </c>
      <c r="AM304" s="154" t="n">
        <v>2044</v>
      </c>
      <c r="AN304" s="154" t="n">
        <v>2045</v>
      </c>
      <c r="AO304" s="154" t="n">
        <v>2046</v>
      </c>
      <c r="AP304" s="154" t="n">
        <v>2047</v>
      </c>
      <c r="AQ304" s="154" t="n">
        <v>2048</v>
      </c>
      <c r="AR304" s="154" t="n">
        <v>2049</v>
      </c>
      <c r="AS304" s="154" t="n">
        <v>2050</v>
      </c>
    </row>
    <row r="305" ht="13.9" customHeight="1">
      <c r="G305" s="16" t="n"/>
      <c r="H305" s="206" t="n"/>
      <c r="K305" s="119" t="n">
        <v>1</v>
      </c>
      <c r="L305" s="173">
        <f>1/((1+L$225)*(1+L$203))^$K305</f>
        <v/>
      </c>
      <c r="M305" s="173">
        <f>1/((1+M$225)*(1+M$203))^$K305</f>
        <v/>
      </c>
      <c r="N305" s="173">
        <f>1/((1+N$225)*(1+N$203))^$K305</f>
        <v/>
      </c>
      <c r="O305" s="173">
        <f>1/((1+O$225)*(1+O$203))^$K305</f>
        <v/>
      </c>
      <c r="P305" s="173">
        <f>1/((1+P$225)*(1+P$203))^$K305</f>
        <v/>
      </c>
      <c r="Q305" s="173">
        <f>1/((1+Q$225)*(1+Q$203))^$K305</f>
        <v/>
      </c>
      <c r="R305" s="173">
        <f>1/((1+R$225)*(1+R$203))^$K305</f>
        <v/>
      </c>
      <c r="S305" s="173">
        <f>1/((1+S$225)*(1+S$203))^$K305</f>
        <v/>
      </c>
      <c r="T305" s="173">
        <f>1/((1+T$225)*(1+T$203))^$K305</f>
        <v/>
      </c>
      <c r="U305" s="173">
        <f>1/((1+U$225)*(1+U$203))^$K305</f>
        <v/>
      </c>
      <c r="V305" s="173">
        <f>1/((1+V$225)*(1+V$203))^$K305</f>
        <v/>
      </c>
      <c r="W305" s="173">
        <f>1/((1+W$225)*(1+W$203))^$K305</f>
        <v/>
      </c>
      <c r="X305" s="173">
        <f>1/((1+X$225)*(1+X$203))^$K305</f>
        <v/>
      </c>
      <c r="Y305" s="173">
        <f>1/((1+Y$225)*(1+Y$203))^$K305</f>
        <v/>
      </c>
      <c r="Z305" s="173">
        <f>1/((1+Z$225)*(1+Z$203))^$K305</f>
        <v/>
      </c>
      <c r="AA305" s="173">
        <f>1/((1+AA$225)*(1+AA$203))^$K305</f>
        <v/>
      </c>
      <c r="AB305" s="173">
        <f>1/((1+AB$225)*(1+AB$203))^$K305</f>
        <v/>
      </c>
      <c r="AC305" s="173">
        <f>1/((1+AC$225)*(1+AC$203))^$K305</f>
        <v/>
      </c>
      <c r="AD305" s="173">
        <f>1/((1+AD$225)*(1+AD$203))^$K305</f>
        <v/>
      </c>
      <c r="AE305" s="173">
        <f>1/((1+AE$225)*(1+AE$203))^$K305</f>
        <v/>
      </c>
      <c r="AF305" s="173">
        <f>1/((1+AF$225)*(1+AF$203))^$K305</f>
        <v/>
      </c>
      <c r="AG305" s="173">
        <f>1/((1+AG$225)*(1+AG$203))^$K305</f>
        <v/>
      </c>
      <c r="AH305" s="173">
        <f>1/((1+AH$225)*(1+AH$203))^$K305</f>
        <v/>
      </c>
      <c r="AI305" s="173">
        <f>1/((1+AI$225)*(1+AI$203))^$K305</f>
        <v/>
      </c>
      <c r="AJ305" s="173">
        <f>1/((1+AJ$225)*(1+AJ$203))^$K305</f>
        <v/>
      </c>
      <c r="AK305" s="173">
        <f>1/((1+AK$225)*(1+AK$203))^$K305</f>
        <v/>
      </c>
      <c r="AL305" s="173">
        <f>1/((1+AL$225)*(1+AL$203))^$K305</f>
        <v/>
      </c>
      <c r="AM305" s="173">
        <f>1/((1+AM$225)*(1+AM$203))^$K305</f>
        <v/>
      </c>
      <c r="AN305" s="173">
        <f>1/((1+AN$225)*(1+AN$203))^$K305</f>
        <v/>
      </c>
      <c r="AO305" s="173">
        <f>1/((1+AO$225)*(1+AO$203))^$K305</f>
        <v/>
      </c>
      <c r="AP305" s="173">
        <f>1/((1+AP$225)*(1+AP$203))^$K305</f>
        <v/>
      </c>
      <c r="AQ305" s="173">
        <f>1/((1+AQ$225)*(1+AQ$203))^$K305</f>
        <v/>
      </c>
      <c r="AR305" s="173">
        <f>1/((1+AR$225)*(1+AR$203))^$K305</f>
        <v/>
      </c>
      <c r="AS305" s="173">
        <f>1/((1+AS$225)*(1+AS$203))^$K305</f>
        <v/>
      </c>
    </row>
    <row r="306" ht="13.9" customHeight="1">
      <c r="G306" s="16" t="n"/>
      <c r="H306" s="206" t="n"/>
      <c r="K306" s="119" t="n">
        <v>2</v>
      </c>
      <c r="L306" s="173">
        <f>1/((1+L$225)*(1+L$203))^$K306</f>
        <v/>
      </c>
      <c r="M306" s="173">
        <f>1/((1+M$225)*(1+M$203))^$K306</f>
        <v/>
      </c>
      <c r="N306" s="173">
        <f>1/((1+N$225)*(1+N$203))^$K306</f>
        <v/>
      </c>
      <c r="O306" s="173">
        <f>1/((1+O$225)*(1+O$203))^$K306</f>
        <v/>
      </c>
      <c r="P306" s="173">
        <f>1/((1+P$225)*(1+P$203))^$K306</f>
        <v/>
      </c>
      <c r="Q306" s="173">
        <f>1/((1+Q$225)*(1+Q$203))^$K306</f>
        <v/>
      </c>
      <c r="R306" s="173">
        <f>1/((1+R$225)*(1+R$203))^$K306</f>
        <v/>
      </c>
      <c r="S306" s="173">
        <f>1/((1+S$225)*(1+S$203))^$K306</f>
        <v/>
      </c>
      <c r="T306" s="173">
        <f>1/((1+T$225)*(1+T$203))^$K306</f>
        <v/>
      </c>
      <c r="U306" s="173">
        <f>1/((1+U$225)*(1+U$203))^$K306</f>
        <v/>
      </c>
      <c r="V306" s="173">
        <f>1/((1+V$225)*(1+V$203))^$K306</f>
        <v/>
      </c>
      <c r="W306" s="173">
        <f>1/((1+W$225)*(1+W$203))^$K306</f>
        <v/>
      </c>
      <c r="X306" s="173">
        <f>1/((1+X$225)*(1+X$203))^$K306</f>
        <v/>
      </c>
      <c r="Y306" s="173">
        <f>1/((1+Y$225)*(1+Y$203))^$K306</f>
        <v/>
      </c>
      <c r="Z306" s="173">
        <f>1/((1+Z$225)*(1+Z$203))^$K306</f>
        <v/>
      </c>
      <c r="AA306" s="173">
        <f>1/((1+AA$225)*(1+AA$203))^$K306</f>
        <v/>
      </c>
      <c r="AB306" s="173">
        <f>1/((1+AB$225)*(1+AB$203))^$K306</f>
        <v/>
      </c>
      <c r="AC306" s="173">
        <f>1/((1+AC$225)*(1+AC$203))^$K306</f>
        <v/>
      </c>
      <c r="AD306" s="173">
        <f>1/((1+AD$225)*(1+AD$203))^$K306</f>
        <v/>
      </c>
      <c r="AE306" s="173">
        <f>1/((1+AE$225)*(1+AE$203))^$K306</f>
        <v/>
      </c>
      <c r="AF306" s="173">
        <f>1/((1+AF$225)*(1+AF$203))^$K306</f>
        <v/>
      </c>
      <c r="AG306" s="173">
        <f>1/((1+AG$225)*(1+AG$203))^$K306</f>
        <v/>
      </c>
      <c r="AH306" s="173">
        <f>1/((1+AH$225)*(1+AH$203))^$K306</f>
        <v/>
      </c>
      <c r="AI306" s="173">
        <f>1/((1+AI$225)*(1+AI$203))^$K306</f>
        <v/>
      </c>
      <c r="AJ306" s="173">
        <f>1/((1+AJ$225)*(1+AJ$203))^$K306</f>
        <v/>
      </c>
      <c r="AK306" s="173">
        <f>1/((1+AK$225)*(1+AK$203))^$K306</f>
        <v/>
      </c>
      <c r="AL306" s="173">
        <f>1/((1+AL$225)*(1+AL$203))^$K306</f>
        <v/>
      </c>
      <c r="AM306" s="173">
        <f>1/((1+AM$225)*(1+AM$203))^$K306</f>
        <v/>
      </c>
      <c r="AN306" s="173">
        <f>1/((1+AN$225)*(1+AN$203))^$K306</f>
        <v/>
      </c>
      <c r="AO306" s="173">
        <f>1/((1+AO$225)*(1+AO$203))^$K306</f>
        <v/>
      </c>
      <c r="AP306" s="173">
        <f>1/((1+AP$225)*(1+AP$203))^$K306</f>
        <v/>
      </c>
      <c r="AQ306" s="173">
        <f>1/((1+AQ$225)*(1+AQ$203))^$K306</f>
        <v/>
      </c>
      <c r="AR306" s="173">
        <f>1/((1+AR$225)*(1+AR$203))^$K306</f>
        <v/>
      </c>
      <c r="AS306" s="173">
        <f>1/((1+AS$225)*(1+AS$203))^$K306</f>
        <v/>
      </c>
    </row>
    <row r="307" ht="13.9" customHeight="1">
      <c r="G307" s="16" t="n"/>
      <c r="H307" s="206" t="n"/>
      <c r="K307" s="119" t="n">
        <v>3</v>
      </c>
      <c r="L307" s="173">
        <f>1/((1+L$225)*(1+L$203))^$K307</f>
        <v/>
      </c>
      <c r="M307" s="173">
        <f>1/((1+M$225)*(1+M$203))^$K307</f>
        <v/>
      </c>
      <c r="N307" s="173">
        <f>1/((1+N$225)*(1+N$203))^$K307</f>
        <v/>
      </c>
      <c r="O307" s="173">
        <f>1/((1+O$225)*(1+O$203))^$K307</f>
        <v/>
      </c>
      <c r="P307" s="173">
        <f>1/((1+P$225)*(1+P$203))^$K307</f>
        <v/>
      </c>
      <c r="Q307" s="173">
        <f>1/((1+Q$225)*(1+Q$203))^$K307</f>
        <v/>
      </c>
      <c r="R307" s="173">
        <f>1/((1+R$225)*(1+R$203))^$K307</f>
        <v/>
      </c>
      <c r="S307" s="173">
        <f>1/((1+S$225)*(1+S$203))^$K307</f>
        <v/>
      </c>
      <c r="T307" s="173">
        <f>1/((1+T$225)*(1+T$203))^$K307</f>
        <v/>
      </c>
      <c r="U307" s="173">
        <f>1/((1+U$225)*(1+U$203))^$K307</f>
        <v/>
      </c>
      <c r="V307" s="173">
        <f>1/((1+V$225)*(1+V$203))^$K307</f>
        <v/>
      </c>
      <c r="W307" s="173">
        <f>1/((1+W$225)*(1+W$203))^$K307</f>
        <v/>
      </c>
      <c r="X307" s="173">
        <f>1/((1+X$225)*(1+X$203))^$K307</f>
        <v/>
      </c>
      <c r="Y307" s="173">
        <f>1/((1+Y$225)*(1+Y$203))^$K307</f>
        <v/>
      </c>
      <c r="Z307" s="173">
        <f>1/((1+Z$225)*(1+Z$203))^$K307</f>
        <v/>
      </c>
      <c r="AA307" s="173">
        <f>1/((1+AA$225)*(1+AA$203))^$K307</f>
        <v/>
      </c>
      <c r="AB307" s="173">
        <f>1/((1+AB$225)*(1+AB$203))^$K307</f>
        <v/>
      </c>
      <c r="AC307" s="173">
        <f>1/((1+AC$225)*(1+AC$203))^$K307</f>
        <v/>
      </c>
      <c r="AD307" s="173">
        <f>1/((1+AD$225)*(1+AD$203))^$K307</f>
        <v/>
      </c>
      <c r="AE307" s="173">
        <f>1/((1+AE$225)*(1+AE$203))^$K307</f>
        <v/>
      </c>
      <c r="AF307" s="173">
        <f>1/((1+AF$225)*(1+AF$203))^$K307</f>
        <v/>
      </c>
      <c r="AG307" s="173">
        <f>1/((1+AG$225)*(1+AG$203))^$K307</f>
        <v/>
      </c>
      <c r="AH307" s="173">
        <f>1/((1+AH$225)*(1+AH$203))^$K307</f>
        <v/>
      </c>
      <c r="AI307" s="173">
        <f>1/((1+AI$225)*(1+AI$203))^$K307</f>
        <v/>
      </c>
      <c r="AJ307" s="173">
        <f>1/((1+AJ$225)*(1+AJ$203))^$K307</f>
        <v/>
      </c>
      <c r="AK307" s="173">
        <f>1/((1+AK$225)*(1+AK$203))^$K307</f>
        <v/>
      </c>
      <c r="AL307" s="173">
        <f>1/((1+AL$225)*(1+AL$203))^$K307</f>
        <v/>
      </c>
      <c r="AM307" s="173">
        <f>1/((1+AM$225)*(1+AM$203))^$K307</f>
        <v/>
      </c>
      <c r="AN307" s="173">
        <f>1/((1+AN$225)*(1+AN$203))^$K307</f>
        <v/>
      </c>
      <c r="AO307" s="173">
        <f>1/((1+AO$225)*(1+AO$203))^$K307</f>
        <v/>
      </c>
      <c r="AP307" s="173">
        <f>1/((1+AP$225)*(1+AP$203))^$K307</f>
        <v/>
      </c>
      <c r="AQ307" s="173">
        <f>1/((1+AQ$225)*(1+AQ$203))^$K307</f>
        <v/>
      </c>
      <c r="AR307" s="173">
        <f>1/((1+AR$225)*(1+AR$203))^$K307</f>
        <v/>
      </c>
      <c r="AS307" s="173">
        <f>1/((1+AS$225)*(1+AS$203))^$K307</f>
        <v/>
      </c>
    </row>
    <row r="308" ht="13.9" customHeight="1">
      <c r="G308" s="16" t="n"/>
      <c r="H308" s="206" t="n"/>
      <c r="K308" s="119" t="n">
        <v>4</v>
      </c>
      <c r="L308" s="173">
        <f>1/((1+L$225)*(1+L$203))^$K308</f>
        <v/>
      </c>
      <c r="M308" s="173">
        <f>1/((1+M$225)*(1+M$203))^$K308</f>
        <v/>
      </c>
      <c r="N308" s="173">
        <f>1/((1+N$225)*(1+N$203))^$K308</f>
        <v/>
      </c>
      <c r="O308" s="173">
        <f>1/((1+O$225)*(1+O$203))^$K308</f>
        <v/>
      </c>
      <c r="P308" s="173">
        <f>1/((1+P$225)*(1+P$203))^$K308</f>
        <v/>
      </c>
      <c r="Q308" s="173">
        <f>1/((1+Q$225)*(1+Q$203))^$K308</f>
        <v/>
      </c>
      <c r="R308" s="173">
        <f>1/((1+R$225)*(1+R$203))^$K308</f>
        <v/>
      </c>
      <c r="S308" s="173">
        <f>1/((1+S$225)*(1+S$203))^$K308</f>
        <v/>
      </c>
      <c r="T308" s="173">
        <f>1/((1+T$225)*(1+T$203))^$K308</f>
        <v/>
      </c>
      <c r="U308" s="173">
        <f>1/((1+U$225)*(1+U$203))^$K308</f>
        <v/>
      </c>
      <c r="V308" s="173">
        <f>1/((1+V$225)*(1+V$203))^$K308</f>
        <v/>
      </c>
      <c r="W308" s="173">
        <f>1/((1+W$225)*(1+W$203))^$K308</f>
        <v/>
      </c>
      <c r="X308" s="173">
        <f>1/((1+X$225)*(1+X$203))^$K308</f>
        <v/>
      </c>
      <c r="Y308" s="173">
        <f>1/((1+Y$225)*(1+Y$203))^$K308</f>
        <v/>
      </c>
      <c r="Z308" s="173">
        <f>1/((1+Z$225)*(1+Z$203))^$K308</f>
        <v/>
      </c>
      <c r="AA308" s="173">
        <f>1/((1+AA$225)*(1+AA$203))^$K308</f>
        <v/>
      </c>
      <c r="AB308" s="173">
        <f>1/((1+AB$225)*(1+AB$203))^$K308</f>
        <v/>
      </c>
      <c r="AC308" s="173">
        <f>1/((1+AC$225)*(1+AC$203))^$K308</f>
        <v/>
      </c>
      <c r="AD308" s="173">
        <f>1/((1+AD$225)*(1+AD$203))^$K308</f>
        <v/>
      </c>
      <c r="AE308" s="173">
        <f>1/((1+AE$225)*(1+AE$203))^$K308</f>
        <v/>
      </c>
      <c r="AF308" s="173">
        <f>1/((1+AF$225)*(1+AF$203))^$K308</f>
        <v/>
      </c>
      <c r="AG308" s="173">
        <f>1/((1+AG$225)*(1+AG$203))^$K308</f>
        <v/>
      </c>
      <c r="AH308" s="173">
        <f>1/((1+AH$225)*(1+AH$203))^$K308</f>
        <v/>
      </c>
      <c r="AI308" s="173">
        <f>1/((1+AI$225)*(1+AI$203))^$K308</f>
        <v/>
      </c>
      <c r="AJ308" s="173">
        <f>1/((1+AJ$225)*(1+AJ$203))^$K308</f>
        <v/>
      </c>
      <c r="AK308" s="173">
        <f>1/((1+AK$225)*(1+AK$203))^$K308</f>
        <v/>
      </c>
      <c r="AL308" s="173">
        <f>1/((1+AL$225)*(1+AL$203))^$K308</f>
        <v/>
      </c>
      <c r="AM308" s="173">
        <f>1/((1+AM$225)*(1+AM$203))^$K308</f>
        <v/>
      </c>
      <c r="AN308" s="173">
        <f>1/((1+AN$225)*(1+AN$203))^$K308</f>
        <v/>
      </c>
      <c r="AO308" s="173">
        <f>1/((1+AO$225)*(1+AO$203))^$K308</f>
        <v/>
      </c>
      <c r="AP308" s="173">
        <f>1/((1+AP$225)*(1+AP$203))^$K308</f>
        <v/>
      </c>
      <c r="AQ308" s="173">
        <f>1/((1+AQ$225)*(1+AQ$203))^$K308</f>
        <v/>
      </c>
      <c r="AR308" s="173">
        <f>1/((1+AR$225)*(1+AR$203))^$K308</f>
        <v/>
      </c>
      <c r="AS308" s="173">
        <f>1/((1+AS$225)*(1+AS$203))^$K308</f>
        <v/>
      </c>
    </row>
    <row r="309" ht="13.9" customHeight="1">
      <c r="G309" s="16" t="n"/>
      <c r="H309" s="206" t="n"/>
      <c r="K309" s="119" t="n">
        <v>5</v>
      </c>
      <c r="L309" s="173">
        <f>1/((1+L$225)*(1+L$203))^$K309</f>
        <v/>
      </c>
      <c r="M309" s="173">
        <f>1/((1+M$225)*(1+M$203))^$K309</f>
        <v/>
      </c>
      <c r="N309" s="173">
        <f>1/((1+N$225)*(1+N$203))^$K309</f>
        <v/>
      </c>
      <c r="O309" s="173">
        <f>1/((1+O$225)*(1+O$203))^$K309</f>
        <v/>
      </c>
      <c r="P309" s="173">
        <f>1/((1+P$225)*(1+P$203))^$K309</f>
        <v/>
      </c>
      <c r="Q309" s="173">
        <f>1/((1+Q$225)*(1+Q$203))^$K309</f>
        <v/>
      </c>
      <c r="R309" s="173">
        <f>1/((1+R$225)*(1+R$203))^$K309</f>
        <v/>
      </c>
      <c r="S309" s="173">
        <f>1/((1+S$225)*(1+S$203))^$K309</f>
        <v/>
      </c>
      <c r="T309" s="173">
        <f>1/((1+T$225)*(1+T$203))^$K309</f>
        <v/>
      </c>
      <c r="U309" s="173">
        <f>1/((1+U$225)*(1+U$203))^$K309</f>
        <v/>
      </c>
      <c r="V309" s="173">
        <f>1/((1+V$225)*(1+V$203))^$K309</f>
        <v/>
      </c>
      <c r="W309" s="173">
        <f>1/((1+W$225)*(1+W$203))^$K309</f>
        <v/>
      </c>
      <c r="X309" s="173">
        <f>1/((1+X$225)*(1+X$203))^$K309</f>
        <v/>
      </c>
      <c r="Y309" s="173">
        <f>1/((1+Y$225)*(1+Y$203))^$K309</f>
        <v/>
      </c>
      <c r="Z309" s="173">
        <f>1/((1+Z$225)*(1+Z$203))^$K309</f>
        <v/>
      </c>
      <c r="AA309" s="173">
        <f>1/((1+AA$225)*(1+AA$203))^$K309</f>
        <v/>
      </c>
      <c r="AB309" s="173">
        <f>1/((1+AB$225)*(1+AB$203))^$K309</f>
        <v/>
      </c>
      <c r="AC309" s="173">
        <f>1/((1+AC$225)*(1+AC$203))^$K309</f>
        <v/>
      </c>
      <c r="AD309" s="173">
        <f>1/((1+AD$225)*(1+AD$203))^$K309</f>
        <v/>
      </c>
      <c r="AE309" s="173">
        <f>1/((1+AE$225)*(1+AE$203))^$K309</f>
        <v/>
      </c>
      <c r="AF309" s="173">
        <f>1/((1+AF$225)*(1+AF$203))^$K309</f>
        <v/>
      </c>
      <c r="AG309" s="173">
        <f>1/((1+AG$225)*(1+AG$203))^$K309</f>
        <v/>
      </c>
      <c r="AH309" s="173">
        <f>1/((1+AH$225)*(1+AH$203))^$K309</f>
        <v/>
      </c>
      <c r="AI309" s="173">
        <f>1/((1+AI$225)*(1+AI$203))^$K309</f>
        <v/>
      </c>
      <c r="AJ309" s="173">
        <f>1/((1+AJ$225)*(1+AJ$203))^$K309</f>
        <v/>
      </c>
      <c r="AK309" s="173">
        <f>1/((1+AK$225)*(1+AK$203))^$K309</f>
        <v/>
      </c>
      <c r="AL309" s="173">
        <f>1/((1+AL$225)*(1+AL$203))^$K309</f>
        <v/>
      </c>
      <c r="AM309" s="173">
        <f>1/((1+AM$225)*(1+AM$203))^$K309</f>
        <v/>
      </c>
      <c r="AN309" s="173">
        <f>1/((1+AN$225)*(1+AN$203))^$K309</f>
        <v/>
      </c>
      <c r="AO309" s="173">
        <f>1/((1+AO$225)*(1+AO$203))^$K309</f>
        <v/>
      </c>
      <c r="AP309" s="173">
        <f>1/((1+AP$225)*(1+AP$203))^$K309</f>
        <v/>
      </c>
      <c r="AQ309" s="173">
        <f>1/((1+AQ$225)*(1+AQ$203))^$K309</f>
        <v/>
      </c>
      <c r="AR309" s="173">
        <f>1/((1+AR$225)*(1+AR$203))^$K309</f>
        <v/>
      </c>
      <c r="AS309" s="173">
        <f>1/((1+AS$225)*(1+AS$203))^$K309</f>
        <v/>
      </c>
    </row>
    <row r="310" ht="13.9" customHeight="1">
      <c r="G310" s="16" t="n"/>
      <c r="H310" s="206" t="n"/>
      <c r="K310" s="119" t="n">
        <v>6</v>
      </c>
      <c r="L310" s="173">
        <f>1/((1+L$225)*(1+L$203))^$K310</f>
        <v/>
      </c>
      <c r="M310" s="173">
        <f>1/((1+M$225)*(1+M$203))^$K310</f>
        <v/>
      </c>
      <c r="N310" s="173">
        <f>1/((1+N$225)*(1+N$203))^$K310</f>
        <v/>
      </c>
      <c r="O310" s="173">
        <f>1/((1+O$225)*(1+O$203))^$K310</f>
        <v/>
      </c>
      <c r="P310" s="173">
        <f>1/((1+P$225)*(1+P$203))^$K310</f>
        <v/>
      </c>
      <c r="Q310" s="173">
        <f>1/((1+Q$225)*(1+Q$203))^$K310</f>
        <v/>
      </c>
      <c r="R310" s="173">
        <f>1/((1+R$225)*(1+R$203))^$K310</f>
        <v/>
      </c>
      <c r="S310" s="173">
        <f>1/((1+S$225)*(1+S$203))^$K310</f>
        <v/>
      </c>
      <c r="T310" s="173">
        <f>1/((1+T$225)*(1+T$203))^$K310</f>
        <v/>
      </c>
      <c r="U310" s="173">
        <f>1/((1+U$225)*(1+U$203))^$K310</f>
        <v/>
      </c>
      <c r="V310" s="173">
        <f>1/((1+V$225)*(1+V$203))^$K310</f>
        <v/>
      </c>
      <c r="W310" s="173">
        <f>1/((1+W$225)*(1+W$203))^$K310</f>
        <v/>
      </c>
      <c r="X310" s="173">
        <f>1/((1+X$225)*(1+X$203))^$K310</f>
        <v/>
      </c>
      <c r="Y310" s="173">
        <f>1/((1+Y$225)*(1+Y$203))^$K310</f>
        <v/>
      </c>
      <c r="Z310" s="173">
        <f>1/((1+Z$225)*(1+Z$203))^$K310</f>
        <v/>
      </c>
      <c r="AA310" s="173">
        <f>1/((1+AA$225)*(1+AA$203))^$K310</f>
        <v/>
      </c>
      <c r="AB310" s="173">
        <f>1/((1+AB$225)*(1+AB$203))^$K310</f>
        <v/>
      </c>
      <c r="AC310" s="173">
        <f>1/((1+AC$225)*(1+AC$203))^$K310</f>
        <v/>
      </c>
      <c r="AD310" s="173">
        <f>1/((1+AD$225)*(1+AD$203))^$K310</f>
        <v/>
      </c>
      <c r="AE310" s="173">
        <f>1/((1+AE$225)*(1+AE$203))^$K310</f>
        <v/>
      </c>
      <c r="AF310" s="173">
        <f>1/((1+AF$225)*(1+AF$203))^$K310</f>
        <v/>
      </c>
      <c r="AG310" s="173">
        <f>1/((1+AG$225)*(1+AG$203))^$K310</f>
        <v/>
      </c>
      <c r="AH310" s="173">
        <f>1/((1+AH$225)*(1+AH$203))^$K310</f>
        <v/>
      </c>
      <c r="AI310" s="173">
        <f>1/((1+AI$225)*(1+AI$203))^$K310</f>
        <v/>
      </c>
      <c r="AJ310" s="173">
        <f>1/((1+AJ$225)*(1+AJ$203))^$K310</f>
        <v/>
      </c>
      <c r="AK310" s="173">
        <f>1/((1+AK$225)*(1+AK$203))^$K310</f>
        <v/>
      </c>
      <c r="AL310" s="173">
        <f>1/((1+AL$225)*(1+AL$203))^$K310</f>
        <v/>
      </c>
      <c r="AM310" s="173">
        <f>1/((1+AM$225)*(1+AM$203))^$K310</f>
        <v/>
      </c>
      <c r="AN310" s="173">
        <f>1/((1+AN$225)*(1+AN$203))^$K310</f>
        <v/>
      </c>
      <c r="AO310" s="173">
        <f>1/((1+AO$225)*(1+AO$203))^$K310</f>
        <v/>
      </c>
      <c r="AP310" s="173">
        <f>1/((1+AP$225)*(1+AP$203))^$K310</f>
        <v/>
      </c>
      <c r="AQ310" s="173">
        <f>1/((1+AQ$225)*(1+AQ$203))^$K310</f>
        <v/>
      </c>
      <c r="AR310" s="173">
        <f>1/((1+AR$225)*(1+AR$203))^$K310</f>
        <v/>
      </c>
      <c r="AS310" s="173">
        <f>1/((1+AS$225)*(1+AS$203))^$K310</f>
        <v/>
      </c>
    </row>
    <row r="311" ht="13.9" customHeight="1">
      <c r="G311" s="16" t="n"/>
      <c r="H311" s="206" t="n"/>
      <c r="K311" s="119" t="inlineStr">
        <is>
          <t>Year (Constant)</t>
        </is>
      </c>
      <c r="L311" s="154" t="n">
        <v>2017</v>
      </c>
      <c r="M311" s="154" t="n">
        <v>2018</v>
      </c>
      <c r="N311" s="154" t="n">
        <v>2019</v>
      </c>
      <c r="O311" s="154" t="n">
        <v>2020</v>
      </c>
      <c r="P311" s="154" t="n">
        <v>2021</v>
      </c>
      <c r="Q311" s="154" t="n">
        <v>2022</v>
      </c>
      <c r="R311" s="154" t="n">
        <v>2023</v>
      </c>
      <c r="S311" s="154" t="n">
        <v>2024</v>
      </c>
      <c r="T311" s="154" t="n">
        <v>2025</v>
      </c>
      <c r="U311" s="154" t="n">
        <v>2026</v>
      </c>
      <c r="V311" s="154" t="n">
        <v>2027</v>
      </c>
      <c r="W311" s="154" t="n">
        <v>2028</v>
      </c>
      <c r="X311" s="154" t="n">
        <v>2029</v>
      </c>
      <c r="Y311" s="154" t="n">
        <v>2030</v>
      </c>
      <c r="Z311" s="154" t="n">
        <v>2031</v>
      </c>
      <c r="AA311" s="154" t="n">
        <v>2032</v>
      </c>
      <c r="AB311" s="154" t="n">
        <v>2033</v>
      </c>
      <c r="AC311" s="154" t="n">
        <v>2034</v>
      </c>
      <c r="AD311" s="154" t="n">
        <v>2035</v>
      </c>
      <c r="AE311" s="154" t="n">
        <v>2036</v>
      </c>
      <c r="AF311" s="154" t="n">
        <v>2037</v>
      </c>
      <c r="AG311" s="154" t="n">
        <v>2038</v>
      </c>
      <c r="AH311" s="154" t="n">
        <v>2039</v>
      </c>
      <c r="AI311" s="154" t="n">
        <v>2040</v>
      </c>
      <c r="AJ311" s="154" t="n">
        <v>2041</v>
      </c>
      <c r="AK311" s="154" t="n">
        <v>2042</v>
      </c>
      <c r="AL311" s="154" t="n">
        <v>2043</v>
      </c>
      <c r="AM311" s="154" t="n">
        <v>2044</v>
      </c>
      <c r="AN311" s="154" t="n">
        <v>2045</v>
      </c>
      <c r="AO311" s="154" t="n">
        <v>2046</v>
      </c>
      <c r="AP311" s="154" t="n">
        <v>2047</v>
      </c>
      <c r="AQ311" s="154" t="n">
        <v>2048</v>
      </c>
      <c r="AR311" s="154" t="n">
        <v>2049</v>
      </c>
      <c r="AS311" s="154" t="n">
        <v>2050</v>
      </c>
    </row>
    <row r="312" ht="13.9" customHeight="1">
      <c r="G312" s="16" t="n"/>
      <c r="H312" s="206" t="n"/>
      <c r="K312" s="119" t="n">
        <v>1</v>
      </c>
      <c r="L312" s="173">
        <f>1/((1+L$226)*(1+L$203))^$K312</f>
        <v/>
      </c>
      <c r="M312" s="173">
        <f>1/((1+M$226)*(1+M$203))^$K312</f>
        <v/>
      </c>
      <c r="N312" s="173">
        <f>1/((1+N$226)*(1+N$203))^$K312</f>
        <v/>
      </c>
      <c r="O312" s="173">
        <f>1/((1+O$226)*(1+O$203))^$K312</f>
        <v/>
      </c>
      <c r="P312" s="173">
        <f>1/((1+P$226)*(1+P$203))^$K312</f>
        <v/>
      </c>
      <c r="Q312" s="173">
        <f>1/((1+Q$226)*(1+Q$203))^$K312</f>
        <v/>
      </c>
      <c r="R312" s="173">
        <f>1/((1+R$226)*(1+R$203))^$K312</f>
        <v/>
      </c>
      <c r="S312" s="173">
        <f>1/((1+S$226)*(1+S$203))^$K312</f>
        <v/>
      </c>
      <c r="T312" s="173">
        <f>1/((1+T$226)*(1+T$203))^$K312</f>
        <v/>
      </c>
      <c r="U312" s="173">
        <f>1/((1+U$226)*(1+U$203))^$K312</f>
        <v/>
      </c>
      <c r="V312" s="173">
        <f>1/((1+V$226)*(1+V$203))^$K312</f>
        <v/>
      </c>
      <c r="W312" s="173">
        <f>1/((1+W$226)*(1+W$203))^$K312</f>
        <v/>
      </c>
      <c r="X312" s="173">
        <f>1/((1+X$226)*(1+X$203))^$K312</f>
        <v/>
      </c>
      <c r="Y312" s="173">
        <f>1/((1+Y$226)*(1+Y$203))^$K312</f>
        <v/>
      </c>
      <c r="Z312" s="173">
        <f>1/((1+Z$226)*(1+Z$203))^$K312</f>
        <v/>
      </c>
      <c r="AA312" s="173">
        <f>1/((1+AA$226)*(1+AA$203))^$K312</f>
        <v/>
      </c>
      <c r="AB312" s="173">
        <f>1/((1+AB$226)*(1+AB$203))^$K312</f>
        <v/>
      </c>
      <c r="AC312" s="173">
        <f>1/((1+AC$226)*(1+AC$203))^$K312</f>
        <v/>
      </c>
      <c r="AD312" s="173">
        <f>1/((1+AD$226)*(1+AD$203))^$K312</f>
        <v/>
      </c>
      <c r="AE312" s="173">
        <f>1/((1+AE$226)*(1+AE$203))^$K312</f>
        <v/>
      </c>
      <c r="AF312" s="173">
        <f>1/((1+AF$226)*(1+AF$203))^$K312</f>
        <v/>
      </c>
      <c r="AG312" s="173">
        <f>1/((1+AG$226)*(1+AG$203))^$K312</f>
        <v/>
      </c>
      <c r="AH312" s="173">
        <f>1/((1+AH$226)*(1+AH$203))^$K312</f>
        <v/>
      </c>
      <c r="AI312" s="173">
        <f>1/((1+AI$226)*(1+AI$203))^$K312</f>
        <v/>
      </c>
      <c r="AJ312" s="173">
        <f>1/((1+AJ$226)*(1+AJ$203))^$K312</f>
        <v/>
      </c>
      <c r="AK312" s="173">
        <f>1/((1+AK$226)*(1+AK$203))^$K312</f>
        <v/>
      </c>
      <c r="AL312" s="173">
        <f>1/((1+AL$226)*(1+AL$203))^$K312</f>
        <v/>
      </c>
      <c r="AM312" s="173">
        <f>1/((1+AM$226)*(1+AM$203))^$K312</f>
        <v/>
      </c>
      <c r="AN312" s="173">
        <f>1/((1+AN$226)*(1+AN$203))^$K312</f>
        <v/>
      </c>
      <c r="AO312" s="173">
        <f>1/((1+AO$226)*(1+AO$203))^$K312</f>
        <v/>
      </c>
      <c r="AP312" s="173">
        <f>1/((1+AP$226)*(1+AP$203))^$K312</f>
        <v/>
      </c>
      <c r="AQ312" s="173">
        <f>1/((1+AQ$226)*(1+AQ$203))^$K312</f>
        <v/>
      </c>
      <c r="AR312" s="173">
        <f>1/((1+AR$226)*(1+AR$203))^$K312</f>
        <v/>
      </c>
      <c r="AS312" s="173">
        <f>1/((1+AS$226)*(1+AS$203))^$K312</f>
        <v/>
      </c>
    </row>
    <row r="313" ht="13.9" customHeight="1">
      <c r="G313" s="16" t="n"/>
      <c r="H313" s="206" t="n"/>
      <c r="K313" s="119" t="n">
        <v>2</v>
      </c>
      <c r="L313" s="173">
        <f>1/((1+L$226)*(1+L$203))^$K313</f>
        <v/>
      </c>
      <c r="M313" s="173">
        <f>1/((1+M$226)*(1+M$203))^$K313</f>
        <v/>
      </c>
      <c r="N313" s="173">
        <f>1/((1+N$226)*(1+N$203))^$K313</f>
        <v/>
      </c>
      <c r="O313" s="173">
        <f>1/((1+O$226)*(1+O$203))^$K313</f>
        <v/>
      </c>
      <c r="P313" s="173">
        <f>1/((1+P$226)*(1+P$203))^$K313</f>
        <v/>
      </c>
      <c r="Q313" s="173">
        <f>1/((1+Q$226)*(1+Q$203))^$K313</f>
        <v/>
      </c>
      <c r="R313" s="173">
        <f>1/((1+R$226)*(1+R$203))^$K313</f>
        <v/>
      </c>
      <c r="S313" s="173">
        <f>1/((1+S$226)*(1+S$203))^$K313</f>
        <v/>
      </c>
      <c r="T313" s="173">
        <f>1/((1+T$226)*(1+T$203))^$K313</f>
        <v/>
      </c>
      <c r="U313" s="173">
        <f>1/((1+U$226)*(1+U$203))^$K313</f>
        <v/>
      </c>
      <c r="V313" s="173">
        <f>1/((1+V$226)*(1+V$203))^$K313</f>
        <v/>
      </c>
      <c r="W313" s="173">
        <f>1/((1+W$226)*(1+W$203))^$K313</f>
        <v/>
      </c>
      <c r="X313" s="173">
        <f>1/((1+X$226)*(1+X$203))^$K313</f>
        <v/>
      </c>
      <c r="Y313" s="173">
        <f>1/((1+Y$226)*(1+Y$203))^$K313</f>
        <v/>
      </c>
      <c r="Z313" s="173">
        <f>1/((1+Z$226)*(1+Z$203))^$K313</f>
        <v/>
      </c>
      <c r="AA313" s="173">
        <f>1/((1+AA$226)*(1+AA$203))^$K313</f>
        <v/>
      </c>
      <c r="AB313" s="173">
        <f>1/((1+AB$226)*(1+AB$203))^$K313</f>
        <v/>
      </c>
      <c r="AC313" s="173">
        <f>1/((1+AC$226)*(1+AC$203))^$K313</f>
        <v/>
      </c>
      <c r="AD313" s="173">
        <f>1/((1+AD$226)*(1+AD$203))^$K313</f>
        <v/>
      </c>
      <c r="AE313" s="173">
        <f>1/((1+AE$226)*(1+AE$203))^$K313</f>
        <v/>
      </c>
      <c r="AF313" s="173">
        <f>1/((1+AF$226)*(1+AF$203))^$K313</f>
        <v/>
      </c>
      <c r="AG313" s="173">
        <f>1/((1+AG$226)*(1+AG$203))^$K313</f>
        <v/>
      </c>
      <c r="AH313" s="173">
        <f>1/((1+AH$226)*(1+AH$203))^$K313</f>
        <v/>
      </c>
      <c r="AI313" s="173">
        <f>1/((1+AI$226)*(1+AI$203))^$K313</f>
        <v/>
      </c>
      <c r="AJ313" s="173">
        <f>1/((1+AJ$226)*(1+AJ$203))^$K313</f>
        <v/>
      </c>
      <c r="AK313" s="173">
        <f>1/((1+AK$226)*(1+AK$203))^$K313</f>
        <v/>
      </c>
      <c r="AL313" s="173">
        <f>1/((1+AL$226)*(1+AL$203))^$K313</f>
        <v/>
      </c>
      <c r="AM313" s="173">
        <f>1/((1+AM$226)*(1+AM$203))^$K313</f>
        <v/>
      </c>
      <c r="AN313" s="173">
        <f>1/((1+AN$226)*(1+AN$203))^$K313</f>
        <v/>
      </c>
      <c r="AO313" s="173">
        <f>1/((1+AO$226)*(1+AO$203))^$K313</f>
        <v/>
      </c>
      <c r="AP313" s="173">
        <f>1/((1+AP$226)*(1+AP$203))^$K313</f>
        <v/>
      </c>
      <c r="AQ313" s="173">
        <f>1/((1+AQ$226)*(1+AQ$203))^$K313</f>
        <v/>
      </c>
      <c r="AR313" s="173">
        <f>1/((1+AR$226)*(1+AR$203))^$K313</f>
        <v/>
      </c>
      <c r="AS313" s="173">
        <f>1/((1+AS$226)*(1+AS$203))^$K313</f>
        <v/>
      </c>
    </row>
    <row r="314" ht="13.9" customHeight="1">
      <c r="G314" s="16" t="n"/>
      <c r="H314" s="206" t="n"/>
      <c r="K314" s="119" t="n">
        <v>3</v>
      </c>
      <c r="L314" s="173">
        <f>1/((1+L$226)*(1+L$203))^$K314</f>
        <v/>
      </c>
      <c r="M314" s="173">
        <f>1/((1+M$226)*(1+M$203))^$K314</f>
        <v/>
      </c>
      <c r="N314" s="173">
        <f>1/((1+N$226)*(1+N$203))^$K314</f>
        <v/>
      </c>
      <c r="O314" s="173">
        <f>1/((1+O$226)*(1+O$203))^$K314</f>
        <v/>
      </c>
      <c r="P314" s="173">
        <f>1/((1+P$226)*(1+P$203))^$K314</f>
        <v/>
      </c>
      <c r="Q314" s="173">
        <f>1/((1+Q$226)*(1+Q$203))^$K314</f>
        <v/>
      </c>
      <c r="R314" s="173">
        <f>1/((1+R$226)*(1+R$203))^$K314</f>
        <v/>
      </c>
      <c r="S314" s="173">
        <f>1/((1+S$226)*(1+S$203))^$K314</f>
        <v/>
      </c>
      <c r="T314" s="173">
        <f>1/((1+T$226)*(1+T$203))^$K314</f>
        <v/>
      </c>
      <c r="U314" s="173">
        <f>1/((1+U$226)*(1+U$203))^$K314</f>
        <v/>
      </c>
      <c r="V314" s="173">
        <f>1/((1+V$226)*(1+V$203))^$K314</f>
        <v/>
      </c>
      <c r="W314" s="173">
        <f>1/((1+W$226)*(1+W$203))^$K314</f>
        <v/>
      </c>
      <c r="X314" s="173">
        <f>1/((1+X$226)*(1+X$203))^$K314</f>
        <v/>
      </c>
      <c r="Y314" s="173">
        <f>1/((1+Y$226)*(1+Y$203))^$K314</f>
        <v/>
      </c>
      <c r="Z314" s="173">
        <f>1/((1+Z$226)*(1+Z$203))^$K314</f>
        <v/>
      </c>
      <c r="AA314" s="173">
        <f>1/((1+AA$226)*(1+AA$203))^$K314</f>
        <v/>
      </c>
      <c r="AB314" s="173">
        <f>1/((1+AB$226)*(1+AB$203))^$K314</f>
        <v/>
      </c>
      <c r="AC314" s="173">
        <f>1/((1+AC$226)*(1+AC$203))^$K314</f>
        <v/>
      </c>
      <c r="AD314" s="173">
        <f>1/((1+AD$226)*(1+AD$203))^$K314</f>
        <v/>
      </c>
      <c r="AE314" s="173">
        <f>1/((1+AE$226)*(1+AE$203))^$K314</f>
        <v/>
      </c>
      <c r="AF314" s="173">
        <f>1/((1+AF$226)*(1+AF$203))^$K314</f>
        <v/>
      </c>
      <c r="AG314" s="173">
        <f>1/((1+AG$226)*(1+AG$203))^$K314</f>
        <v/>
      </c>
      <c r="AH314" s="173">
        <f>1/((1+AH$226)*(1+AH$203))^$K314</f>
        <v/>
      </c>
      <c r="AI314" s="173">
        <f>1/((1+AI$226)*(1+AI$203))^$K314</f>
        <v/>
      </c>
      <c r="AJ314" s="173">
        <f>1/((1+AJ$226)*(1+AJ$203))^$K314</f>
        <v/>
      </c>
      <c r="AK314" s="173">
        <f>1/((1+AK$226)*(1+AK$203))^$K314</f>
        <v/>
      </c>
      <c r="AL314" s="173">
        <f>1/((1+AL$226)*(1+AL$203))^$K314</f>
        <v/>
      </c>
      <c r="AM314" s="173">
        <f>1/((1+AM$226)*(1+AM$203))^$K314</f>
        <v/>
      </c>
      <c r="AN314" s="173">
        <f>1/((1+AN$226)*(1+AN$203))^$K314</f>
        <v/>
      </c>
      <c r="AO314" s="173">
        <f>1/((1+AO$226)*(1+AO$203))^$K314</f>
        <v/>
      </c>
      <c r="AP314" s="173">
        <f>1/((1+AP$226)*(1+AP$203))^$K314</f>
        <v/>
      </c>
      <c r="AQ314" s="173">
        <f>1/((1+AQ$226)*(1+AQ$203))^$K314</f>
        <v/>
      </c>
      <c r="AR314" s="173">
        <f>1/((1+AR$226)*(1+AR$203))^$K314</f>
        <v/>
      </c>
      <c r="AS314" s="173">
        <f>1/((1+AS$226)*(1+AS$203))^$K314</f>
        <v/>
      </c>
    </row>
    <row r="315" ht="13.9" customHeight="1">
      <c r="G315" s="16" t="n"/>
      <c r="H315" s="206" t="n"/>
      <c r="K315" s="119" t="n">
        <v>4</v>
      </c>
      <c r="L315" s="173">
        <f>1/((1+L$226)*(1+L$203))^$K315</f>
        <v/>
      </c>
      <c r="M315" s="173">
        <f>1/((1+M$226)*(1+M$203))^$K315</f>
        <v/>
      </c>
      <c r="N315" s="173">
        <f>1/((1+N$226)*(1+N$203))^$K315</f>
        <v/>
      </c>
      <c r="O315" s="173">
        <f>1/((1+O$226)*(1+O$203))^$K315</f>
        <v/>
      </c>
      <c r="P315" s="173">
        <f>1/((1+P$226)*(1+P$203))^$K315</f>
        <v/>
      </c>
      <c r="Q315" s="173">
        <f>1/((1+Q$226)*(1+Q$203))^$K315</f>
        <v/>
      </c>
      <c r="R315" s="173">
        <f>1/((1+R$226)*(1+R$203))^$K315</f>
        <v/>
      </c>
      <c r="S315" s="173">
        <f>1/((1+S$226)*(1+S$203))^$K315</f>
        <v/>
      </c>
      <c r="T315" s="173">
        <f>1/((1+T$226)*(1+T$203))^$K315</f>
        <v/>
      </c>
      <c r="U315" s="173">
        <f>1/((1+U$226)*(1+U$203))^$K315</f>
        <v/>
      </c>
      <c r="V315" s="173">
        <f>1/((1+V$226)*(1+V$203))^$K315</f>
        <v/>
      </c>
      <c r="W315" s="173">
        <f>1/((1+W$226)*(1+W$203))^$K315</f>
        <v/>
      </c>
      <c r="X315" s="173">
        <f>1/((1+X$226)*(1+X$203))^$K315</f>
        <v/>
      </c>
      <c r="Y315" s="173">
        <f>1/((1+Y$226)*(1+Y$203))^$K315</f>
        <v/>
      </c>
      <c r="Z315" s="173">
        <f>1/((1+Z$226)*(1+Z$203))^$K315</f>
        <v/>
      </c>
      <c r="AA315" s="173">
        <f>1/((1+AA$226)*(1+AA$203))^$K315</f>
        <v/>
      </c>
      <c r="AB315" s="173">
        <f>1/((1+AB$226)*(1+AB$203))^$K315</f>
        <v/>
      </c>
      <c r="AC315" s="173">
        <f>1/((1+AC$226)*(1+AC$203))^$K315</f>
        <v/>
      </c>
      <c r="AD315" s="173">
        <f>1/((1+AD$226)*(1+AD$203))^$K315</f>
        <v/>
      </c>
      <c r="AE315" s="173">
        <f>1/((1+AE$226)*(1+AE$203))^$K315</f>
        <v/>
      </c>
      <c r="AF315" s="173">
        <f>1/((1+AF$226)*(1+AF$203))^$K315</f>
        <v/>
      </c>
      <c r="AG315" s="173">
        <f>1/((1+AG$226)*(1+AG$203))^$K315</f>
        <v/>
      </c>
      <c r="AH315" s="173">
        <f>1/((1+AH$226)*(1+AH$203))^$K315</f>
        <v/>
      </c>
      <c r="AI315" s="173">
        <f>1/((1+AI$226)*(1+AI$203))^$K315</f>
        <v/>
      </c>
      <c r="AJ315" s="173">
        <f>1/((1+AJ$226)*(1+AJ$203))^$K315</f>
        <v/>
      </c>
      <c r="AK315" s="173">
        <f>1/((1+AK$226)*(1+AK$203))^$K315</f>
        <v/>
      </c>
      <c r="AL315" s="173">
        <f>1/((1+AL$226)*(1+AL$203))^$K315</f>
        <v/>
      </c>
      <c r="AM315" s="173">
        <f>1/((1+AM$226)*(1+AM$203))^$K315</f>
        <v/>
      </c>
      <c r="AN315" s="173">
        <f>1/((1+AN$226)*(1+AN$203))^$K315</f>
        <v/>
      </c>
      <c r="AO315" s="173">
        <f>1/((1+AO$226)*(1+AO$203))^$K315</f>
        <v/>
      </c>
      <c r="AP315" s="173">
        <f>1/((1+AP$226)*(1+AP$203))^$K315</f>
        <v/>
      </c>
      <c r="AQ315" s="173">
        <f>1/((1+AQ$226)*(1+AQ$203))^$K315</f>
        <v/>
      </c>
      <c r="AR315" s="173">
        <f>1/((1+AR$226)*(1+AR$203))^$K315</f>
        <v/>
      </c>
      <c r="AS315" s="173">
        <f>1/((1+AS$226)*(1+AS$203))^$K315</f>
        <v/>
      </c>
    </row>
    <row r="316" ht="13.9" customHeight="1">
      <c r="G316" s="16" t="n"/>
      <c r="H316" s="206" t="n"/>
      <c r="K316" s="119" t="n">
        <v>5</v>
      </c>
      <c r="L316" s="173">
        <f>1/((1+L$226)*(1+L$203))^$K316</f>
        <v/>
      </c>
      <c r="M316" s="173">
        <f>1/((1+M$226)*(1+M$203))^$K316</f>
        <v/>
      </c>
      <c r="N316" s="173">
        <f>1/((1+N$226)*(1+N$203))^$K316</f>
        <v/>
      </c>
      <c r="O316" s="173">
        <f>1/((1+O$226)*(1+O$203))^$K316</f>
        <v/>
      </c>
      <c r="P316" s="173">
        <f>1/((1+P$226)*(1+P$203))^$K316</f>
        <v/>
      </c>
      <c r="Q316" s="173">
        <f>1/((1+Q$226)*(1+Q$203))^$K316</f>
        <v/>
      </c>
      <c r="R316" s="173">
        <f>1/((1+R$226)*(1+R$203))^$K316</f>
        <v/>
      </c>
      <c r="S316" s="173">
        <f>1/((1+S$226)*(1+S$203))^$K316</f>
        <v/>
      </c>
      <c r="T316" s="173">
        <f>1/((1+T$226)*(1+T$203))^$K316</f>
        <v/>
      </c>
      <c r="U316" s="173">
        <f>1/((1+U$226)*(1+U$203))^$K316</f>
        <v/>
      </c>
      <c r="V316" s="173">
        <f>1/((1+V$226)*(1+V$203))^$K316</f>
        <v/>
      </c>
      <c r="W316" s="173">
        <f>1/((1+W$226)*(1+W$203))^$K316</f>
        <v/>
      </c>
      <c r="X316" s="173">
        <f>1/((1+X$226)*(1+X$203))^$K316</f>
        <v/>
      </c>
      <c r="Y316" s="173">
        <f>1/((1+Y$226)*(1+Y$203))^$K316</f>
        <v/>
      </c>
      <c r="Z316" s="173">
        <f>1/((1+Z$226)*(1+Z$203))^$K316</f>
        <v/>
      </c>
      <c r="AA316" s="173">
        <f>1/((1+AA$226)*(1+AA$203))^$K316</f>
        <v/>
      </c>
      <c r="AB316" s="173">
        <f>1/((1+AB$226)*(1+AB$203))^$K316</f>
        <v/>
      </c>
      <c r="AC316" s="173">
        <f>1/((1+AC$226)*(1+AC$203))^$K316</f>
        <v/>
      </c>
      <c r="AD316" s="173">
        <f>1/((1+AD$226)*(1+AD$203))^$K316</f>
        <v/>
      </c>
      <c r="AE316" s="173">
        <f>1/((1+AE$226)*(1+AE$203))^$K316</f>
        <v/>
      </c>
      <c r="AF316" s="173">
        <f>1/((1+AF$226)*(1+AF$203))^$K316</f>
        <v/>
      </c>
      <c r="AG316" s="173">
        <f>1/((1+AG$226)*(1+AG$203))^$K316</f>
        <v/>
      </c>
      <c r="AH316" s="173">
        <f>1/((1+AH$226)*(1+AH$203))^$K316</f>
        <v/>
      </c>
      <c r="AI316" s="173">
        <f>1/((1+AI$226)*(1+AI$203))^$K316</f>
        <v/>
      </c>
      <c r="AJ316" s="173">
        <f>1/((1+AJ$226)*(1+AJ$203))^$K316</f>
        <v/>
      </c>
      <c r="AK316" s="173">
        <f>1/((1+AK$226)*(1+AK$203))^$K316</f>
        <v/>
      </c>
      <c r="AL316" s="173">
        <f>1/((1+AL$226)*(1+AL$203))^$K316</f>
        <v/>
      </c>
      <c r="AM316" s="173">
        <f>1/((1+AM$226)*(1+AM$203))^$K316</f>
        <v/>
      </c>
      <c r="AN316" s="173">
        <f>1/((1+AN$226)*(1+AN$203))^$K316</f>
        <v/>
      </c>
      <c r="AO316" s="173">
        <f>1/((1+AO$226)*(1+AO$203))^$K316</f>
        <v/>
      </c>
      <c r="AP316" s="173">
        <f>1/((1+AP$226)*(1+AP$203))^$K316</f>
        <v/>
      </c>
      <c r="AQ316" s="173">
        <f>1/((1+AQ$226)*(1+AQ$203))^$K316</f>
        <v/>
      </c>
      <c r="AR316" s="173">
        <f>1/((1+AR$226)*(1+AR$203))^$K316</f>
        <v/>
      </c>
      <c r="AS316" s="173">
        <f>1/((1+AS$226)*(1+AS$203))^$K316</f>
        <v/>
      </c>
    </row>
    <row r="317" ht="13.9" customHeight="1">
      <c r="G317" s="82" t="n"/>
      <c r="H317" s="83" t="n"/>
      <c r="I317" s="83" t="n"/>
      <c r="J317" s="351" t="n"/>
      <c r="K317" s="119" t="n">
        <v>6</v>
      </c>
      <c r="L317" s="173">
        <f>1/((1+L$226)*(1+L$203))^$K317</f>
        <v/>
      </c>
      <c r="M317" s="173">
        <f>1/((1+M$226)*(1+M$203))^$K317</f>
        <v/>
      </c>
      <c r="N317" s="173">
        <f>1/((1+N$226)*(1+N$203))^$K317</f>
        <v/>
      </c>
      <c r="O317" s="173">
        <f>1/((1+O$226)*(1+O$203))^$K317</f>
        <v/>
      </c>
      <c r="P317" s="173">
        <f>1/((1+P$226)*(1+P$203))^$K317</f>
        <v/>
      </c>
      <c r="Q317" s="173">
        <f>1/((1+Q$226)*(1+Q$203))^$K317</f>
        <v/>
      </c>
      <c r="R317" s="173">
        <f>1/((1+R$226)*(1+R$203))^$K317</f>
        <v/>
      </c>
      <c r="S317" s="173">
        <f>1/((1+S$226)*(1+S$203))^$K317</f>
        <v/>
      </c>
      <c r="T317" s="173">
        <f>1/((1+T$226)*(1+T$203))^$K317</f>
        <v/>
      </c>
      <c r="U317" s="173">
        <f>1/((1+U$226)*(1+U$203))^$K317</f>
        <v/>
      </c>
      <c r="V317" s="173">
        <f>1/((1+V$226)*(1+V$203))^$K317</f>
        <v/>
      </c>
      <c r="W317" s="173">
        <f>1/((1+W$226)*(1+W$203))^$K317</f>
        <v/>
      </c>
      <c r="X317" s="173">
        <f>1/((1+X$226)*(1+X$203))^$K317</f>
        <v/>
      </c>
      <c r="Y317" s="173">
        <f>1/((1+Y$226)*(1+Y$203))^$K317</f>
        <v/>
      </c>
      <c r="Z317" s="173">
        <f>1/((1+Z$226)*(1+Z$203))^$K317</f>
        <v/>
      </c>
      <c r="AA317" s="173">
        <f>1/((1+AA$226)*(1+AA$203))^$K317</f>
        <v/>
      </c>
      <c r="AB317" s="173">
        <f>1/((1+AB$226)*(1+AB$203))^$K317</f>
        <v/>
      </c>
      <c r="AC317" s="173">
        <f>1/((1+AC$226)*(1+AC$203))^$K317</f>
        <v/>
      </c>
      <c r="AD317" s="173">
        <f>1/((1+AD$226)*(1+AD$203))^$K317</f>
        <v/>
      </c>
      <c r="AE317" s="173">
        <f>1/((1+AE$226)*(1+AE$203))^$K317</f>
        <v/>
      </c>
      <c r="AF317" s="173">
        <f>1/((1+AF$226)*(1+AF$203))^$K317</f>
        <v/>
      </c>
      <c r="AG317" s="173">
        <f>1/((1+AG$226)*(1+AG$203))^$K317</f>
        <v/>
      </c>
      <c r="AH317" s="173">
        <f>1/((1+AH$226)*(1+AH$203))^$K317</f>
        <v/>
      </c>
      <c r="AI317" s="173">
        <f>1/((1+AI$226)*(1+AI$203))^$K317</f>
        <v/>
      </c>
      <c r="AJ317" s="173">
        <f>1/((1+AJ$226)*(1+AJ$203))^$K317</f>
        <v/>
      </c>
      <c r="AK317" s="173">
        <f>1/((1+AK$226)*(1+AK$203))^$K317</f>
        <v/>
      </c>
      <c r="AL317" s="173">
        <f>1/((1+AL$226)*(1+AL$203))^$K317</f>
        <v/>
      </c>
      <c r="AM317" s="173">
        <f>1/((1+AM$226)*(1+AM$203))^$K317</f>
        <v/>
      </c>
      <c r="AN317" s="173">
        <f>1/((1+AN$226)*(1+AN$203))^$K317</f>
        <v/>
      </c>
      <c r="AO317" s="173">
        <f>1/((1+AO$226)*(1+AO$203))^$K317</f>
        <v/>
      </c>
      <c r="AP317" s="173">
        <f>1/((1+AP$226)*(1+AP$203))^$K317</f>
        <v/>
      </c>
      <c r="AQ317" s="173">
        <f>1/((1+AQ$226)*(1+AQ$203))^$K317</f>
        <v/>
      </c>
      <c r="AR317" s="173">
        <f>1/((1+AR$226)*(1+AR$203))^$K317</f>
        <v/>
      </c>
      <c r="AS317" s="173">
        <f>1/((1+AS$226)*(1+AS$203))^$K317</f>
        <v/>
      </c>
    </row>
    <row r="318" ht="13.9" customHeight="1">
      <c r="G318" s="16" t="n"/>
      <c r="J318" s="118" t="inlineStr">
        <is>
          <t>Tariff Schedule</t>
        </is>
      </c>
      <c r="K318" s="119" t="inlineStr">
        <is>
          <t>($/Wdc)</t>
        </is>
      </c>
      <c r="L318" s="120" t="n">
        <v>0</v>
      </c>
      <c r="M318" s="120" t="n">
        <v>0.1</v>
      </c>
      <c r="N318" s="120" t="n">
        <v>0.1</v>
      </c>
      <c r="O318" s="120" t="n">
        <v>0.09</v>
      </c>
      <c r="P318" s="120" t="n">
        <v>0.06</v>
      </c>
      <c r="Q318" s="120" t="n">
        <v>0.04</v>
      </c>
      <c r="R318" s="120" t="n">
        <v>0</v>
      </c>
      <c r="S318" s="120" t="n">
        <v>0</v>
      </c>
      <c r="T318" s="120" t="n">
        <v>0</v>
      </c>
      <c r="U318" s="120" t="n">
        <v>0</v>
      </c>
      <c r="V318" s="120" t="n">
        <v>0</v>
      </c>
      <c r="W318" s="120" t="n">
        <v>0</v>
      </c>
      <c r="X318" s="120" t="n">
        <v>0</v>
      </c>
      <c r="Y318" s="120" t="n">
        <v>0</v>
      </c>
      <c r="Z318" s="120" t="n">
        <v>0</v>
      </c>
      <c r="AA318" s="120" t="n">
        <v>0</v>
      </c>
      <c r="AB318" s="120" t="n">
        <v>0</v>
      </c>
      <c r="AC318" s="120" t="n">
        <v>0</v>
      </c>
      <c r="AD318" s="120" t="n">
        <v>0</v>
      </c>
      <c r="AE318" s="120" t="n">
        <v>0</v>
      </c>
      <c r="AF318" s="120" t="n">
        <v>0</v>
      </c>
      <c r="AG318" s="120" t="n">
        <v>0</v>
      </c>
      <c r="AH318" s="120" t="n">
        <v>0</v>
      </c>
      <c r="AI318" s="120" t="n">
        <v>0</v>
      </c>
      <c r="AJ318" s="120" t="n">
        <v>0</v>
      </c>
      <c r="AK318" s="120" t="n">
        <v>0</v>
      </c>
      <c r="AL318" s="120" t="n">
        <v>0</v>
      </c>
      <c r="AM318" s="120" t="n">
        <v>0</v>
      </c>
      <c r="AN318" s="120" t="n">
        <v>0</v>
      </c>
      <c r="AO318" s="120" t="n">
        <v>0</v>
      </c>
      <c r="AP318" s="120" t="n">
        <v>0</v>
      </c>
      <c r="AQ318" s="120" t="n">
        <v>0</v>
      </c>
      <c r="AR318" s="120" t="n">
        <v>0</v>
      </c>
      <c r="AS318" s="120" t="n">
        <v>0</v>
      </c>
    </row>
    <row r="319" ht="13.9" customHeight="1">
      <c r="G319" s="16" t="n"/>
    </row>
    <row r="320" ht="13.9" customHeight="1">
      <c r="G320" s="16" t="n"/>
      <c r="H320" s="174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  <c r="AA320" s="83" t="n"/>
      <c r="AB320" s="83" t="n"/>
      <c r="AC320" s="83" t="n"/>
      <c r="AD320" s="83" t="n"/>
      <c r="AE320" s="83" t="n"/>
      <c r="AF320" s="83" t="n"/>
      <c r="AG320" s="83" t="n"/>
      <c r="AH320" s="83" t="n"/>
      <c r="AI320" s="83" t="n"/>
      <c r="AJ320" s="83" t="n"/>
      <c r="AK320" s="83" t="n"/>
      <c r="AL320" s="83" t="n"/>
      <c r="AM320" s="83" t="n"/>
      <c r="AN320" s="83" t="n"/>
      <c r="AO320" s="83" t="n"/>
      <c r="AP320" s="83" t="n"/>
      <c r="AQ320" s="83" t="n"/>
      <c r="AR320" s="83" t="n"/>
      <c r="AS320" s="83" t="n"/>
      <c r="AT320" s="83" t="n"/>
    </row>
    <row r="321" ht="13.9" customHeight="1">
      <c r="G321" s="16" t="n"/>
      <c r="H321" s="174" t="n"/>
    </row>
    <row r="322" ht="13.9" customHeight="1">
      <c r="G322" s="16" t="n"/>
      <c r="H322" s="174" t="n"/>
    </row>
    <row r="323" ht="13.9" customHeight="1">
      <c r="G323" s="16" t="n"/>
      <c r="H323" s="174" t="n"/>
    </row>
    <row r="324" ht="13.9" customHeight="1">
      <c r="E324" s="14" t="inlineStr">
        <is>
          <t>X</t>
        </is>
      </c>
      <c r="G324" s="16" t="n"/>
      <c r="H324" s="209" t="inlineStr">
        <is>
          <t>Graphics</t>
        </is>
      </c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121" t="n"/>
      <c r="AI324" s="121" t="n"/>
      <c r="AJ324" s="121" t="n"/>
      <c r="AK324" s="121" t="n"/>
      <c r="AL324" s="121" t="n"/>
      <c r="AM324" s="121" t="n"/>
      <c r="AN324" s="121" t="n"/>
      <c r="AO324" s="121" t="n"/>
      <c r="AP324" s="121" t="n"/>
      <c r="AQ324" s="121" t="n"/>
      <c r="AR324" s="121" t="n"/>
      <c r="AS324" s="121" t="n"/>
      <c r="AT324" s="121" t="n"/>
    </row>
    <row r="325" ht="13.9" customHeight="1">
      <c r="G325" s="16" t="n"/>
      <c r="H325" s="174" t="n"/>
    </row>
    <row r="328" ht="13.9" customHeight="1">
      <c r="G328" s="122" t="n"/>
      <c r="H328" s="176" t="n"/>
      <c r="I328" s="176" t="n"/>
      <c r="J328" s="123" t="n"/>
    </row>
    <row r="367" ht="13.9" customHeight="1">
      <c r="X367" s="267" t="inlineStr">
        <is>
          <t xml:space="preserve"> </t>
        </is>
      </c>
    </row>
    <row r="387" ht="13.9" customHeight="1"/>
    <row r="388" ht="13.9" customHeight="1"/>
    <row r="389" ht="13.9" customHeight="1"/>
    <row r="390" ht="13.9" customHeight="1"/>
    <row r="391" ht="13.9" customHeight="1"/>
    <row r="392" ht="13.9" customHeight="1"/>
    <row r="393" ht="13.9" customHeight="1"/>
    <row r="394" ht="13.9" customHeight="1"/>
    <row r="395" ht="13.9" customHeight="1"/>
    <row r="396" ht="13.9" customHeight="1"/>
    <row r="397" ht="13.9" customHeight="1"/>
    <row r="398" ht="13.9" customHeight="1"/>
    <row r="399" ht="13.9" customHeight="1"/>
    <row r="400" ht="13.9" customHeight="1"/>
    <row r="401" ht="13.9" customHeight="1"/>
    <row r="402" ht="13.9" customHeight="1"/>
    <row r="403" ht="13.9" customHeight="1"/>
    <row r="404" ht="13.9" customHeight="1"/>
    <row r="405" ht="13.9" customHeight="1">
      <c r="Z405" s="10" t="inlineStr">
        <is>
          <t>Values overlap for all cases</t>
        </is>
      </c>
    </row>
    <row r="459" ht="13.9" customHeight="1">
      <c r="AA459" s="10" t="inlineStr">
        <is>
          <t>Values overlap for all cases</t>
        </is>
      </c>
    </row>
    <row r="534" ht="13.9" customHeight="1">
      <c r="C534" s="14" t="inlineStr">
        <is>
          <t>X</t>
        </is>
      </c>
      <c r="E534" s="14" t="n"/>
      <c r="G534" s="211" t="inlineStr">
        <is>
          <t>Data Sources for Default Inputs</t>
        </is>
      </c>
    </row>
    <row r="536" ht="13.9" customHeight="1" thickBot="1">
      <c r="H536" s="177" t="n"/>
      <c r="I536" s="177" t="n"/>
      <c r="J536" s="177" t="n"/>
      <c r="K536" s="177" t="n"/>
      <c r="L536" s="177" t="n"/>
    </row>
    <row r="537" ht="13.9" customHeight="1">
      <c r="H537" s="196" t="inlineStr">
        <is>
          <t>Current Costs:</t>
        </is>
      </c>
      <c r="I537" s="352" t="n"/>
      <c r="J537" s="352" t="n"/>
      <c r="K537" s="352" t="n"/>
      <c r="L537" s="353" t="n"/>
      <c r="M537" s="213" t="n"/>
      <c r="N537" s="352" t="n"/>
      <c r="O537" s="352" t="n"/>
      <c r="P537" s="352" t="n"/>
      <c r="Q537" s="352" t="n"/>
      <c r="R537" s="352" t="n"/>
      <c r="S537" s="352" t="n"/>
      <c r="T537" s="352" t="n"/>
      <c r="U537" s="352" t="n"/>
      <c r="V537" s="352" t="n"/>
      <c r="W537" s="352" t="n"/>
      <c r="X537" s="352" t="n"/>
      <c r="Y537" s="352" t="n"/>
      <c r="Z537" s="352" t="n"/>
      <c r="AA537" s="353" t="n"/>
    </row>
    <row r="538" ht="13.9" customHeight="1">
      <c r="H538" s="183" t="inlineStr">
        <is>
          <t>Available Capacity (GW)</t>
        </is>
      </c>
      <c r="I538" s="354" t="n"/>
      <c r="J538" s="354" t="n"/>
      <c r="K538" s="354" t="n"/>
      <c r="L538" s="355" t="n"/>
      <c r="M538" s="1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354" t="n"/>
      <c r="O538" s="354" t="n"/>
      <c r="P538" s="354" t="n"/>
      <c r="Q538" s="354" t="n"/>
      <c r="R538" s="354" t="n"/>
      <c r="S538" s="354" t="n"/>
      <c r="T538" s="354" t="n"/>
      <c r="U538" s="354" t="n"/>
      <c r="V538" s="354" t="n"/>
      <c r="W538" s="354" t="n"/>
      <c r="X538" s="354" t="n"/>
      <c r="Y538" s="354" t="n"/>
      <c r="Z538" s="354" t="n"/>
      <c r="AA538" s="356" t="n"/>
    </row>
    <row r="539" ht="13.9" customHeight="1">
      <c r="H539" s="183" t="inlineStr">
        <is>
          <t>Net Capacity Factor (%)</t>
        </is>
      </c>
      <c r="I539" s="354" t="n"/>
      <c r="J539" s="354" t="n"/>
      <c r="K539" s="354" t="n"/>
      <c r="L539" s="355" t="n"/>
      <c r="M539" s="195" t="inlineStr">
        <is>
          <t>National Renewable Energy Laboratory. PVWATTS v5. Representative of national range of capacity factors.</t>
        </is>
      </c>
      <c r="N539" s="354" t="n"/>
      <c r="O539" s="354" t="n"/>
      <c r="P539" s="354" t="n"/>
      <c r="Q539" s="354" t="n"/>
      <c r="R539" s="354" t="n"/>
      <c r="S539" s="354" t="n"/>
      <c r="T539" s="354" t="n"/>
      <c r="U539" s="354" t="n"/>
      <c r="V539" s="354" t="n"/>
      <c r="W539" s="354" t="n"/>
      <c r="X539" s="354" t="n"/>
      <c r="Y539" s="354" t="n"/>
      <c r="Z539" s="354" t="n"/>
      <c r="AA539" s="356" t="n"/>
    </row>
    <row r="540" ht="13.9" customHeight="1">
      <c r="H540" s="183" t="inlineStr">
        <is>
          <t>Overnight Capital Cost ($/kW)</t>
        </is>
      </c>
      <c r="I540" s="354" t="n"/>
      <c r="J540" s="354" t="n"/>
      <c r="K540" s="354" t="n"/>
      <c r="L540" s="355" t="n"/>
      <c r="M540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354" t="n"/>
      <c r="O540" s="354" t="n"/>
      <c r="P540" s="354" t="n"/>
      <c r="Q540" s="354" t="n"/>
      <c r="R540" s="354" t="n"/>
      <c r="S540" s="354" t="n"/>
      <c r="T540" s="354" t="n"/>
      <c r="U540" s="354" t="n"/>
      <c r="V540" s="354" t="n"/>
      <c r="W540" s="354" t="n"/>
      <c r="X540" s="354" t="n"/>
      <c r="Y540" s="354" t="n"/>
      <c r="Z540" s="354" t="n"/>
      <c r="AA540" s="355" t="n"/>
    </row>
    <row r="541" ht="13.9" customHeight="1">
      <c r="H541" s="183" t="inlineStr">
        <is>
          <t>Fixed Operating Expenses ($/kW-yr)</t>
        </is>
      </c>
      <c r="I541" s="354" t="n"/>
      <c r="J541" s="354" t="n"/>
      <c r="K541" s="354" t="n"/>
      <c r="L541" s="355" t="n"/>
      <c r="M541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354" t="n"/>
      <c r="O541" s="354" t="n"/>
      <c r="P541" s="354" t="n"/>
      <c r="Q541" s="354" t="n"/>
      <c r="R541" s="354" t="n"/>
      <c r="S541" s="354" t="n"/>
      <c r="T541" s="354" t="n"/>
      <c r="U541" s="354" t="n"/>
      <c r="V541" s="354" t="n"/>
      <c r="W541" s="354" t="n"/>
      <c r="X541" s="354" t="n"/>
      <c r="Y541" s="354" t="n"/>
      <c r="Z541" s="354" t="n"/>
      <c r="AA541" s="355" t="n"/>
    </row>
    <row r="542" ht="13.9" customHeight="1">
      <c r="H542" s="183" t="inlineStr">
        <is>
          <t>Variable Operating Expenses ($/MWh)</t>
        </is>
      </c>
      <c r="I542" s="354" t="n"/>
      <c r="J542" s="354" t="n"/>
      <c r="K542" s="354" t="n"/>
      <c r="L542" s="355" t="n"/>
      <c r="M542" s="194" t="inlineStr">
        <is>
          <t>N/A</t>
        </is>
      </c>
      <c r="N542" s="354" t="n"/>
      <c r="O542" s="354" t="n"/>
      <c r="P542" s="354" t="n"/>
      <c r="Q542" s="354" t="n"/>
      <c r="R542" s="354" t="n"/>
      <c r="S542" s="354" t="n"/>
      <c r="T542" s="354" t="n"/>
      <c r="U542" s="354" t="n"/>
      <c r="V542" s="354" t="n"/>
      <c r="W542" s="354" t="n"/>
      <c r="X542" s="354" t="n"/>
      <c r="Y542" s="354" t="n"/>
      <c r="Z542" s="354" t="n"/>
      <c r="AA542" s="355" t="n"/>
    </row>
    <row r="543" ht="13.9" customHeight="1">
      <c r="H543" s="183" t="inlineStr">
        <is>
          <t>Grid Feature Cost ($/kW)</t>
        </is>
      </c>
      <c r="I543" s="354" t="n"/>
      <c r="J543" s="354" t="n"/>
      <c r="K543" s="354" t="n"/>
      <c r="L543" s="355" t="n"/>
      <c r="M543" s="194" t="inlineStr">
        <is>
          <t>N/A</t>
        </is>
      </c>
      <c r="N543" s="354" t="n"/>
      <c r="O543" s="354" t="n"/>
      <c r="P543" s="354" t="n"/>
      <c r="Q543" s="354" t="n"/>
      <c r="R543" s="354" t="n"/>
      <c r="S543" s="354" t="n"/>
      <c r="T543" s="354" t="n"/>
      <c r="U543" s="354" t="n"/>
      <c r="V543" s="354" t="n"/>
      <c r="W543" s="354" t="n"/>
      <c r="X543" s="354" t="n"/>
      <c r="Y543" s="354" t="n"/>
      <c r="Z543" s="354" t="n"/>
      <c r="AA543" s="355" t="n"/>
    </row>
    <row r="544" ht="13.9" customHeight="1" thickBot="1">
      <c r="H544" s="188" t="inlineStr">
        <is>
          <t>Spur Line Cost ($/kW)</t>
        </is>
      </c>
      <c r="I544" s="357" t="n"/>
      <c r="J544" s="357" t="n"/>
      <c r="K544" s="357" t="n"/>
      <c r="L544" s="358" t="n"/>
      <c r="M544" s="359" t="inlineStr">
        <is>
          <t>N/A</t>
        </is>
      </c>
      <c r="N544" s="357" t="n"/>
      <c r="O544" s="357" t="n"/>
      <c r="P544" s="357" t="n"/>
      <c r="Q544" s="357" t="n"/>
      <c r="R544" s="357" t="n"/>
      <c r="S544" s="357" t="n"/>
      <c r="T544" s="357" t="n"/>
      <c r="U544" s="357" t="n"/>
      <c r="V544" s="357" t="n"/>
      <c r="W544" s="357" t="n"/>
      <c r="X544" s="357" t="n"/>
      <c r="Y544" s="357" t="n"/>
      <c r="Z544" s="357" t="n"/>
      <c r="AA544" s="360" t="n"/>
    </row>
    <row r="545" ht="13.9" customHeight="1" thickBot="1">
      <c r="H545" s="201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</row>
    <row r="546" ht="13.9" customHeight="1">
      <c r="H546" s="196" t="inlineStr">
        <is>
          <t>Future Projections Costs:</t>
        </is>
      </c>
      <c r="I546" s="352" t="n"/>
      <c r="J546" s="352" t="n"/>
      <c r="K546" s="352" t="n"/>
      <c r="L546" s="353" t="n"/>
      <c r="M546" s="361" t="n"/>
      <c r="N546" s="352" t="n"/>
      <c r="O546" s="352" t="n"/>
      <c r="P546" s="352" t="n"/>
      <c r="Q546" s="352" t="n"/>
      <c r="R546" s="352" t="n"/>
      <c r="S546" s="352" t="n"/>
      <c r="T546" s="352" t="n"/>
      <c r="U546" s="352" t="n"/>
      <c r="V546" s="352" t="n"/>
      <c r="W546" s="352" t="n"/>
      <c r="X546" s="352" t="n"/>
      <c r="Y546" s="352" t="n"/>
      <c r="Z546" s="352" t="n"/>
      <c r="AA546" s="362" t="n"/>
    </row>
    <row r="547" ht="13.9" customHeight="1">
      <c r="H547" s="183" t="inlineStr">
        <is>
          <t>Net Capacity Factor (%)</t>
        </is>
      </c>
      <c r="I547" s="354" t="n"/>
      <c r="J547" s="354" t="n"/>
      <c r="K547" s="354" t="n"/>
      <c r="L547" s="355" t="n"/>
      <c r="M547" s="195" t="inlineStr">
        <is>
          <t>Jones-Albertus, R et al (2015). Technology Advances Needed for Photovoltaics to Achieve Widespread Grid Price Parity.</t>
        </is>
      </c>
      <c r="N547" s="354" t="n"/>
      <c r="O547" s="354" t="n"/>
      <c r="P547" s="354" t="n"/>
      <c r="Q547" s="354" t="n"/>
      <c r="R547" s="354" t="n"/>
      <c r="S547" s="354" t="n"/>
      <c r="T547" s="354" t="n"/>
      <c r="U547" s="354" t="n"/>
      <c r="V547" s="354" t="n"/>
      <c r="W547" s="354" t="n"/>
      <c r="X547" s="354" t="n"/>
      <c r="Y547" s="354" t="n"/>
      <c r="Z547" s="354" t="n"/>
      <c r="AA547" s="356" t="n"/>
    </row>
    <row r="548" ht="13.9" customHeight="1">
      <c r="H548" s="183" t="inlineStr">
        <is>
          <t>Overnight Capital Cost ($/kW)</t>
        </is>
      </c>
      <c r="I548" s="354" t="n"/>
      <c r="J548" s="354" t="n"/>
      <c r="K548" s="354" t="n"/>
      <c r="L548" s="355" t="n"/>
      <c r="M548" s="195" t="inlineStr">
        <is>
          <t>Literature review of Residential PV capital cost projections.  See accompanying ATB presentation for more information.</t>
        </is>
      </c>
      <c r="N548" s="354" t="n"/>
      <c r="O548" s="354" t="n"/>
      <c r="P548" s="354" t="n"/>
      <c r="Q548" s="354" t="n"/>
      <c r="R548" s="354" t="n"/>
      <c r="S548" s="354" t="n"/>
      <c r="T548" s="354" t="n"/>
      <c r="U548" s="354" t="n"/>
      <c r="V548" s="354" t="n"/>
      <c r="W548" s="354" t="n"/>
      <c r="X548" s="354" t="n"/>
      <c r="Y548" s="354" t="n"/>
      <c r="Z548" s="354" t="n"/>
      <c r="AA548" s="356" t="n"/>
    </row>
    <row r="549" ht="27.75" customHeight="1">
      <c r="H549" s="183" t="inlineStr">
        <is>
          <t>Fixed Operating Expenses ($/kW-yr)</t>
        </is>
      </c>
      <c r="I549" s="354" t="n"/>
      <c r="J549" s="354" t="n"/>
      <c r="K549" s="354" t="n"/>
      <c r="L549" s="355" t="n"/>
      <c r="M549" s="193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354" t="n"/>
      <c r="O549" s="354" t="n"/>
      <c r="P549" s="354" t="n"/>
      <c r="Q549" s="354" t="n"/>
      <c r="R549" s="354" t="n"/>
      <c r="S549" s="354" t="n"/>
      <c r="T549" s="354" t="n"/>
      <c r="U549" s="354" t="n"/>
      <c r="V549" s="354" t="n"/>
      <c r="W549" s="354" t="n"/>
      <c r="X549" s="354" t="n"/>
      <c r="Y549" s="354" t="n"/>
      <c r="Z549" s="354" t="n"/>
      <c r="AA549" s="355" t="n"/>
    </row>
    <row r="550" ht="13.9" customHeight="1">
      <c r="H550" s="183" t="inlineStr">
        <is>
          <t>Variable Operating Expenses ($/MWh)</t>
        </is>
      </c>
      <c r="I550" s="354" t="n"/>
      <c r="J550" s="354" t="n"/>
      <c r="K550" s="354" t="n"/>
      <c r="L550" s="355" t="n"/>
      <c r="M550" s="195" t="inlineStr">
        <is>
          <t>N/A</t>
        </is>
      </c>
      <c r="N550" s="354" t="n"/>
      <c r="O550" s="354" t="n"/>
      <c r="P550" s="354" t="n"/>
      <c r="Q550" s="354" t="n"/>
      <c r="R550" s="354" t="n"/>
      <c r="S550" s="354" t="n"/>
      <c r="T550" s="354" t="n"/>
      <c r="U550" s="354" t="n"/>
      <c r="V550" s="354" t="n"/>
      <c r="W550" s="354" t="n"/>
      <c r="X550" s="354" t="n"/>
      <c r="Y550" s="354" t="n"/>
      <c r="Z550" s="354" t="n"/>
      <c r="AA550" s="356" t="n"/>
    </row>
    <row r="551" ht="13.9" customHeight="1" thickBot="1">
      <c r="H551" s="188" t="inlineStr">
        <is>
          <t>Grid Connection Cost ($/kW)</t>
        </is>
      </c>
      <c r="I551" s="357" t="n"/>
      <c r="J551" s="357" t="n"/>
      <c r="K551" s="357" t="n"/>
      <c r="L551" s="358" t="n"/>
      <c r="M551" s="359" t="inlineStr">
        <is>
          <t>N/A</t>
        </is>
      </c>
      <c r="N551" s="357" t="n"/>
      <c r="O551" s="357" t="n"/>
      <c r="P551" s="357" t="n"/>
      <c r="Q551" s="357" t="n"/>
      <c r="R551" s="357" t="n"/>
      <c r="S551" s="357" t="n"/>
      <c r="T551" s="357" t="n"/>
      <c r="U551" s="357" t="n"/>
      <c r="V551" s="357" t="n"/>
      <c r="W551" s="357" t="n"/>
      <c r="X551" s="357" t="n"/>
      <c r="Y551" s="357" t="n"/>
      <c r="Z551" s="357" t="n"/>
      <c r="AA551" s="360" t="n"/>
    </row>
    <row r="556" ht="13.9" customHeight="1">
      <c r="M556" s="124" t="n"/>
    </row>
    <row r="558" ht="13.9" customHeight="1">
      <c r="L558" s="124" t="n"/>
    </row>
    <row r="565" ht="13.9" customHeight="1">
      <c r="H565" s="14" t="inlineStr">
        <is>
          <t>X</t>
        </is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xmlns:r="http://schemas.openxmlformats.org/officeDocument/2006/relationships" ref="L1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tabColor theme="3"/>
    <outlinePr summaryBelow="1" summaryRight="1"/>
    <pageSetUpPr/>
  </sheetPr>
  <dimension ref="A1:AI2"/>
  <sheetViews>
    <sheetView workbookViewId="0">
      <selection activeCell="E26" sqref="E26"/>
    </sheetView>
  </sheetViews>
  <sheetFormatPr baseColWidth="8" defaultRowHeight="15"/>
  <cols>
    <col width="16.85546875" customWidth="1" min="1" max="1"/>
    <col width="9.140625" customWidth="1" min="2" max="2"/>
  </cols>
  <sheetData>
    <row r="1">
      <c r="B1" s="3" t="n">
        <v>2017</v>
      </c>
      <c r="C1" t="n">
        <v>2018</v>
      </c>
      <c r="D1" s="3" t="n">
        <v>2019</v>
      </c>
      <c r="E1" t="n">
        <v>2020</v>
      </c>
      <c r="F1" s="3" t="n">
        <v>2021</v>
      </c>
      <c r="G1" t="n">
        <v>2022</v>
      </c>
      <c r="H1" s="3" t="n">
        <v>2023</v>
      </c>
      <c r="I1" t="n">
        <v>2024</v>
      </c>
      <c r="J1" s="3" t="n">
        <v>2025</v>
      </c>
      <c r="K1" t="n">
        <v>2026</v>
      </c>
      <c r="L1" s="3" t="n">
        <v>2027</v>
      </c>
      <c r="M1" t="n">
        <v>2028</v>
      </c>
      <c r="N1" s="3" t="n">
        <v>2029</v>
      </c>
      <c r="O1" t="n">
        <v>2030</v>
      </c>
      <c r="P1" s="3" t="n">
        <v>2031</v>
      </c>
      <c r="Q1" t="n">
        <v>2032</v>
      </c>
      <c r="R1" s="3" t="n">
        <v>2033</v>
      </c>
      <c r="S1" t="n">
        <v>2034</v>
      </c>
      <c r="T1" s="3" t="n">
        <v>2035</v>
      </c>
      <c r="U1" t="n">
        <v>2036</v>
      </c>
      <c r="V1" s="3" t="n">
        <v>2037</v>
      </c>
      <c r="W1" t="n">
        <v>2038</v>
      </c>
      <c r="X1" s="3" t="n">
        <v>2039</v>
      </c>
      <c r="Y1" t="n">
        <v>2040</v>
      </c>
      <c r="Z1" s="3" t="n">
        <v>2041</v>
      </c>
      <c r="AA1" t="n">
        <v>2042</v>
      </c>
      <c r="AB1" s="3" t="n">
        <v>2043</v>
      </c>
      <c r="AC1" t="n">
        <v>2044</v>
      </c>
      <c r="AD1" s="3" t="n">
        <v>2045</v>
      </c>
      <c r="AE1" t="n">
        <v>2046</v>
      </c>
      <c r="AF1" s="3" t="n">
        <v>2047</v>
      </c>
      <c r="AG1" t="n">
        <v>2048</v>
      </c>
      <c r="AH1" s="3" t="n">
        <v>2049</v>
      </c>
      <c r="AI1" t="n">
        <v>2050</v>
      </c>
    </row>
    <row r="2" ht="30" customHeight="1">
      <c r="A2" s="129" t="inlineStr">
        <is>
          <t>Capacity Factor (dimensionless)</t>
        </is>
      </c>
      <c r="B2" s="128">
        <f>SUMIFS('From SAM Data Pull'!$B1:$B20,'From SAM Data Pull'!$A1:$A20,About!$B$1)*'From SAM Data Pull'!B30/100</f>
        <v/>
      </c>
      <c r="C2" s="128">
        <f>SUMIFS('From SAM Data Pull'!$B1:$B20,'From SAM Data Pull'!$A1:$A20,About!$B$1)*'From SAM Data Pull'!C30/100</f>
        <v/>
      </c>
      <c r="D2" s="128">
        <f>SUMIFS('From SAM Data Pull'!$B1:$B20,'From SAM Data Pull'!$A1:$A20,About!$B$1)*'From SAM Data Pull'!D30/100</f>
        <v/>
      </c>
      <c r="E2" s="128">
        <f>SUMIFS('From SAM Data Pull'!$B1:$B20,'From SAM Data Pull'!$A1:$A20,About!$B$1)*'From SAM Data Pull'!E30/100</f>
        <v/>
      </c>
      <c r="F2" s="128">
        <f>SUMIFS('From SAM Data Pull'!$B1:$B20,'From SAM Data Pull'!$A1:$A20,About!$B$1)*'From SAM Data Pull'!F30/100</f>
        <v/>
      </c>
      <c r="G2" s="128">
        <f>SUMIFS('From SAM Data Pull'!$B1:$B20,'From SAM Data Pull'!$A1:$A20,About!$B$1)*'From SAM Data Pull'!G30/100</f>
        <v/>
      </c>
      <c r="H2" s="128">
        <f>SUMIFS('From SAM Data Pull'!$B1:$B20,'From SAM Data Pull'!$A1:$A20,About!$B$1)*'From SAM Data Pull'!H30/100</f>
        <v/>
      </c>
      <c r="I2" s="128">
        <f>SUMIFS('From SAM Data Pull'!$B1:$B20,'From SAM Data Pull'!$A1:$A20,About!$B$1)*'From SAM Data Pull'!I30/100</f>
        <v/>
      </c>
      <c r="J2" s="128">
        <f>SUMIFS('From SAM Data Pull'!$B1:$B20,'From SAM Data Pull'!$A1:$A20,About!$B$1)*'From SAM Data Pull'!J30/100</f>
        <v/>
      </c>
      <c r="K2" s="128">
        <f>SUMIFS('From SAM Data Pull'!$B1:$B20,'From SAM Data Pull'!$A1:$A20,About!$B$1)*'From SAM Data Pull'!K30/100</f>
        <v/>
      </c>
      <c r="L2" s="128">
        <f>SUMIFS('From SAM Data Pull'!$B1:$B20,'From SAM Data Pull'!$A1:$A20,About!$B$1)*'From SAM Data Pull'!L30/100</f>
        <v/>
      </c>
      <c r="M2" s="128">
        <f>SUMIFS('From SAM Data Pull'!$B1:$B20,'From SAM Data Pull'!$A1:$A20,About!$B$1)*'From SAM Data Pull'!M30/100</f>
        <v/>
      </c>
      <c r="N2" s="128">
        <f>SUMIFS('From SAM Data Pull'!$B1:$B20,'From SAM Data Pull'!$A1:$A20,About!$B$1)*'From SAM Data Pull'!N30/100</f>
        <v/>
      </c>
      <c r="O2" s="128">
        <f>SUMIFS('From SAM Data Pull'!$B1:$B20,'From SAM Data Pull'!$A1:$A20,About!$B$1)*'From SAM Data Pull'!O30/100</f>
        <v/>
      </c>
      <c r="P2" s="128">
        <f>SUMIFS('From SAM Data Pull'!$B1:$B20,'From SAM Data Pull'!$A1:$A20,About!$B$1)*'From SAM Data Pull'!P30/100</f>
        <v/>
      </c>
      <c r="Q2" s="128">
        <f>SUMIFS('From SAM Data Pull'!$B1:$B20,'From SAM Data Pull'!$A1:$A20,About!$B$1)*'From SAM Data Pull'!Q30/100</f>
        <v/>
      </c>
      <c r="R2" s="128">
        <f>SUMIFS('From SAM Data Pull'!$B1:$B20,'From SAM Data Pull'!$A1:$A20,About!$B$1)*'From SAM Data Pull'!R30/100</f>
        <v/>
      </c>
      <c r="S2" s="128">
        <f>SUMIFS('From SAM Data Pull'!$B1:$B20,'From SAM Data Pull'!$A1:$A20,About!$B$1)*'From SAM Data Pull'!S30/100</f>
        <v/>
      </c>
      <c r="T2" s="128">
        <f>SUMIFS('From SAM Data Pull'!$B1:$B20,'From SAM Data Pull'!$A1:$A20,About!$B$1)*'From SAM Data Pull'!T30/100</f>
        <v/>
      </c>
      <c r="U2" s="128">
        <f>SUMIFS('From SAM Data Pull'!$B1:$B20,'From SAM Data Pull'!$A1:$A20,About!$B$1)*'From SAM Data Pull'!U30/100</f>
        <v/>
      </c>
      <c r="V2" s="128">
        <f>SUMIFS('From SAM Data Pull'!$B1:$B20,'From SAM Data Pull'!$A1:$A20,About!$B$1)*'From SAM Data Pull'!V30/100</f>
        <v/>
      </c>
      <c r="W2" s="128">
        <f>SUMIFS('From SAM Data Pull'!$B1:$B20,'From SAM Data Pull'!$A1:$A20,About!$B$1)*'From SAM Data Pull'!W30/100</f>
        <v/>
      </c>
      <c r="X2" s="128">
        <f>SUMIFS('From SAM Data Pull'!$B1:$B20,'From SAM Data Pull'!$A1:$A20,About!$B$1)*'From SAM Data Pull'!X30/100</f>
        <v/>
      </c>
      <c r="Y2" s="128">
        <f>SUMIFS('From SAM Data Pull'!$B1:$B20,'From SAM Data Pull'!$A1:$A20,About!$B$1)*'From SAM Data Pull'!Y30/100</f>
        <v/>
      </c>
      <c r="Z2" s="128">
        <f>SUMIFS('From SAM Data Pull'!$B1:$B20,'From SAM Data Pull'!$A1:$A20,About!$B$1)*'From SAM Data Pull'!Z30/100</f>
        <v/>
      </c>
      <c r="AA2" s="128">
        <f>SUMIFS('From SAM Data Pull'!$B1:$B20,'From SAM Data Pull'!$A1:$A20,About!$B$1)*'From SAM Data Pull'!AA30/100</f>
        <v/>
      </c>
      <c r="AB2" s="128">
        <f>SUMIFS('From SAM Data Pull'!$B1:$B20,'From SAM Data Pull'!$A1:$A20,About!$B$1)*'From SAM Data Pull'!AB30/100</f>
        <v/>
      </c>
      <c r="AC2" s="128">
        <f>SUMIFS('From SAM Data Pull'!$B1:$B20,'From SAM Data Pull'!$A1:$A20,About!$B$1)*'From SAM Data Pull'!AC30/100</f>
        <v/>
      </c>
      <c r="AD2" s="128">
        <f>SUMIFS('From SAM Data Pull'!$B1:$B20,'From SAM Data Pull'!$A1:$A20,About!$B$1)*'From SAM Data Pull'!AD30/100</f>
        <v/>
      </c>
      <c r="AE2" s="128">
        <f>SUMIFS('From SAM Data Pull'!$B1:$B20,'From SAM Data Pull'!$A1:$A20,About!$B$1)*'From SAM Data Pull'!AE30/100</f>
        <v/>
      </c>
      <c r="AF2" s="128">
        <f>SUMIFS('From SAM Data Pull'!$B1:$B20,'From SAM Data Pull'!$A1:$A20,About!$B$1)*'From SAM Data Pull'!AF30/100</f>
        <v/>
      </c>
      <c r="AG2" s="128">
        <f>SUMIFS('From SAM Data Pull'!$B1:$B20,'From SAM Data Pull'!$A1:$A20,About!$B$1)*'From SAM Data Pull'!AG30/100</f>
        <v/>
      </c>
      <c r="AH2" s="128">
        <f>SUMIFS('From SAM Data Pull'!$B1:$B20,'From SAM Data Pull'!$A1:$A20,About!$B$1)*'From SAM Data Pull'!AH30/100</f>
        <v/>
      </c>
      <c r="AI2" s="128">
        <f>SUMIFS('From SAM Data Pull'!$B1:$B20,'From SAM Data Pull'!$A1:$A20,About!$B$1)*'From SAM Data Pull'!AI30/100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2020-08-10T18:17:56Z</dcterms:modified>
  <cp:lastModifiedBy>Nathan</cp:lastModifiedBy>
</cp:coreProperties>
</file>