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M\elec\EIaE\"/>
    </mc:Choice>
  </mc:AlternateContent>
  <xr:revisionPtr revIDLastSave="0" documentId="8_{154524E2-647C-4F68-8509-3B85ADADC657}"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G14" i="26"/>
  <c r="P14" i="26"/>
  <c r="AC14" i="26"/>
  <c r="AB15" i="26"/>
  <c r="E14"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AI11"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R815" i="22" s="1"/>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J1071" i="22" s="1"/>
  <c r="E21" i="23"/>
  <c r="Q968" i="22" s="1"/>
  <c r="E23" i="23"/>
  <c r="E43" i="23"/>
  <c r="E48" i="23"/>
  <c r="P1371" i="22" s="1"/>
  <c r="E52" i="23"/>
  <c r="E3" i="23"/>
  <c r="E42" i="23"/>
  <c r="E14" i="23"/>
  <c r="E11" i="23"/>
  <c r="E45" i="23"/>
  <c r="E44" i="23"/>
  <c r="E34" i="23"/>
  <c r="L1156" i="22" s="1"/>
  <c r="E37" i="23"/>
  <c r="E39" i="23"/>
  <c r="E30" i="23"/>
  <c r="E36" i="23"/>
  <c r="E17" i="23"/>
  <c r="G907" i="22" s="1"/>
  <c r="E19" i="23"/>
  <c r="E38" i="23"/>
  <c r="E53" i="23"/>
  <c r="Q1443" i="22" s="1"/>
  <c r="E46" i="23"/>
  <c r="E32" i="23"/>
  <c r="E15" i="23"/>
  <c r="E33" i="23"/>
  <c r="E35" i="23"/>
  <c r="F1172" i="22" s="1"/>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K1353" i="22"/>
  <c r="L1348" i="22"/>
  <c r="N1344" i="22"/>
  <c r="F1355" i="22"/>
  <c r="Q1349" i="22"/>
  <c r="R1344" i="22"/>
  <c r="G812" i="22"/>
  <c r="R817" i="22"/>
  <c r="O805"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L1047" i="22"/>
  <c r="I1034" i="22"/>
  <c r="H1040" i="22"/>
  <c r="K1031" i="22"/>
  <c r="P1073" i="22"/>
  <c r="H1073" i="22"/>
  <c r="Q1068" i="22"/>
  <c r="I1068" i="22"/>
  <c r="R1063" i="22"/>
  <c r="J1063" i="22"/>
  <c r="F1059" i="22"/>
  <c r="O1073" i="22"/>
  <c r="K1069" i="22"/>
  <c r="P1068" i="22"/>
  <c r="L1064" i="22"/>
  <c r="Q1063" i="22"/>
  <c r="M1059" i="22"/>
  <c r="N1073" i="22"/>
  <c r="J1069" i="22"/>
  <c r="O1068" i="22"/>
  <c r="K1064" i="22"/>
  <c r="P1063" i="22"/>
  <c r="L1059" i="22"/>
  <c r="M1073" i="22"/>
  <c r="I1069" i="22"/>
  <c r="N1068" i="22"/>
  <c r="J1064" i="22"/>
  <c r="O1063" i="22"/>
  <c r="K1059" i="22"/>
  <c r="L1073" i="22"/>
  <c r="H1069" i="22"/>
  <c r="M1068" i="22"/>
  <c r="I1064" i="22"/>
  <c r="N1063" i="22"/>
  <c r="J1059" i="22"/>
  <c r="K1073" i="22"/>
  <c r="G1069" i="22"/>
  <c r="L1068" i="22"/>
  <c r="H1064" i="22"/>
  <c r="M1063" i="22"/>
  <c r="I1059" i="22"/>
  <c r="R1073" i="22"/>
  <c r="N1069" i="22"/>
  <c r="F1069" i="22"/>
  <c r="O1064" i="22"/>
  <c r="G1064" i="22"/>
  <c r="P1059" i="22"/>
  <c r="H1059" i="22"/>
  <c r="H1070" i="22"/>
  <c r="M1069" i="22"/>
  <c r="I1065" i="22"/>
  <c r="N1064" i="22"/>
  <c r="J1060" i="22"/>
  <c r="O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896"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L1174" i="22"/>
  <c r="P1165" i="22"/>
  <c r="F1173" i="22"/>
  <c r="F1168" i="22"/>
  <c r="R1167" i="22"/>
  <c r="P1172" i="22"/>
  <c r="I1178" i="22"/>
  <c r="K1168"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F967" i="22"/>
  <c r="M964" i="22"/>
  <c r="G962" i="22"/>
  <c r="N959" i="22"/>
  <c r="H957" i="22"/>
  <c r="O954" i="22"/>
  <c r="M967" i="22"/>
  <c r="G965" i="22"/>
  <c r="N962" i="22"/>
  <c r="H960" i="22"/>
  <c r="O957" i="22"/>
  <c r="I955" i="22"/>
  <c r="G968" i="22"/>
  <c r="N965" i="22"/>
  <c r="H963" i="22"/>
  <c r="O960" i="22"/>
  <c r="I958" i="22"/>
  <c r="P955" i="22"/>
  <c r="F968" i="22"/>
  <c r="M965" i="22"/>
  <c r="G963" i="22"/>
  <c r="N960" i="22"/>
  <c r="H958" i="22"/>
  <c r="O955" i="22"/>
  <c r="R967" i="22"/>
  <c r="L965" i="22"/>
  <c r="F963" i="22"/>
  <c r="M960" i="22"/>
  <c r="G958" i="22"/>
  <c r="L957" i="22"/>
  <c r="N955" i="22"/>
  <c r="Q967" i="22"/>
  <c r="I967" i="22"/>
  <c r="K965" i="22"/>
  <c r="R962" i="22"/>
  <c r="J962" i="22"/>
  <c r="L960" i="22"/>
  <c r="F958" i="22"/>
  <c r="K957" i="22"/>
  <c r="M955" i="22"/>
  <c r="P967" i="22"/>
  <c r="H967" i="22"/>
  <c r="J965" i="22"/>
  <c r="Q962" i="22"/>
  <c r="I962" i="22"/>
  <c r="K960" i="22"/>
  <c r="R957" i="22"/>
  <c r="J957" i="22"/>
  <c r="L955" i="22"/>
  <c r="J968" i="22"/>
  <c r="O967" i="22"/>
  <c r="Q965" i="22"/>
  <c r="K963" i="22"/>
  <c r="P962" i="22"/>
  <c r="R960" i="22"/>
  <c r="L958" i="22"/>
  <c r="Q957" i="22"/>
  <c r="F956"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P954" i="22" l="1"/>
  <c r="O959" i="22"/>
  <c r="N964" i="22"/>
  <c r="I954" i="22"/>
  <c r="H959" i="22"/>
  <c r="G964" i="22"/>
  <c r="J954" i="22"/>
  <c r="I959" i="22"/>
  <c r="H964" i="22"/>
  <c r="K954" i="22"/>
  <c r="J959" i="22"/>
  <c r="I964" i="22"/>
  <c r="L954" i="22"/>
  <c r="K959" i="22"/>
  <c r="J964" i="22"/>
  <c r="M954" i="22"/>
  <c r="L959" i="22"/>
  <c r="K964" i="22"/>
  <c r="F954" i="22"/>
  <c r="R958" i="22"/>
  <c r="Q963" i="22"/>
  <c r="P968" i="22"/>
  <c r="K958" i="22"/>
  <c r="J963" i="22"/>
  <c r="I968" i="22"/>
  <c r="J1165" i="22"/>
  <c r="H1175" i="22"/>
  <c r="O1169" i="22"/>
  <c r="Q1164" i="22"/>
  <c r="P1177" i="22"/>
  <c r="G1168" i="22"/>
  <c r="R1174" i="22"/>
  <c r="G1167" i="22"/>
  <c r="I903" i="22"/>
  <c r="G808" i="22"/>
  <c r="M817" i="22"/>
  <c r="F811" i="22"/>
  <c r="K955" i="22"/>
  <c r="J960" i="22"/>
  <c r="I965" i="22"/>
  <c r="Q954" i="22"/>
  <c r="P959" i="22"/>
  <c r="O964" i="22"/>
  <c r="R954" i="22"/>
  <c r="Q959" i="22"/>
  <c r="P964" i="22"/>
  <c r="F955" i="22"/>
  <c r="R959" i="22"/>
  <c r="Q964" i="22"/>
  <c r="G955" i="22"/>
  <c r="F960" i="22"/>
  <c r="R964" i="22"/>
  <c r="H955" i="22"/>
  <c r="G960" i="22"/>
  <c r="F965" i="22"/>
  <c r="N954" i="22"/>
  <c r="M959" i="22"/>
  <c r="L964" i="22"/>
  <c r="G954" i="22"/>
  <c r="F959" i="22"/>
  <c r="R963" i="22"/>
  <c r="R1165" i="22"/>
  <c r="P1175" i="22"/>
  <c r="J1170" i="22"/>
  <c r="J1167" i="22"/>
  <c r="K1167" i="22"/>
  <c r="K1172" i="22"/>
  <c r="H1165" i="22"/>
  <c r="F813" i="22"/>
  <c r="H807" i="22"/>
  <c r="R1176" i="22"/>
  <c r="H1170" i="22"/>
  <c r="N1164" i="22"/>
  <c r="K1174" i="22"/>
  <c r="Q1168" i="22"/>
  <c r="K1177" i="22"/>
  <c r="Q1171" i="22"/>
  <c r="J1166" i="22"/>
  <c r="L1175" i="22"/>
  <c r="M1170" i="22"/>
  <c r="N1165" i="22"/>
  <c r="K1175" i="22"/>
  <c r="L1170" i="22"/>
  <c r="M1165" i="22"/>
  <c r="J1175" i="22"/>
  <c r="K1170" i="22"/>
  <c r="L1165" i="22"/>
  <c r="Q1175" i="22"/>
  <c r="R1170" i="22"/>
  <c r="F1166" i="22"/>
  <c r="K1176" i="22"/>
  <c r="L1171" i="22"/>
  <c r="M1166" i="22"/>
  <c r="J1176" i="22"/>
  <c r="M1169" i="22"/>
  <c r="F1164" i="22"/>
  <c r="P1173" i="22"/>
  <c r="N1167" i="22"/>
  <c r="P1176" i="22"/>
  <c r="I1171" i="22"/>
  <c r="O1165" i="22"/>
  <c r="Q1174" i="22"/>
  <c r="R1169" i="22"/>
  <c r="F1165" i="22"/>
  <c r="P1174" i="22"/>
  <c r="Q1169" i="22"/>
  <c r="R1164" i="22"/>
  <c r="O1175" i="22"/>
  <c r="R1168" i="22"/>
  <c r="O1178" i="22"/>
  <c r="M1172" i="22"/>
  <c r="F1167" i="22"/>
  <c r="H1176" i="22"/>
  <c r="N1170" i="22"/>
  <c r="G1165" i="22"/>
  <c r="I1174" i="22"/>
  <c r="J1169" i="22"/>
  <c r="K1164" i="22"/>
  <c r="H1174" i="22"/>
  <c r="I1169" i="22"/>
  <c r="J1164" i="22"/>
  <c r="G1174" i="22"/>
  <c r="H1169" i="22"/>
  <c r="I1164" i="22"/>
  <c r="G1175" i="22"/>
  <c r="J1168" i="22"/>
  <c r="L1177" i="22"/>
  <c r="R1171" i="22"/>
  <c r="K1166" i="22"/>
  <c r="M1175" i="22"/>
  <c r="F1170" i="22"/>
  <c r="L1164" i="22"/>
  <c r="N1173" i="22"/>
  <c r="O1168" i="22"/>
  <c r="L1178" i="22"/>
  <c r="M1173" i="22"/>
  <c r="N1168" i="22"/>
  <c r="K1178" i="22"/>
  <c r="L1173" i="22"/>
  <c r="M1168" i="22"/>
  <c r="R1178" i="22"/>
  <c r="F1174" i="22"/>
  <c r="G1169" i="22"/>
  <c r="H1164" i="22"/>
  <c r="M1174" i="22"/>
  <c r="N1169" i="22"/>
  <c r="O1164" i="22"/>
  <c r="K1171" i="22"/>
  <c r="Q1165" i="22"/>
  <c r="N1175" i="22"/>
  <c r="G1170" i="22"/>
  <c r="M1164" i="22"/>
  <c r="O1173" i="22"/>
  <c r="M1167" i="22"/>
  <c r="O1176" i="22"/>
  <c r="P1171" i="22"/>
  <c r="Q1166" i="22"/>
  <c r="N1176" i="22"/>
  <c r="O1171" i="22"/>
  <c r="P1166" i="22"/>
  <c r="M1176" i="22"/>
  <c r="N1171" i="22"/>
  <c r="O1166" i="22"/>
  <c r="G1177" i="22"/>
  <c r="H1172" i="22"/>
  <c r="I1167" i="22"/>
  <c r="N1177" i="22"/>
  <c r="O1172" i="22"/>
  <c r="P1167" i="22"/>
  <c r="P1170" i="22"/>
  <c r="I1165" i="22"/>
  <c r="F1175" i="22"/>
  <c r="L1169" i="22"/>
  <c r="N1178" i="22"/>
  <c r="L1172" i="22"/>
  <c r="R1166" i="22"/>
  <c r="G1176" i="22"/>
  <c r="H1171" i="22"/>
  <c r="I1166" i="22"/>
  <c r="F1176" i="22"/>
  <c r="G1171" i="22"/>
  <c r="H1166" i="22"/>
  <c r="R1175" i="22"/>
  <c r="F1171" i="22"/>
  <c r="G1166" i="22"/>
  <c r="L1176" i="22"/>
  <c r="M1171" i="22"/>
  <c r="N1166" i="22"/>
  <c r="F1177" i="22"/>
  <c r="G1172" i="22"/>
  <c r="H1167" i="22"/>
  <c r="O901" i="22"/>
  <c r="N907" i="22"/>
  <c r="Q898" i="22"/>
  <c r="P896" i="22"/>
  <c r="O902" i="22"/>
  <c r="N908" i="22"/>
  <c r="M906" i="22"/>
  <c r="P897" i="22"/>
  <c r="O903" i="22"/>
  <c r="N901" i="22"/>
  <c r="H908" i="22"/>
  <c r="P898" i="22"/>
  <c r="Q896" i="22"/>
  <c r="H902" i="22"/>
  <c r="O908" i="22"/>
  <c r="N906" i="22"/>
  <c r="I897" i="22"/>
  <c r="P903" i="22"/>
  <c r="I831" i="22"/>
  <c r="I821" i="22"/>
  <c r="G827" i="22"/>
  <c r="J826" i="22"/>
  <c r="F831" i="22"/>
  <c r="H822" i="22"/>
  <c r="K821" i="22"/>
  <c r="G826" i="22"/>
  <c r="M823" i="22"/>
  <c r="H831" i="22"/>
  <c r="H821" i="22"/>
  <c r="M831" i="22"/>
  <c r="I826" i="22"/>
  <c r="L831" i="22"/>
  <c r="O829" i="22"/>
  <c r="P825" i="22"/>
  <c r="G831" i="22"/>
  <c r="N821" i="22"/>
  <c r="Q820" i="22"/>
  <c r="H826" i="22"/>
  <c r="F832" i="22"/>
  <c r="L1051" i="22"/>
  <c r="K1057" i="22"/>
  <c r="K1047" i="22"/>
  <c r="J1055" i="22"/>
  <c r="M1046" i="22"/>
  <c r="L1052" i="22"/>
  <c r="K1050" i="22"/>
  <c r="R1056" i="22"/>
  <c r="M1047" i="22"/>
  <c r="L1045" i="22"/>
  <c r="F1052" i="22"/>
  <c r="J1057" i="22"/>
  <c r="Q1055" i="22"/>
  <c r="G1047" i="22"/>
  <c r="K1052" i="22"/>
  <c r="F1046" i="22"/>
  <c r="M1052" i="22"/>
  <c r="I1057" i="22"/>
  <c r="K1056" i="22"/>
  <c r="N1047" i="22"/>
  <c r="J1052" i="22"/>
  <c r="G814" i="22"/>
  <c r="H809" i="22"/>
  <c r="I804" i="22"/>
  <c r="N814" i="22"/>
  <c r="O809" i="22"/>
  <c r="P804" i="22"/>
  <c r="H815" i="22"/>
  <c r="I810" i="22"/>
  <c r="J805" i="22"/>
  <c r="O815" i="22"/>
  <c r="P810" i="22"/>
  <c r="Q805" i="22"/>
  <c r="I816" i="22"/>
  <c r="J811" i="22"/>
  <c r="K806" i="22"/>
  <c r="G816" i="22"/>
  <c r="H811" i="22"/>
  <c r="I806" i="22"/>
  <c r="F816" i="22"/>
  <c r="G811" i="22"/>
  <c r="H806" i="22"/>
  <c r="G813" i="22"/>
  <c r="N810" i="22"/>
  <c r="G805" i="22"/>
  <c r="K818" i="22"/>
  <c r="L813" i="22"/>
  <c r="M808" i="22"/>
  <c r="R818" i="22"/>
  <c r="F814" i="22"/>
  <c r="G809" i="22"/>
  <c r="H804" i="22"/>
  <c r="M814" i="22"/>
  <c r="N809" i="22"/>
  <c r="O804" i="22"/>
  <c r="G815" i="22"/>
  <c r="H810" i="22"/>
  <c r="I805" i="22"/>
  <c r="N815" i="22"/>
  <c r="O810" i="22"/>
  <c r="P805" i="22"/>
  <c r="L815" i="22"/>
  <c r="M810" i="22"/>
  <c r="N805" i="22"/>
  <c r="K815" i="22"/>
  <c r="L810" i="22"/>
  <c r="M805" i="22"/>
  <c r="H808" i="22"/>
  <c r="H816" i="22"/>
  <c r="J814" i="22"/>
  <c r="P817" i="22"/>
  <c r="Q812" i="22"/>
  <c r="R807" i="22"/>
  <c r="J818" i="22"/>
  <c r="K813" i="22"/>
  <c r="L808" i="22"/>
  <c r="Q818" i="22"/>
  <c r="R813" i="22"/>
  <c r="F809" i="22"/>
  <c r="G804" i="22"/>
  <c r="L814" i="22"/>
  <c r="M809" i="22"/>
  <c r="N804" i="22"/>
  <c r="F815" i="22"/>
  <c r="G810" i="22"/>
  <c r="H805" i="22"/>
  <c r="Q814" i="22"/>
  <c r="R809" i="22"/>
  <c r="F805" i="22"/>
  <c r="P814" i="22"/>
  <c r="Q809" i="22"/>
  <c r="R804" i="22"/>
  <c r="K817" i="22"/>
  <c r="I811" i="22"/>
  <c r="K809" i="22"/>
  <c r="H817" i="22"/>
  <c r="I812" i="22"/>
  <c r="J807" i="22"/>
  <c r="O817" i="22"/>
  <c r="P812" i="22"/>
  <c r="Q807" i="22"/>
  <c r="I818" i="22"/>
  <c r="J813" i="22"/>
  <c r="K808" i="22"/>
  <c r="P818" i="22"/>
  <c r="Q813" i="22"/>
  <c r="R808" i="22"/>
  <c r="F804" i="22"/>
  <c r="K814" i="22"/>
  <c r="L809" i="22"/>
  <c r="M804" i="22"/>
  <c r="I814" i="22"/>
  <c r="J809" i="22"/>
  <c r="K804" i="22"/>
  <c r="H814" i="22"/>
  <c r="I809" i="22"/>
  <c r="J804" i="22"/>
  <c r="L812" i="22"/>
  <c r="J806" i="22"/>
  <c r="L804" i="22"/>
  <c r="M816" i="22"/>
  <c r="N811" i="22"/>
  <c r="O806" i="22"/>
  <c r="G817" i="22"/>
  <c r="H812" i="22"/>
  <c r="I807" i="22"/>
  <c r="N817" i="22"/>
  <c r="O812" i="22"/>
  <c r="P807" i="22"/>
  <c r="H818" i="22"/>
  <c r="I813" i="22"/>
  <c r="J808" i="22"/>
  <c r="O818" i="22"/>
  <c r="P813" i="22"/>
  <c r="Q808" i="22"/>
  <c r="M818" i="22"/>
  <c r="N813" i="22"/>
  <c r="O808" i="22"/>
  <c r="L818" i="22"/>
  <c r="M813" i="22"/>
  <c r="N808" i="22"/>
  <c r="N818" i="22"/>
  <c r="M807" i="22"/>
  <c r="M815" i="22"/>
  <c r="J815" i="22"/>
  <c r="K810" i="22"/>
  <c r="L805" i="22"/>
  <c r="Q815" i="22"/>
  <c r="R810" i="22"/>
  <c r="F806" i="22"/>
  <c r="K816" i="22"/>
  <c r="L811" i="22"/>
  <c r="M806" i="22"/>
  <c r="R816" i="22"/>
  <c r="F812" i="22"/>
  <c r="G807" i="22"/>
  <c r="L817" i="22"/>
  <c r="M812" i="22"/>
  <c r="N807" i="22"/>
  <c r="J817" i="22"/>
  <c r="K812" i="22"/>
  <c r="L807" i="22"/>
  <c r="I817" i="22"/>
  <c r="J812" i="22"/>
  <c r="K807" i="22"/>
  <c r="P808" i="22"/>
  <c r="Q811" i="22"/>
  <c r="R814" i="22"/>
  <c r="O814" i="22"/>
  <c r="P809" i="22"/>
  <c r="Q804" i="22"/>
  <c r="I815" i="22"/>
  <c r="J810" i="22"/>
  <c r="K805" i="22"/>
  <c r="P815" i="22"/>
  <c r="Q810" i="22"/>
  <c r="R805" i="22"/>
  <c r="J816" i="22"/>
  <c r="K811" i="22"/>
  <c r="L806" i="22"/>
  <c r="Q816" i="22"/>
  <c r="R811" i="22"/>
  <c r="F807" i="22"/>
  <c r="O816" i="22"/>
  <c r="P811" i="22"/>
  <c r="Q806" i="22"/>
  <c r="N816" i="22"/>
  <c r="O811" i="22"/>
  <c r="P806" i="22"/>
  <c r="F818" i="22"/>
  <c r="R806" i="22"/>
  <c r="F810" i="22"/>
  <c r="N956" i="22"/>
  <c r="M961" i="22"/>
  <c r="L966" i="22"/>
  <c r="G956" i="22"/>
  <c r="F961" i="22"/>
  <c r="R965" i="22"/>
  <c r="H956" i="22"/>
  <c r="G961" i="22"/>
  <c r="F966" i="22"/>
  <c r="I956" i="22"/>
  <c r="H961" i="22"/>
  <c r="G966" i="22"/>
  <c r="J956" i="22"/>
  <c r="I961" i="22"/>
  <c r="H966" i="22"/>
  <c r="K956" i="22"/>
  <c r="J961" i="22"/>
  <c r="I966" i="22"/>
  <c r="Q955" i="22"/>
  <c r="P960" i="22"/>
  <c r="O965" i="22"/>
  <c r="J955" i="22"/>
  <c r="I960" i="22"/>
  <c r="H965" i="22"/>
  <c r="F1169" i="22"/>
  <c r="Q1178" i="22"/>
  <c r="K1173" i="22"/>
  <c r="P1169" i="22"/>
  <c r="J1172" i="22"/>
  <c r="J1177" i="22"/>
  <c r="O1170" i="22"/>
  <c r="P901" i="22"/>
  <c r="L1057" i="22"/>
  <c r="P816" i="22"/>
  <c r="I808" i="22"/>
  <c r="F817" i="22"/>
  <c r="I957" i="22"/>
  <c r="H962" i="22"/>
  <c r="G967" i="22"/>
  <c r="O956" i="22"/>
  <c r="N961" i="22"/>
  <c r="M966" i="22"/>
  <c r="P956" i="22"/>
  <c r="O961" i="22"/>
  <c r="N966" i="22"/>
  <c r="Q956" i="22"/>
  <c r="P961" i="22"/>
  <c r="O966" i="22"/>
  <c r="R956" i="22"/>
  <c r="Q961" i="22"/>
  <c r="P966" i="22"/>
  <c r="F957" i="22"/>
  <c r="R961" i="22"/>
  <c r="Q966" i="22"/>
  <c r="L956" i="22"/>
  <c r="K961" i="22"/>
  <c r="J966" i="22"/>
  <c r="R955" i="22"/>
  <c r="Q960" i="22"/>
  <c r="P965" i="22"/>
  <c r="I1170" i="22"/>
  <c r="P1164" i="22"/>
  <c r="N1174" i="22"/>
  <c r="I1172" i="22"/>
  <c r="R1172" i="22"/>
  <c r="M1178" i="22"/>
  <c r="J1171" i="22"/>
  <c r="O906" i="22"/>
  <c r="M826" i="22"/>
  <c r="R1050" i="22"/>
  <c r="O813" i="22"/>
  <c r="H813" i="22"/>
  <c r="N806" i="22"/>
  <c r="K962" i="22"/>
  <c r="J967" i="22"/>
  <c r="M957" i="22"/>
  <c r="L962" i="22"/>
  <c r="K967" i="22"/>
  <c r="N957" i="22"/>
  <c r="M962" i="22"/>
  <c r="L967" i="22"/>
  <c r="G957" i="22"/>
  <c r="F962" i="22"/>
  <c r="R966" i="22"/>
  <c r="M956" i="22"/>
  <c r="L961" i="22"/>
  <c r="K966" i="22"/>
  <c r="Q1170" i="22"/>
  <c r="K1165" i="22"/>
  <c r="I1175" i="22"/>
  <c r="Q1172" i="22"/>
  <c r="I1177" i="22"/>
  <c r="P1168" i="22"/>
  <c r="I1176" i="22"/>
  <c r="J821" i="22"/>
  <c r="F808" i="22"/>
  <c r="G818" i="22"/>
  <c r="M811" i="22"/>
  <c r="J1173" i="22"/>
  <c r="Q1167" i="22"/>
  <c r="O1177" i="22"/>
  <c r="O1174" i="22"/>
  <c r="Q1177" i="22"/>
  <c r="K1169" i="22"/>
  <c r="Q1176" i="22"/>
  <c r="O830" i="22"/>
  <c r="R812" i="22"/>
  <c r="O807" i="22"/>
  <c r="L816" i="22"/>
  <c r="H954" i="22"/>
  <c r="G959" i="22"/>
  <c r="F964" i="22"/>
  <c r="R968" i="22"/>
  <c r="M958" i="22"/>
  <c r="L963" i="22"/>
  <c r="K968" i="22"/>
  <c r="N958" i="22"/>
  <c r="M963" i="22"/>
  <c r="L968" i="22"/>
  <c r="O958" i="22"/>
  <c r="N963" i="22"/>
  <c r="M968" i="22"/>
  <c r="P958" i="22"/>
  <c r="O963" i="22"/>
  <c r="N968" i="22"/>
  <c r="Q958" i="22"/>
  <c r="P963" i="22"/>
  <c r="O968" i="22"/>
  <c r="J958" i="22"/>
  <c r="I963" i="22"/>
  <c r="H968" i="22"/>
  <c r="P957" i="22"/>
  <c r="O962" i="22"/>
  <c r="N967" i="22"/>
  <c r="G1164" i="22"/>
  <c r="R1173" i="22"/>
  <c r="L1168" i="22"/>
  <c r="J1178" i="22"/>
  <c r="H1177" i="22"/>
  <c r="L1167" i="22"/>
  <c r="J1174" i="22"/>
  <c r="L1166" i="22"/>
  <c r="J898" i="22"/>
  <c r="Q817" i="22"/>
  <c r="N812" i="22"/>
  <c r="G806" i="22"/>
  <c r="K1063" i="22"/>
  <c r="J1068" i="22"/>
  <c r="I1073" i="22"/>
  <c r="Q1062" i="22"/>
  <c r="P1067" i="22"/>
  <c r="O1072" i="22"/>
  <c r="J1062" i="22"/>
  <c r="I1067" i="22"/>
  <c r="H1072" i="22"/>
  <c r="K1062" i="22"/>
  <c r="J1067" i="22"/>
  <c r="I1072" i="22"/>
  <c r="L1062" i="22"/>
  <c r="K1067" i="22"/>
  <c r="J1072" i="22"/>
  <c r="M1062" i="22"/>
  <c r="L1067" i="22"/>
  <c r="K1072" i="22"/>
  <c r="N1062" i="22"/>
  <c r="M1067" i="22"/>
  <c r="L1072" i="22"/>
  <c r="G1062" i="22"/>
  <c r="F1067" i="22"/>
  <c r="R1071" i="22"/>
  <c r="H1348" i="22"/>
  <c r="H1345" i="22"/>
  <c r="R1353" i="22"/>
  <c r="G1059" i="22"/>
  <c r="F1064" i="22"/>
  <c r="R1068" i="22"/>
  <c r="Q1073" i="22"/>
  <c r="L1063" i="22"/>
  <c r="K1068" i="22"/>
  <c r="J1073" i="22"/>
  <c r="R1062" i="22"/>
  <c r="Q1067" i="22"/>
  <c r="P1072" i="22"/>
  <c r="F1063" i="22"/>
  <c r="R1067" i="22"/>
  <c r="Q1072" i="22"/>
  <c r="G1063" i="22"/>
  <c r="F1068" i="22"/>
  <c r="R1072" i="22"/>
  <c r="H1063" i="22"/>
  <c r="G1068" i="22"/>
  <c r="F1073" i="22"/>
  <c r="I1063" i="22"/>
  <c r="H1068" i="22"/>
  <c r="G1073" i="22"/>
  <c r="O1062" i="22"/>
  <c r="N1067" i="22"/>
  <c r="M1072" i="22"/>
  <c r="J1354" i="22"/>
  <c r="G1350" i="22"/>
  <c r="Q1358" i="22"/>
  <c r="R1060" i="22"/>
  <c r="Q1065" i="22"/>
  <c r="P1070" i="22"/>
  <c r="K1060" i="22"/>
  <c r="J1065" i="22"/>
  <c r="I1070" i="22"/>
  <c r="Q1059" i="22"/>
  <c r="P1064" i="22"/>
  <c r="O1069" i="22"/>
  <c r="R1059" i="22"/>
  <c r="Q1064" i="22"/>
  <c r="P1069" i="22"/>
  <c r="F1060" i="22"/>
  <c r="R1064" i="22"/>
  <c r="Q1069" i="22"/>
  <c r="G1060" i="22"/>
  <c r="F1065" i="22"/>
  <c r="R1069" i="22"/>
  <c r="H1060" i="22"/>
  <c r="G1065" i="22"/>
  <c r="F1070" i="22"/>
  <c r="N1059" i="22"/>
  <c r="M1064" i="22"/>
  <c r="L1069" i="22"/>
  <c r="P1354" i="22"/>
  <c r="M1349" i="22"/>
  <c r="J1358" i="22"/>
  <c r="M1061" i="22"/>
  <c r="L1066" i="22"/>
  <c r="K1071" i="22"/>
  <c r="F1061" i="22"/>
  <c r="R1065" i="22"/>
  <c r="Q1070" i="22"/>
  <c r="L1060" i="22"/>
  <c r="K1065" i="22"/>
  <c r="J1070" i="22"/>
  <c r="M1060" i="22"/>
  <c r="L1065" i="22"/>
  <c r="K1070" i="22"/>
  <c r="N1060" i="22"/>
  <c r="M1065" i="22"/>
  <c r="L1070" i="22"/>
  <c r="O1060" i="22"/>
  <c r="N1065" i="22"/>
  <c r="M1070" i="22"/>
  <c r="P1060" i="22"/>
  <c r="O1065" i="22"/>
  <c r="N1070" i="22"/>
  <c r="I1060" i="22"/>
  <c r="H1065" i="22"/>
  <c r="G1070" i="22"/>
  <c r="F1345" i="22"/>
  <c r="L1354" i="22"/>
  <c r="R1347" i="22"/>
  <c r="H1062" i="22"/>
  <c r="G1067" i="22"/>
  <c r="F1072" i="22"/>
  <c r="N1061" i="22"/>
  <c r="M1066" i="22"/>
  <c r="L1071" i="22"/>
  <c r="G1061" i="22"/>
  <c r="F1066" i="22"/>
  <c r="R1070" i="22"/>
  <c r="H1061" i="22"/>
  <c r="G1066" i="22"/>
  <c r="F1071" i="22"/>
  <c r="I1061" i="22"/>
  <c r="H1066" i="22"/>
  <c r="G1071" i="22"/>
  <c r="J1061" i="22"/>
  <c r="I1066" i="22"/>
  <c r="H1071" i="22"/>
  <c r="K1061" i="22"/>
  <c r="J1066" i="22"/>
  <c r="I1071" i="22"/>
  <c r="Q1060" i="22"/>
  <c r="P1065" i="22"/>
  <c r="O1070" i="22"/>
  <c r="R1349" i="22"/>
  <c r="G1344" i="22"/>
  <c r="Q1352" i="22"/>
  <c r="P1062" i="22"/>
  <c r="O1067" i="22"/>
  <c r="N1072" i="22"/>
  <c r="I1062" i="22"/>
  <c r="H1067" i="22"/>
  <c r="G1072" i="22"/>
  <c r="O1061" i="22"/>
  <c r="N1066" i="22"/>
  <c r="M1071" i="22"/>
  <c r="P1061" i="22"/>
  <c r="O1066" i="22"/>
  <c r="N1071" i="22"/>
  <c r="Q1061" i="22"/>
  <c r="P1066" i="22"/>
  <c r="O1071" i="22"/>
  <c r="R1061" i="22"/>
  <c r="Q1066" i="22"/>
  <c r="P1071" i="22"/>
  <c r="F1062" i="22"/>
  <c r="R1066" i="22"/>
  <c r="Q1071" i="22"/>
  <c r="L1061" i="22"/>
  <c r="K1066" i="22"/>
  <c r="M1347" i="22"/>
  <c r="Q1354" i="22"/>
  <c r="F1349" i="22"/>
  <c r="P135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B62" i="23"/>
  <c r="B64" i="23"/>
  <c r="K70" i="23"/>
  <c r="H73" i="23"/>
  <c r="AM10" i="26"/>
  <c r="AL14" i="26"/>
  <c r="AL15" i="26"/>
  <c r="AM11" i="26"/>
  <c r="AF93" i="23"/>
  <c r="AG87" i="23"/>
  <c r="AG93" i="23" s="1"/>
  <c r="AF101" i="23"/>
  <c r="AG88" i="23"/>
  <c r="AG101" i="23" s="1"/>
  <c r="AF96" i="23"/>
  <c r="AG82" i="23"/>
  <c r="AG96" i="23" s="1"/>
  <c r="AF100" i="23"/>
  <c r="AF99" i="23"/>
  <c r="AG83" i="23"/>
  <c r="AF92" i="23"/>
  <c r="AG86" i="23"/>
  <c r="AG92" i="23" s="1"/>
  <c r="I62" i="23" l="1"/>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<sst xmlns="http://schemas.openxmlformats.org/spreadsheetml/2006/main" count="15055" uniqueCount="1063">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</sst>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510</v>
      </c>
      <c r="C1" s="86">
        <v>45348</v>
      </c>
      <c r="D1" s="87"/>
      <c r="E1" s="87"/>
      <c r="F1" s="87"/>
      <c r="G1" s="87"/>
      <c r="H1" s="87"/>
      <c r="I1" s="87"/>
      <c r="J1" s="87"/>
      <c r="K1" s="85" t="s">
        <v>534</v>
      </c>
      <c r="L1" s="85" t="s">
        <v>536</v>
      </c>
      <c r="M1" s="163" t="s">
        <v>1054</v>
      </c>
    </row>
    <row r="2" spans="1:13">
      <c r="A2" s="1" t="s">
        <v>1</v>
      </c>
      <c r="B2" s="87" t="str">
        <f>LOOKUP(B1,K1:L50,L1:L50)</f>
        <v>NM</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NM</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NM</v>
      </c>
      <c r="C7" s="91">
        <f t="shared" ref="C7:AE7" si="3">SUMIFS(C$20:C$119,$B$20:$B$119,$B$7,$A$20:$A$119,$A$7)</f>
        <v>13336918</v>
      </c>
      <c r="D7" s="91">
        <f t="shared" si="3"/>
        <v>9502591</v>
      </c>
      <c r="E7" s="91">
        <f t="shared" si="3"/>
        <v>11829278</v>
      </c>
      <c r="F7" s="91">
        <f t="shared" si="3"/>
        <v>11926670</v>
      </c>
      <c r="G7" s="91">
        <f t="shared" si="3"/>
        <v>12603952</v>
      </c>
      <c r="H7" s="91">
        <f t="shared" si="3"/>
        <v>11353211</v>
      </c>
      <c r="I7" s="91">
        <f t="shared" si="3"/>
        <v>10870648</v>
      </c>
      <c r="J7" s="91">
        <f t="shared" si="3"/>
        <v>11817020</v>
      </c>
      <c r="K7" s="91">
        <f t="shared" si="3"/>
        <v>12025263</v>
      </c>
      <c r="L7" s="91">
        <f t="shared" si="3"/>
        <v>12236852</v>
      </c>
      <c r="M7" s="91">
        <f t="shared" si="3"/>
        <v>12943982</v>
      </c>
      <c r="N7" s="91">
        <f t="shared" si="3"/>
        <v>12886504</v>
      </c>
      <c r="O7" s="91">
        <f t="shared" si="3"/>
        <v>9297795</v>
      </c>
      <c r="P7" s="91">
        <f t="shared" si="3"/>
        <v>11235850</v>
      </c>
      <c r="Q7" s="91">
        <f t="shared" si="3"/>
        <v>10716494</v>
      </c>
      <c r="R7" s="91">
        <f t="shared" si="3"/>
        <v>12117239</v>
      </c>
      <c r="S7" s="91">
        <f t="shared" si="3"/>
        <v>13381273</v>
      </c>
      <c r="T7" s="91">
        <f t="shared" si="3"/>
        <v>11846427</v>
      </c>
      <c r="U7" s="91">
        <f t="shared" si="3"/>
        <v>12928933</v>
      </c>
      <c r="V7" s="91">
        <f t="shared" si="3"/>
        <v>16242146</v>
      </c>
      <c r="W7" s="91">
        <f t="shared" si="3"/>
        <v>12109242</v>
      </c>
      <c r="X7" s="91">
        <f t="shared" si="3"/>
        <v>13441025</v>
      </c>
      <c r="Y7" s="91">
        <f t="shared" si="3"/>
        <v>11696588</v>
      </c>
      <c r="Z7" s="91">
        <f t="shared" si="3"/>
        <v>11092099</v>
      </c>
      <c r="AA7" s="91">
        <f t="shared" si="3"/>
        <v>7522617</v>
      </c>
      <c r="AB7" s="91">
        <f t="shared" si="3"/>
        <v>7934971</v>
      </c>
      <c r="AC7" s="91">
        <f t="shared" si="3"/>
        <v>8259605</v>
      </c>
      <c r="AD7" s="91">
        <f t="shared" si="3"/>
        <v>9018889</v>
      </c>
      <c r="AE7" s="91">
        <f t="shared" si="3"/>
        <v>7070578</v>
      </c>
      <c r="AF7" s="119">
        <f>AVERAGE(U7:AE7)</f>
        <v>10665153.909090908</v>
      </c>
      <c r="AG7" s="119">
        <f t="shared" si="2"/>
        <v>10665153.909090908</v>
      </c>
      <c r="AH7" s="119">
        <f t="shared" si="2"/>
        <v>10665153.909090908</v>
      </c>
      <c r="AI7" s="119">
        <f t="shared" si="2"/>
        <v>10665153.909090908</v>
      </c>
      <c r="AJ7" s="119">
        <f t="shared" si="2"/>
        <v>10665153.909090908</v>
      </c>
      <c r="AK7" s="119">
        <f t="shared" si="2"/>
        <v>10665153.909090908</v>
      </c>
      <c r="AL7" s="119">
        <f t="shared" si="2"/>
        <v>10665153.909090908</v>
      </c>
      <c r="AM7" s="119">
        <f t="shared" si="2"/>
        <v>10665153.909090908</v>
      </c>
      <c r="AN7" s="119">
        <f t="shared" si="2"/>
        <v>10665153.909090908</v>
      </c>
      <c r="AO7" s="119">
        <f t="shared" si="2"/>
        <v>10665153.909090908</v>
      </c>
      <c r="AP7" s="119">
        <f t="shared" si="2"/>
        <v>10665153.909090908</v>
      </c>
      <c r="AQ7" s="119">
        <f t="shared" si="2"/>
        <v>10665153.909090908</v>
      </c>
      <c r="AR7" s="119">
        <f t="shared" si="2"/>
        <v>10665153.909090908</v>
      </c>
      <c r="AS7" s="119">
        <f t="shared" si="2"/>
        <v>10665153.909090908</v>
      </c>
      <c r="AT7" s="119">
        <f t="shared" si="2"/>
        <v>10665153.909090908</v>
      </c>
      <c r="AU7" s="119">
        <f t="shared" si="2"/>
        <v>10665153.909090908</v>
      </c>
      <c r="AV7" s="119">
        <f t="shared" si="2"/>
        <v>10665153.909090908</v>
      </c>
      <c r="AW7" s="119">
        <f t="shared" si="2"/>
        <v>10665153.909090908</v>
      </c>
      <c r="AX7" s="119">
        <f t="shared" si="2"/>
        <v>10665153.909090908</v>
      </c>
      <c r="AY7" s="119">
        <f t="shared" si="2"/>
        <v>10665153.909090908</v>
      </c>
      <c r="AZ7" s="119">
        <f t="shared" si="2"/>
        <v>10665153.909090908</v>
      </c>
      <c r="BA7" s="119">
        <f t="shared" si="2"/>
        <v>10665153.909090908</v>
      </c>
      <c r="BB7" s="119">
        <f t="shared" si="2"/>
        <v>10665153.909090908</v>
      </c>
      <c r="BC7" s="119">
        <f t="shared" si="2"/>
        <v>10665153.909090908</v>
      </c>
      <c r="BD7" s="119">
        <f t="shared" si="2"/>
        <v>10665153.909090908</v>
      </c>
      <c r="BE7" s="119">
        <f t="shared" si="2"/>
        <v>10665153.909090908</v>
      </c>
      <c r="BF7" s="119">
        <f t="shared" si="2"/>
        <v>10665153.909090908</v>
      </c>
      <c r="BG7" s="119">
        <f t="shared" si="2"/>
        <v>10665153.909090908</v>
      </c>
      <c r="BH7" s="119">
        <f t="shared" si="2"/>
        <v>10665153.909090908</v>
      </c>
      <c r="BI7" s="119">
        <f t="shared" si="2"/>
        <v>10665153.909090908</v>
      </c>
      <c r="BJ7" s="119">
        <f t="shared" si="2"/>
        <v>10665153.909090908</v>
      </c>
      <c r="BK7" s="119">
        <f t="shared" si="2"/>
        <v>10665153.909090908</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NM</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30</v>
      </c>
      <c r="N10" s="91">
        <f t="shared" si="5"/>
        <v>0</v>
      </c>
      <c r="O10" s="91">
        <f t="shared" si="5"/>
        <v>15310</v>
      </c>
      <c r="P10" s="91">
        <f t="shared" si="5"/>
        <v>22999</v>
      </c>
      <c r="Q10" s="91">
        <f t="shared" si="5"/>
        <v>78790</v>
      </c>
      <c r="R10" s="91">
        <f t="shared" si="5"/>
        <v>82323</v>
      </c>
      <c r="S10" s="91">
        <f t="shared" si="5"/>
        <v>30451</v>
      </c>
      <c r="T10" s="91">
        <f t="shared" si="5"/>
        <v>36836</v>
      </c>
      <c r="U10" s="91">
        <f t="shared" si="5"/>
        <v>39073</v>
      </c>
      <c r="V10" s="91">
        <f t="shared" si="5"/>
        <v>27173</v>
      </c>
      <c r="W10" s="91">
        <f t="shared" si="5"/>
        <v>41257</v>
      </c>
      <c r="X10" s="91">
        <f t="shared" si="5"/>
        <v>44754</v>
      </c>
      <c r="Y10" s="91">
        <f t="shared" si="5"/>
        <v>30238</v>
      </c>
      <c r="Z10" s="91">
        <f t="shared" si="5"/>
        <v>22510</v>
      </c>
      <c r="AA10" s="91">
        <f t="shared" si="5"/>
        <v>29221</v>
      </c>
      <c r="AB10" s="91">
        <f t="shared" si="5"/>
        <v>12242</v>
      </c>
      <c r="AC10" s="91">
        <f t="shared" si="5"/>
        <v>10772</v>
      </c>
      <c r="AD10" s="91">
        <f t="shared" si="5"/>
        <v>7495</v>
      </c>
      <c r="AE10" s="91">
        <f t="shared" si="5"/>
        <v>4043</v>
      </c>
      <c r="AF10" s="119">
        <f t="shared" ref="AF10:BK11" si="6">AE10</f>
        <v>4043</v>
      </c>
      <c r="AG10" s="119">
        <f t="shared" si="6"/>
        <v>4043</v>
      </c>
      <c r="AH10" s="119">
        <f t="shared" si="6"/>
        <v>4043</v>
      </c>
      <c r="AI10" s="119">
        <f t="shared" si="6"/>
        <v>4043</v>
      </c>
      <c r="AJ10" s="119">
        <f t="shared" si="6"/>
        <v>4043</v>
      </c>
      <c r="AK10" s="119">
        <f t="shared" si="6"/>
        <v>4043</v>
      </c>
      <c r="AL10" s="119">
        <f t="shared" si="6"/>
        <v>4043</v>
      </c>
      <c r="AM10" s="119">
        <f t="shared" si="6"/>
        <v>4043</v>
      </c>
      <c r="AN10" s="119">
        <f t="shared" si="6"/>
        <v>4043</v>
      </c>
      <c r="AO10" s="119">
        <f t="shared" si="6"/>
        <v>4043</v>
      </c>
      <c r="AP10" s="119">
        <f t="shared" si="6"/>
        <v>4043</v>
      </c>
      <c r="AQ10" s="119">
        <f t="shared" si="6"/>
        <v>4043</v>
      </c>
      <c r="AR10" s="119">
        <f t="shared" si="6"/>
        <v>4043</v>
      </c>
      <c r="AS10" s="119">
        <f t="shared" si="6"/>
        <v>4043</v>
      </c>
      <c r="AT10" s="119">
        <f t="shared" si="6"/>
        <v>4043</v>
      </c>
      <c r="AU10" s="119">
        <f t="shared" si="6"/>
        <v>4043</v>
      </c>
      <c r="AV10" s="119">
        <f t="shared" si="6"/>
        <v>4043</v>
      </c>
      <c r="AW10" s="119">
        <f t="shared" si="6"/>
        <v>4043</v>
      </c>
      <c r="AX10" s="119">
        <f t="shared" si="6"/>
        <v>4043</v>
      </c>
      <c r="AY10" s="119">
        <f t="shared" si="6"/>
        <v>4043</v>
      </c>
      <c r="AZ10" s="119">
        <f t="shared" si="6"/>
        <v>4043</v>
      </c>
      <c r="BA10" s="119">
        <f t="shared" si="6"/>
        <v>4043</v>
      </c>
      <c r="BB10" s="119">
        <f t="shared" si="6"/>
        <v>4043</v>
      </c>
      <c r="BC10" s="119">
        <f t="shared" si="6"/>
        <v>4043</v>
      </c>
      <c r="BD10" s="119">
        <f t="shared" si="6"/>
        <v>4043</v>
      </c>
      <c r="BE10" s="119">
        <f t="shared" si="6"/>
        <v>4043</v>
      </c>
      <c r="BF10" s="119">
        <f t="shared" si="6"/>
        <v>4043</v>
      </c>
      <c r="BG10" s="119">
        <f t="shared" si="6"/>
        <v>4043</v>
      </c>
      <c r="BH10" s="119">
        <f t="shared" si="6"/>
        <v>4043</v>
      </c>
      <c r="BI10" s="119">
        <f t="shared" si="6"/>
        <v>4043</v>
      </c>
      <c r="BJ10" s="119">
        <f t="shared" si="6"/>
        <v>4043</v>
      </c>
      <c r="BK10" s="119">
        <f t="shared" si="6"/>
        <v>4043</v>
      </c>
    </row>
    <row r="11" spans="1:63">
      <c r="A11" s="91" t="s">
        <v>849</v>
      </c>
      <c r="B11" s="91" t="str">
        <f>About!B2</f>
        <v>NM</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22224</v>
      </c>
      <c r="R11" s="91">
        <f t="shared" si="7"/>
        <v>97762</v>
      </c>
      <c r="S11" s="91">
        <f t="shared" si="7"/>
        <v>64851</v>
      </c>
      <c r="T11" s="91">
        <f t="shared" si="7"/>
        <v>61505</v>
      </c>
      <c r="U11" s="91">
        <f t="shared" si="7"/>
        <v>118004</v>
      </c>
      <c r="V11" s="91">
        <f t="shared" si="7"/>
        <v>115399</v>
      </c>
      <c r="W11" s="91">
        <f t="shared" si="7"/>
        <v>64173</v>
      </c>
      <c r="X11" s="91">
        <f t="shared" si="7"/>
        <v>17363</v>
      </c>
      <c r="Y11" s="91">
        <f t="shared" si="7"/>
        <v>9508</v>
      </c>
      <c r="Z11" s="91">
        <f t="shared" si="7"/>
        <v>3274</v>
      </c>
      <c r="AA11" s="91">
        <f t="shared" si="7"/>
        <v>7732</v>
      </c>
      <c r="AB11" s="91">
        <f t="shared" si="7"/>
        <v>1356</v>
      </c>
      <c r="AC11" s="91">
        <f t="shared" si="7"/>
        <v>553</v>
      </c>
      <c r="AD11" s="91">
        <f t="shared" si="7"/>
        <v>96</v>
      </c>
      <c r="AE11" s="91">
        <f t="shared" si="7"/>
        <v>1060</v>
      </c>
      <c r="AF11" s="119">
        <f>AVERAGE(W11:AE11)</f>
        <v>11679.444444444445</v>
      </c>
      <c r="AG11" s="119">
        <f t="shared" si="6"/>
        <v>11679.444444444445</v>
      </c>
      <c r="AH11" s="119">
        <f t="shared" si="6"/>
        <v>11679.444444444445</v>
      </c>
      <c r="AI11" s="119">
        <f t="shared" si="6"/>
        <v>11679.444444444445</v>
      </c>
      <c r="AJ11" s="119">
        <f t="shared" si="6"/>
        <v>11679.444444444445</v>
      </c>
      <c r="AK11" s="119">
        <f t="shared" si="6"/>
        <v>11679.444444444445</v>
      </c>
      <c r="AL11" s="119">
        <f t="shared" si="6"/>
        <v>11679.444444444445</v>
      </c>
      <c r="AM11" s="119">
        <f t="shared" si="6"/>
        <v>11679.444444444445</v>
      </c>
      <c r="AN11" s="119">
        <f t="shared" si="6"/>
        <v>11679.444444444445</v>
      </c>
      <c r="AO11" s="119">
        <f t="shared" si="6"/>
        <v>11679.444444444445</v>
      </c>
      <c r="AP11" s="119">
        <f t="shared" si="6"/>
        <v>11679.444444444445</v>
      </c>
      <c r="AQ11" s="119">
        <f t="shared" si="6"/>
        <v>11679.444444444445</v>
      </c>
      <c r="AR11" s="119">
        <f t="shared" si="6"/>
        <v>11679.444444444445</v>
      </c>
      <c r="AS11" s="119">
        <f t="shared" si="6"/>
        <v>11679.444444444445</v>
      </c>
      <c r="AT11" s="119">
        <f t="shared" si="6"/>
        <v>11679.444444444445</v>
      </c>
      <c r="AU11" s="119">
        <f t="shared" si="6"/>
        <v>11679.444444444445</v>
      </c>
      <c r="AV11" s="119">
        <f t="shared" si="6"/>
        <v>11679.444444444445</v>
      </c>
      <c r="AW11" s="119">
        <f t="shared" si="6"/>
        <v>11679.444444444445</v>
      </c>
      <c r="AX11" s="119">
        <f t="shared" si="6"/>
        <v>11679.444444444445</v>
      </c>
      <c r="AY11" s="119">
        <f t="shared" si="6"/>
        <v>11679.444444444445</v>
      </c>
      <c r="AZ11" s="119">
        <f t="shared" si="6"/>
        <v>11679.444444444445</v>
      </c>
      <c r="BA11" s="119">
        <f t="shared" si="6"/>
        <v>11679.444444444445</v>
      </c>
      <c r="BB11" s="119">
        <f t="shared" si="6"/>
        <v>11679.444444444445</v>
      </c>
      <c r="BC11" s="119">
        <f t="shared" si="6"/>
        <v>11679.444444444445</v>
      </c>
      <c r="BD11" s="119">
        <f t="shared" si="6"/>
        <v>11679.444444444445</v>
      </c>
      <c r="BE11" s="119">
        <f t="shared" si="6"/>
        <v>11679.444444444445</v>
      </c>
      <c r="BF11" s="119">
        <f t="shared" si="6"/>
        <v>11679.444444444445</v>
      </c>
      <c r="BG11" s="119">
        <f t="shared" si="6"/>
        <v>11679.444444444445</v>
      </c>
      <c r="BH11" s="119">
        <f t="shared" si="6"/>
        <v>11679.444444444445</v>
      </c>
      <c r="BI11" s="119">
        <f t="shared" si="6"/>
        <v>11679.444444444445</v>
      </c>
      <c r="BJ11" s="119">
        <f t="shared" si="6"/>
        <v>11679.444444444445</v>
      </c>
      <c r="BK11" s="119">
        <f t="shared" si="6"/>
        <v>11679.444444444445</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NM</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30</v>
      </c>
      <c r="N14" s="91">
        <f t="shared" si="9"/>
        <v>0</v>
      </c>
      <c r="O14" s="91">
        <f t="shared" si="9"/>
        <v>15310</v>
      </c>
      <c r="P14" s="91">
        <f t="shared" si="9"/>
        <v>22999</v>
      </c>
      <c r="Q14" s="91">
        <f t="shared" si="9"/>
        <v>56566</v>
      </c>
      <c r="R14" s="91">
        <f t="shared" si="9"/>
        <v>0</v>
      </c>
      <c r="S14" s="91">
        <f t="shared" si="9"/>
        <v>0</v>
      </c>
      <c r="T14" s="91">
        <f t="shared" si="9"/>
        <v>0</v>
      </c>
      <c r="U14" s="91">
        <f t="shared" si="9"/>
        <v>0</v>
      </c>
      <c r="V14" s="91">
        <f t="shared" si="9"/>
        <v>0</v>
      </c>
      <c r="W14" s="91">
        <f t="shared" si="9"/>
        <v>0</v>
      </c>
      <c r="X14" s="91">
        <f t="shared" si="9"/>
        <v>27391</v>
      </c>
      <c r="Y14" s="91">
        <f t="shared" si="9"/>
        <v>20730</v>
      </c>
      <c r="Z14" s="91">
        <f t="shared" si="9"/>
        <v>19236</v>
      </c>
      <c r="AA14" s="91">
        <f t="shared" si="9"/>
        <v>21489</v>
      </c>
      <c r="AB14" s="91">
        <f t="shared" si="9"/>
        <v>10886</v>
      </c>
      <c r="AC14" s="91">
        <f t="shared" si="9"/>
        <v>10219</v>
      </c>
      <c r="AD14" s="91">
        <f t="shared" si="9"/>
        <v>7399</v>
      </c>
      <c r="AE14" s="91">
        <f t="shared" si="9"/>
        <v>2983</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NM</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15439</v>
      </c>
      <c r="S15" s="91">
        <f t="shared" si="10"/>
        <v>34400</v>
      </c>
      <c r="T15" s="91">
        <f t="shared" si="10"/>
        <v>24669</v>
      </c>
      <c r="U15" s="91">
        <f t="shared" si="10"/>
        <v>78931</v>
      </c>
      <c r="V15" s="91">
        <f t="shared" si="10"/>
        <v>88226</v>
      </c>
      <c r="W15" s="91">
        <f t="shared" si="10"/>
        <v>22916</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7636.4444444444453</v>
      </c>
      <c r="AG15" s="91">
        <f t="shared" si="10"/>
        <v>7636.4444444444453</v>
      </c>
      <c r="AH15" s="91">
        <f t="shared" si="10"/>
        <v>7636.4444444444453</v>
      </c>
      <c r="AI15" s="91">
        <f t="shared" si="10"/>
        <v>7636.4444444444453</v>
      </c>
      <c r="AJ15" s="91">
        <f t="shared" si="10"/>
        <v>7636.4444444444453</v>
      </c>
      <c r="AK15" s="91">
        <f t="shared" si="10"/>
        <v>7636.4444444444453</v>
      </c>
      <c r="AL15" s="91">
        <f t="shared" si="10"/>
        <v>7636.4444444444453</v>
      </c>
      <c r="AM15" s="91">
        <f t="shared" si="10"/>
        <v>7636.4444444444453</v>
      </c>
      <c r="AN15" s="91">
        <f t="shared" si="10"/>
        <v>7636.4444444444453</v>
      </c>
      <c r="AO15" s="91">
        <f t="shared" si="10"/>
        <v>7636.4444444444453</v>
      </c>
      <c r="AP15" s="91">
        <f t="shared" si="10"/>
        <v>7636.4444444444453</v>
      </c>
      <c r="AQ15" s="91">
        <f t="shared" si="10"/>
        <v>7636.4444444444453</v>
      </c>
      <c r="AR15" s="91">
        <f t="shared" si="10"/>
        <v>7636.4444444444453</v>
      </c>
      <c r="AS15" s="91">
        <f t="shared" si="10"/>
        <v>7636.4444444444453</v>
      </c>
      <c r="AT15" s="91">
        <f t="shared" si="10"/>
        <v>7636.4444444444453</v>
      </c>
      <c r="AU15" s="91">
        <f t="shared" si="10"/>
        <v>7636.4444444444453</v>
      </c>
      <c r="AV15" s="91">
        <f t="shared" si="10"/>
        <v>7636.4444444444453</v>
      </c>
      <c r="AW15" s="91">
        <f t="shared" si="10"/>
        <v>7636.4444444444453</v>
      </c>
      <c r="AX15" s="91">
        <f t="shared" si="10"/>
        <v>7636.4444444444453</v>
      </c>
      <c r="AY15" s="91">
        <f t="shared" si="10"/>
        <v>7636.4444444444453</v>
      </c>
      <c r="AZ15" s="91">
        <f t="shared" si="10"/>
        <v>7636.4444444444453</v>
      </c>
      <c r="BA15" s="91">
        <f t="shared" si="10"/>
        <v>7636.4444444444453</v>
      </c>
      <c r="BB15" s="91">
        <f t="shared" si="10"/>
        <v>7636.4444444444453</v>
      </c>
      <c r="BC15" s="91">
        <f t="shared" si="10"/>
        <v>7636.4444444444453</v>
      </c>
      <c r="BD15" s="91">
        <f t="shared" si="10"/>
        <v>7636.4444444444453</v>
      </c>
      <c r="BE15" s="91">
        <f t="shared" si="10"/>
        <v>7636.4444444444453</v>
      </c>
      <c r="BF15" s="91">
        <f t="shared" si="10"/>
        <v>7636.4444444444453</v>
      </c>
      <c r="BG15" s="91">
        <f t="shared" si="10"/>
        <v>7636.4444444444453</v>
      </c>
      <c r="BH15" s="91">
        <f t="shared" si="10"/>
        <v>7636.4444444444453</v>
      </c>
      <c r="BI15" s="91">
        <f t="shared" si="10"/>
        <v>7636.4444444444453</v>
      </c>
      <c r="BJ15" s="91">
        <f t="shared" si="10"/>
        <v>7636.4444444444453</v>
      </c>
      <c r="BK15" s="91">
        <f t="shared" si="10"/>
        <v>7636.4444444444453</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0.32813068211964658</v>
      </c>
      <c r="G760" s="107">
        <f>G34/SUMIFS(G$3:G$722,$B$3:$B$722,$B760)*SUMIFS(Calculations!$E$3:$E$53,Calculations!$A$3:$A$53,$B760)</f>
        <v>0.29937202966586413</v>
      </c>
      <c r="H760" s="107">
        <f>H34/SUMIFS(H$3:H$722,$B$3:$B$722,$B760)*SUMIFS(Calculations!$E$3:$E$53,Calculations!$A$3:$A$53,$B760)</f>
        <v>0.27058128882577676</v>
      </c>
      <c r="I760" s="107">
        <f>I34/SUMIFS(I$3:I$722,$B$3:$B$722,$B760)*SUMIFS(Calculations!$E$3:$E$53,Calculations!$A$3:$A$53,$B760)</f>
        <v>0.25755618953810477</v>
      </c>
      <c r="J760" s="107">
        <f>J34/SUMIFS(J$3:J$722,$B$3:$B$722,$B760)*SUMIFS(Calculations!$E$3:$E$53,Calculations!$A$3:$A$53,$B760)</f>
        <v>0.2457274893342633</v>
      </c>
      <c r="K760" s="107">
        <f>K34/SUMIFS(K$3:K$722,$B$3:$B$722,$B760)*SUMIFS(Calculations!$E$3:$E$53,Calculations!$A$3:$A$53,$B760)</f>
        <v>0.23711145962639962</v>
      </c>
      <c r="L760" s="107">
        <f>L34/SUMIFS(L$3:L$722,$B$3:$B$722,$B760)*SUMIFS(Calculations!$E$3:$E$53,Calculations!$A$3:$A$53,$B760)</f>
        <v>0.22907917561967553</v>
      </c>
      <c r="M760" s="107">
        <f>M34/SUMIFS(M$3:M$722,$B$3:$B$722,$B760)*SUMIFS(Calculations!$E$3:$E$53,Calculations!$A$3:$A$53,$B760)</f>
        <v>0.22725293820028641</v>
      </c>
      <c r="N760" s="107">
        <f>N34/SUMIFS(N$3:N$722,$B$3:$B$722,$B760)*SUMIFS(Calculations!$E$3:$E$53,Calculations!$A$3:$A$53,$B760)</f>
        <v>0.22545558830733578</v>
      </c>
      <c r="O760" s="107">
        <f>O34/SUMIFS(O$3:O$722,$B$3:$B$722,$B760)*SUMIFS(Calculations!$E$3:$E$53,Calculations!$A$3:$A$53,$B760)</f>
        <v>0.2247746302009947</v>
      </c>
      <c r="P760" s="107">
        <f>P34/SUMIFS(P$3:P$722,$B$3:$B$722,$B760)*SUMIFS(Calculations!$E$3:$E$53,Calculations!$A$3:$A$53,$B760)</f>
        <v>0.22409777319153459</v>
      </c>
      <c r="Q760" s="107">
        <f>Q34/SUMIFS(Q$3:Q$722,$B$3:$B$722,$B760)*SUMIFS(Calculations!$E$3:$E$53,Calculations!$A$3:$A$53,$B760)</f>
        <v>0.22414354571579106</v>
      </c>
      <c r="R760" s="107">
        <f>R34/SUMIFS(R$3:R$722,$B$3:$B$722,$B760)*SUMIFS(Calculations!$E$3:$E$53,Calculations!$A$3:$A$53,$B760)</f>
        <v>0.22418933694217003</v>
      </c>
    </row>
    <row r="761" spans="2:18" ht="15.75" customHeight="1">
      <c r="B761" s="107" t="s">
        <v>538</v>
      </c>
      <c r="C761" s="107" t="s">
        <v>449</v>
      </c>
      <c r="D761" s="107" t="s">
        <v>641</v>
      </c>
      <c r="E761" s="107" t="str">
        <f t="shared" si="300"/>
        <v>solar thermal</v>
      </c>
      <c r="F761" s="107">
        <f>F35/SUMIFS(F$3:F$722,$B$3:$B$722,$B761)*SUMIFS(Calculations!$E$3:$E$53,Calculations!$A$3:$A$53,$B761)</f>
        <v>1.7967369038135179E-2</v>
      </c>
      <c r="G761" s="107">
        <f>G35/SUMIFS(G$3:G$722,$B$3:$B$722,$B761)*SUMIFS(Calculations!$E$3:$E$53,Calculations!$A$3:$A$53,$B761)</f>
        <v>1.7977387282387264E-2</v>
      </c>
      <c r="H761" s="107">
        <f>H35/SUMIFS(H$3:H$722,$B$3:$B$722,$B761)*SUMIFS(Calculations!$E$3:$E$53,Calculations!$A$3:$A$53,$B761)</f>
        <v>1.7987416704815799E-2</v>
      </c>
      <c r="I761" s="107">
        <f>I35/SUMIFS(I$3:I$722,$B$3:$B$722,$B761)*SUMIFS(Calculations!$E$3:$E$53,Calculations!$A$3:$A$53,$B761)</f>
        <v>1.7121547931976115E-2</v>
      </c>
      <c r="J761" s="107">
        <f>J35/SUMIFS(J$3:J$722,$B$3:$B$722,$B761)*SUMIFS(Calculations!$E$3:$E$53,Calculations!$A$3:$A$53,$B761)</f>
        <v>1.6335212111911947E-2</v>
      </c>
      <c r="K761" s="107">
        <f>K35/SUMIFS(K$3:K$722,$B$3:$B$722,$B761)*SUMIFS(Calculations!$E$3:$E$53,Calculations!$A$3:$A$53,$B761)</f>
        <v>1.5762444802801354E-2</v>
      </c>
      <c r="L761" s="107">
        <f>L35/SUMIFS(L$3:L$722,$B$3:$B$722,$B761)*SUMIFS(Calculations!$E$3:$E$53,Calculations!$A$3:$A$53,$B761)</f>
        <v>1.5228483122940329E-2</v>
      </c>
      <c r="M761" s="107">
        <f>M35/SUMIFS(M$3:M$722,$B$3:$B$722,$B761)*SUMIFS(Calculations!$E$3:$E$53,Calculations!$A$3:$A$53,$B761)</f>
        <v>1.5107080443519907E-2</v>
      </c>
      <c r="N761" s="107">
        <f>N35/SUMIFS(N$3:N$722,$B$3:$B$722,$B761)*SUMIFS(Calculations!$E$3:$E$53,Calculations!$A$3:$A$53,$B761)</f>
        <v>1.4987598118525604E-2</v>
      </c>
      <c r="O761" s="107">
        <f>O35/SUMIFS(O$3:O$722,$B$3:$B$722,$B761)*SUMIFS(Calculations!$E$3:$E$53,Calculations!$A$3:$A$53,$B761)</f>
        <v>1.4942330105831769E-2</v>
      </c>
      <c r="P761" s="107">
        <f>P35/SUMIFS(P$3:P$722,$B$3:$B$722,$B761)*SUMIFS(Calculations!$E$3:$E$53,Calculations!$A$3:$A$53,$B761)</f>
        <v>1.4897334721518357E-2</v>
      </c>
      <c r="Q761" s="107">
        <f>Q35/SUMIFS(Q$3:Q$722,$B$3:$B$722,$B761)*SUMIFS(Calculations!$E$3:$E$53,Calculations!$A$3:$A$53,$B761)</f>
        <v>1.4900377538968911E-2</v>
      </c>
      <c r="R761" s="107">
        <f>R35/SUMIFS(R$3:R$722,$B$3:$B$722,$B761)*SUMIFS(Calculations!$E$3:$E$53,Calculations!$A$3:$A$53,$B761)</f>
        <v>1.4903421599679379E-2</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6.5551276967218741E-2</v>
      </c>
      <c r="G763" s="107">
        <f>G37/SUMIFS(G$3:G$722,$B$3:$B$722,$B763)*SUMIFS(Calculations!$E$3:$E$53,Calculations!$A$3:$A$53,$B763)</f>
        <v>7.3361360717177734E-2</v>
      </c>
      <c r="H763" s="107">
        <f>H37/SUMIFS(H$3:H$722,$B$3:$B$722,$B763)*SUMIFS(Calculations!$E$3:$E$53,Calculations!$A$3:$A$53,$B763)</f>
        <v>8.1180158817881945E-2</v>
      </c>
      <c r="I763" s="107">
        <f>I37/SUMIFS(I$3:I$722,$B$3:$B$722,$B763)*SUMIFS(Calculations!$E$3:$E$53,Calculations!$A$3:$A$53,$B763)</f>
        <v>7.7272351173899856E-2</v>
      </c>
      <c r="J763" s="107">
        <f>J37/SUMIFS(J$3:J$722,$B$3:$B$722,$B763)*SUMIFS(Calculations!$E$3:$E$53,Calculations!$A$3:$A$53,$B763)</f>
        <v>7.3723488777227425E-2</v>
      </c>
      <c r="K763" s="107">
        <f>K37/SUMIFS(K$3:K$722,$B$3:$B$722,$B763)*SUMIFS(Calculations!$E$3:$E$53,Calculations!$A$3:$A$53,$B763)</f>
        <v>7.1138496063579984E-2</v>
      </c>
      <c r="L763" s="107">
        <f>L37/SUMIFS(L$3:L$722,$B$3:$B$722,$B763)*SUMIFS(Calculations!$E$3:$E$53,Calculations!$A$3:$A$53,$B763)</f>
        <v>6.8728639513018414E-2</v>
      </c>
      <c r="M763" s="107">
        <f>M37/SUMIFS(M$3:M$722,$B$3:$B$722,$B763)*SUMIFS(Calculations!$E$3:$E$53,Calculations!$A$3:$A$53,$B763)</f>
        <v>6.8180729329026982E-2</v>
      </c>
      <c r="N763" s="107">
        <f>N37/SUMIFS(N$3:N$722,$B$3:$B$722,$B763)*SUMIFS(Calculations!$E$3:$E$53,Calculations!$A$3:$A$53,$B763)</f>
        <v>6.7641486019209718E-2</v>
      </c>
      <c r="O763" s="107">
        <f>O37/SUMIFS(O$3:O$722,$B$3:$B$722,$B763)*SUMIFS(Calculations!$E$3:$E$53,Calculations!$A$3:$A$53,$B763)</f>
        <v>6.7437184060781655E-2</v>
      </c>
      <c r="P763" s="107">
        <f>P37/SUMIFS(P$3:P$722,$B$3:$B$722,$B763)*SUMIFS(Calculations!$E$3:$E$53,Calculations!$A$3:$A$53,$B763)</f>
        <v>6.7234112518904474E-2</v>
      </c>
      <c r="Q763" s="107">
        <f>Q37/SUMIFS(Q$3:Q$722,$B$3:$B$722,$B763)*SUMIFS(Calculations!$E$3:$E$53,Calculations!$A$3:$A$53,$B763)</f>
        <v>6.7247845252622895E-2</v>
      </c>
      <c r="R763" s="107">
        <f>R37/SUMIFS(R$3:R$722,$B$3:$B$722,$B763)*SUMIFS(Calculations!$E$3:$E$53,Calculations!$A$3:$A$53,$B763)</f>
        <v>6.7261583597377037E-2</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7.5035056121953323E-3</v>
      </c>
      <c r="G765" s="107">
        <f>G39/SUMIFS(G$3:G$722,$B$3:$B$722,$B765)*SUMIFS(Calculations!$E$3:$E$53,Calculations!$A$3:$A$53,$B765)</f>
        <v>7.5108212739563758E-3</v>
      </c>
      <c r="H765" s="107">
        <f>H39/SUMIFS(H$3:H$722,$B$3:$B$722,$B765)*SUMIFS(Calculations!$E$3:$E$53,Calculations!$A$3:$A$53,$B765)</f>
        <v>7.5181450984010178E-3</v>
      </c>
      <c r="I765" s="107">
        <f>I39/SUMIFS(I$3:I$722,$B$3:$B$722,$B765)*SUMIFS(Calculations!$E$3:$E$53,Calculations!$A$3:$A$53,$B765)</f>
        <v>7.153320294811377E-3</v>
      </c>
      <c r="J765" s="107">
        <f>J39/SUMIFS(J$3:J$722,$B$3:$B$722,$B765)*SUMIFS(Calculations!$E$3:$E$53,Calculations!$A$3:$A$53,$B765)</f>
        <v>6.8220058738401972E-3</v>
      </c>
      <c r="K765" s="107">
        <f>K39/SUMIFS(K$3:K$722,$B$3:$B$722,$B765)*SUMIFS(Calculations!$E$3:$E$53,Calculations!$A$3:$A$53,$B765)</f>
        <v>6.5788687920116636E-3</v>
      </c>
      <c r="L765" s="107">
        <f>L39/SUMIFS(L$3:L$722,$B$3:$B$722,$B765)*SUMIFS(Calculations!$E$3:$E$53,Calculations!$A$3:$A$53,$B765)</f>
        <v>6.3522045208763778E-3</v>
      </c>
      <c r="M765" s="107">
        <f>M39/SUMIFS(M$3:M$722,$B$3:$B$722,$B765)*SUMIFS(Calculations!$E$3:$E$53,Calculations!$A$3:$A$53,$B765)</f>
        <v>6.2932196850911627E-3</v>
      </c>
      <c r="N765" s="107">
        <f>N39/SUMIFS(N$3:N$722,$B$3:$B$722,$B765)*SUMIFS(Calculations!$E$3:$E$53,Calculations!$A$3:$A$53,$B765)</f>
        <v>6.2351678747631671E-3</v>
      </c>
      <c r="O765" s="107">
        <f>O39/SUMIFS(O$3:O$722,$B$3:$B$722,$B765)*SUMIFS(Calculations!$E$3:$E$53,Calculations!$A$3:$A$53,$B765)</f>
        <v>6.207110500214193E-3</v>
      </c>
      <c r="P765" s="107">
        <f>P39/SUMIFS(P$3:P$722,$B$3:$B$722,$B765)*SUMIFS(Calculations!$E$3:$E$53,Calculations!$A$3:$A$53,$B765)</f>
        <v>6.1792221023029585E-3</v>
      </c>
      <c r="Q765" s="107">
        <f>Q39/SUMIFS(Q$3:Q$722,$B$3:$B$722,$B765)*SUMIFS(Calculations!$E$3:$E$53,Calculations!$A$3:$A$53,$B765)</f>
        <v>6.1686040285153934E-3</v>
      </c>
      <c r="R765" s="107">
        <f>R39/SUMIFS(R$3:R$722,$B$3:$B$722,$B765)*SUMIFS(Calculations!$E$3:$E$53,Calculations!$A$3:$A$53,$B765)</f>
        <v>6.157981616306046E-3</v>
      </c>
    </row>
    <row r="766" spans="2:18" ht="15.75" customHeight="1">
      <c r="B766" s="107" t="s">
        <v>538</v>
      </c>
      <c r="C766" s="107" t="s">
        <v>449</v>
      </c>
      <c r="D766" s="107" t="s">
        <v>645</v>
      </c>
      <c r="E766" s="107" t="str">
        <f t="shared" si="300"/>
        <v>natural gas nonpeaker</v>
      </c>
      <c r="F766" s="107">
        <f>F40/SUMIFS(F$3:F$722,$B$3:$B$722,$B766)*SUMIFS(Calculations!$E$3:$E$53,Calculations!$A$3:$A$53,$B766)</f>
        <v>0.1373202363833757</v>
      </c>
      <c r="G766" s="107">
        <f>G40/SUMIFS(G$3:G$722,$B$3:$B$722,$B766)*SUMIFS(Calculations!$E$3:$E$53,Calculations!$A$3:$A$53,$B766)</f>
        <v>0.1537544240164378</v>
      </c>
      <c r="H766" s="107">
        <f>H40/SUMIFS(H$3:H$722,$B$3:$B$722,$B766)*SUMIFS(Calculations!$E$3:$E$53,Calculations!$A$3:$A$53,$B766)</f>
        <v>0.17020694861998981</v>
      </c>
      <c r="I766" s="107">
        <f>I40/SUMIFS(I$3:I$722,$B$3:$B$722,$B766)*SUMIFS(Calculations!$E$3:$E$53,Calculations!$A$3:$A$53,$B766)</f>
        <v>0.20723070295580859</v>
      </c>
      <c r="J766" s="107">
        <f>J40/SUMIFS(J$3:J$722,$B$3:$B$722,$B766)*SUMIFS(Calculations!$E$3:$E$53,Calculations!$A$3:$A$53,$B766)</f>
        <v>0.24085370119840768</v>
      </c>
      <c r="K766" s="107">
        <f>K40/SUMIFS(K$3:K$722,$B$3:$B$722,$B766)*SUMIFS(Calculations!$E$3:$E$53,Calculations!$A$3:$A$53,$B766)</f>
        <v>0.26550778016061877</v>
      </c>
      <c r="L766" s="107">
        <f>L40/SUMIFS(L$3:L$722,$B$3:$B$722,$B766)*SUMIFS(Calculations!$E$3:$E$53,Calculations!$A$3:$A$53,$B766)</f>
        <v>0.28849151755046798</v>
      </c>
      <c r="M766" s="107">
        <f>M40/SUMIFS(M$3:M$722,$B$3:$B$722,$B766)*SUMIFS(Calculations!$E$3:$E$53,Calculations!$A$3:$A$53,$B766)</f>
        <v>0.29311299886062187</v>
      </c>
      <c r="N766" s="107">
        <f>N40/SUMIFS(N$3:N$722,$B$3:$B$722,$B766)*SUMIFS(Calculations!$E$3:$E$53,Calculations!$A$3:$A$53,$B766)</f>
        <v>0.29766137731891501</v>
      </c>
      <c r="O766" s="107">
        <f>O40/SUMIFS(O$3:O$722,$B$3:$B$722,$B766)*SUMIFS(Calculations!$E$3:$E$53,Calculations!$A$3:$A$53,$B766)</f>
        <v>0.29866189997495401</v>
      </c>
      <c r="P766" s="107">
        <f>P40/SUMIFS(P$3:P$722,$B$3:$B$722,$B766)*SUMIFS(Calculations!$E$3:$E$53,Calculations!$A$3:$A$53,$B766)</f>
        <v>0.29965639694408813</v>
      </c>
      <c r="Q766" s="107">
        <f>Q40/SUMIFS(Q$3:Q$722,$B$3:$B$722,$B766)*SUMIFS(Calculations!$E$3:$E$53,Calculations!$A$3:$A$53,$B766)</f>
        <v>0.29854735962336404</v>
      </c>
      <c r="R766" s="107">
        <f>R40/SUMIFS(R$3:R$722,$B$3:$B$722,$B766)*SUMIFS(Calculations!$E$3:$E$53,Calculations!$A$3:$A$53,$B766)</f>
        <v>0.29743786916285531</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0.32393362358934996</v>
      </c>
      <c r="G768" s="107">
        <f>G42/SUMIFS(G$3:G$722,$B$3:$B$722,$B768)*SUMIFS(Calculations!$E$3:$E$53,Calculations!$A$3:$A$53,$B768)</f>
        <v>0.32411424247437942</v>
      </c>
      <c r="H768" s="107">
        <f>H42/SUMIFS(H$3:H$722,$B$3:$B$722,$B768)*SUMIFS(Calculations!$E$3:$E$53,Calculations!$A$3:$A$53,$B768)</f>
        <v>0.32429506289070681</v>
      </c>
      <c r="I768" s="107">
        <f>I42/SUMIFS(I$3:I$722,$B$3:$B$722,$B768)*SUMIFS(Calculations!$E$3:$E$53,Calculations!$A$3:$A$53,$B768)</f>
        <v>0.30868431829345921</v>
      </c>
      <c r="J768" s="107">
        <f>J42/SUMIFS(J$3:J$722,$B$3:$B$722,$B768)*SUMIFS(Calculations!$E$3:$E$53,Calculations!$A$3:$A$53,$B768)</f>
        <v>0.29450747297955421</v>
      </c>
      <c r="K768" s="107">
        <f>K42/SUMIFS(K$3:K$722,$B$3:$B$722,$B768)*SUMIFS(Calculations!$E$3:$E$53,Calculations!$A$3:$A$53,$B768)</f>
        <v>0.28418105348430611</v>
      </c>
      <c r="L768" s="107">
        <f>L42/SUMIFS(L$3:L$722,$B$3:$B$722,$B768)*SUMIFS(Calculations!$E$3:$E$53,Calculations!$A$3:$A$53,$B768)</f>
        <v>0.27455426052156801</v>
      </c>
      <c r="M768" s="107">
        <f>M42/SUMIFS(M$3:M$722,$B$3:$B$722,$B768)*SUMIFS(Calculations!$E$3:$E$53,Calculations!$A$3:$A$53,$B768)</f>
        <v>0.27236549210618988</v>
      </c>
      <c r="N768" s="107">
        <f>N42/SUMIFS(N$3:N$722,$B$3:$B$722,$B768)*SUMIFS(Calculations!$E$3:$E$53,Calculations!$A$3:$A$53,$B768)</f>
        <v>0.27021134575297945</v>
      </c>
      <c r="O768" s="107">
        <f>O42/SUMIFS(O$3:O$722,$B$3:$B$722,$B768)*SUMIFS(Calculations!$E$3:$E$53,Calculations!$A$3:$A$53,$B768)</f>
        <v>0.26939520893553676</v>
      </c>
      <c r="P768" s="107">
        <f>P42/SUMIFS(P$3:P$722,$B$3:$B$722,$B768)*SUMIFS(Calculations!$E$3:$E$53,Calculations!$A$3:$A$53,$B768)</f>
        <v>0.26858398733406003</v>
      </c>
      <c r="Q768" s="107">
        <f>Q42/SUMIFS(Q$3:Q$722,$B$3:$B$722,$B768)*SUMIFS(Calculations!$E$3:$E$53,Calculations!$A$3:$A$53,$B768)</f>
        <v>0.26863884627754731</v>
      </c>
      <c r="R768" s="107">
        <f>R42/SUMIFS(R$3:R$722,$B$3:$B$722,$B768)*SUMIFS(Calculations!$E$3:$E$53,Calculations!$A$3:$A$53,$B768)</f>
        <v>0.2686937276357626</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2.8582805207124832E-4</v>
      </c>
      <c r="G770" s="107">
        <f>G44/SUMIFS(G$3:G$722,$B$3:$B$722,$B770)*SUMIFS(Calculations!$E$3:$E$53,Calculations!$A$3:$A$53,$B770)</f>
        <v>2.8598742405462944E-4</v>
      </c>
      <c r="H770" s="107">
        <f>H44/SUMIFS(H$3:H$722,$B$3:$B$722,$B770)*SUMIFS(Calculations!$E$3:$E$53,Calculations!$A$3:$A$53,$B770)</f>
        <v>2.8614697386239836E-4</v>
      </c>
      <c r="I770" s="107">
        <f>I44/SUMIFS(I$3:I$722,$B$3:$B$722,$B770)*SUMIFS(Calculations!$E$3:$E$53,Calculations!$A$3:$A$53,$B770)</f>
        <v>2.7237258184291006E-4</v>
      </c>
      <c r="J770" s="107">
        <f>J44/SUMIFS(J$3:J$722,$B$3:$B$722,$B770)*SUMIFS(Calculations!$E$3:$E$53,Calculations!$A$3:$A$53,$B770)</f>
        <v>2.5986341395941264E-4</v>
      </c>
      <c r="K770" s="107">
        <f>K44/SUMIFS(K$3:K$722,$B$3:$B$722,$B770)*SUMIFS(Calculations!$E$3:$E$53,Calculations!$A$3:$A$53,$B770)</f>
        <v>2.5075173133600257E-4</v>
      </c>
      <c r="L770" s="107">
        <f>L44/SUMIFS(L$3:L$722,$B$3:$B$722,$B770)*SUMIFS(Calculations!$E$3:$E$53,Calculations!$A$3:$A$53,$B770)</f>
        <v>2.4225737545610523E-4</v>
      </c>
      <c r="M770" s="107">
        <f>M44/SUMIFS(M$3:M$722,$B$3:$B$722,$B770)*SUMIFS(Calculations!$E$3:$E$53,Calculations!$A$3:$A$53,$B770)</f>
        <v>2.4032608037882831E-4</v>
      </c>
      <c r="N770" s="107">
        <f>N44/SUMIFS(N$3:N$722,$B$3:$B$722,$B770)*SUMIFS(Calculations!$E$3:$E$53,Calculations!$A$3:$A$53,$B770)</f>
        <v>2.3842533463594402E-4</v>
      </c>
      <c r="O770" s="107">
        <f>O44/SUMIFS(O$3:O$722,$B$3:$B$722,$B770)*SUMIFS(Calculations!$E$3:$E$53,Calculations!$A$3:$A$53,$B770)</f>
        <v>2.3770520316527895E-4</v>
      </c>
      <c r="P770" s="107">
        <f>P44/SUMIFS(P$3:P$722,$B$3:$B$722,$B770)*SUMIFS(Calculations!$E$3:$E$53,Calculations!$A$3:$A$53,$B770)</f>
        <v>2.3698940871461654E-4</v>
      </c>
      <c r="Q770" s="107">
        <f>Q44/SUMIFS(Q$3:Q$722,$B$3:$B$722,$B770)*SUMIFS(Calculations!$E$3:$E$53,Calculations!$A$3:$A$53,$B770)</f>
        <v>2.3703781438730317E-4</v>
      </c>
      <c r="R770" s="107">
        <f>R44/SUMIFS(R$3:R$722,$B$3:$B$722,$B770)*SUMIFS(Calculations!$E$3:$E$53,Calculations!$A$3:$A$53,$B770)</f>
        <v>2.3708623983798624E-4</v>
      </c>
    </row>
    <row r="771" spans="2:18" ht="15.75" customHeight="1">
      <c r="B771" s="107" t="s">
        <v>538</v>
      </c>
      <c r="C771" s="107" t="s">
        <v>449</v>
      </c>
      <c r="D771" s="107" t="s">
        <v>650</v>
      </c>
      <c r="E771" s="107" t="str">
        <f t="shared" si="300"/>
        <v>solar PV</v>
      </c>
      <c r="F771" s="107">
        <f>F45/SUMIFS(F$3:F$722,$B$3:$B$722,$B771)*SUMIFS(Calculations!$E$3:$E$53,Calculations!$A$3:$A$53,$B771)</f>
        <v>2.5985305542299393E-2</v>
      </c>
      <c r="G771" s="107">
        <f>G45/SUMIFS(G$3:G$722,$B$3:$B$722,$B771)*SUMIFS(Calculations!$E$3:$E$53,Calculations!$A$3:$A$53,$B771)</f>
        <v>2.7492058144384313E-2</v>
      </c>
      <c r="H771" s="107">
        <f>H45/SUMIFS(H$3:H$722,$B$3:$B$722,$B771)*SUMIFS(Calculations!$E$3:$E$53,Calculations!$A$3:$A$53,$B771)</f>
        <v>2.9000491953877643E-2</v>
      </c>
      <c r="I771" s="107">
        <f>I45/SUMIFS(I$3:I$722,$B$3:$B$722,$B771)*SUMIFS(Calculations!$E$3:$E$53,Calculations!$A$3:$A$53,$B771)</f>
        <v>2.8541560252781047E-2</v>
      </c>
      <c r="J771" s="107">
        <f>J45/SUMIFS(J$3:J$722,$B$3:$B$722,$B771)*SUMIFS(Calculations!$E$3:$E$53,Calculations!$A$3:$A$53,$B771)</f>
        <v>2.8124782968676296E-2</v>
      </c>
      <c r="K771" s="107">
        <f>K45/SUMIFS(K$3:K$722,$B$3:$B$722,$B771)*SUMIFS(Calculations!$E$3:$E$53,Calculations!$A$3:$A$53,$B771)</f>
        <v>2.7914376765476229E-2</v>
      </c>
      <c r="L771" s="107">
        <f>L45/SUMIFS(L$3:L$722,$B$3:$B$722,$B771)*SUMIFS(Calculations!$E$3:$E$53,Calculations!$A$3:$A$53,$B771)</f>
        <v>2.7718225819137569E-2</v>
      </c>
      <c r="M771" s="107">
        <f>M45/SUMIFS(M$3:M$722,$B$3:$B$722,$B771)*SUMIFS(Calculations!$E$3:$E$53,Calculations!$A$3:$A$53,$B771)</f>
        <v>2.8467232266722924E-2</v>
      </c>
      <c r="N771" s="107">
        <f>N45/SUMIFS(N$3:N$722,$B$3:$B$722,$B771)*SUMIFS(Calculations!$E$3:$E$53,Calculations!$A$3:$A$53,$B771)</f>
        <v>2.9204390888101513E-2</v>
      </c>
      <c r="O771" s="107">
        <f>O45/SUMIFS(O$3:O$722,$B$3:$B$722,$B771)*SUMIFS(Calculations!$E$3:$E$53,Calculations!$A$3:$A$53,$B771)</f>
        <v>3.0359806888682804E-2</v>
      </c>
      <c r="P771" s="107">
        <f>P45/SUMIFS(P$3:P$722,$B$3:$B$722,$B771)*SUMIFS(Calculations!$E$3:$E$53,Calculations!$A$3:$A$53,$B771)</f>
        <v>3.1508264351121799E-2</v>
      </c>
      <c r="Q771" s="107">
        <f>Q45/SUMIFS(Q$3:Q$722,$B$3:$B$722,$B771)*SUMIFS(Calculations!$E$3:$E$53,Calculations!$A$3:$A$53,$B771)</f>
        <v>3.2742991548506961E-2</v>
      </c>
      <c r="R771" s="107">
        <f>R45/SUMIFS(R$3:R$722,$B$3:$B$722,$B771)*SUMIFS(Calculations!$E$3:$E$53,Calculations!$A$3:$A$53,$B771)</f>
        <v>3.3978223241102383E-2</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5.2115195415405595E-2</v>
      </c>
      <c r="G773" s="107">
        <f>G47/SUMIFS(G$3:G$722,$B$3:$B$722,$B773)*SUMIFS(Calculations!$E$3:$E$53,Calculations!$A$3:$A$53,$B773)</f>
        <v>5.4924711721056105E-2</v>
      </c>
      <c r="H773" s="107">
        <f>H47/SUMIFS(H$3:H$722,$B$3:$B$722,$B773)*SUMIFS(Calculations!$E$3:$E$53,Calculations!$A$3:$A$53,$B773)</f>
        <v>5.773736283438545E-2</v>
      </c>
      <c r="I773" s="107">
        <f>I47/SUMIFS(I$3:I$722,$B$3:$B$722,$B773)*SUMIFS(Calculations!$E$3:$E$53,Calculations!$A$3:$A$53,$B773)</f>
        <v>5.49606596970139E-2</v>
      </c>
      <c r="J773" s="107">
        <f>J47/SUMIFS(J$3:J$722,$B$3:$B$722,$B773)*SUMIFS(Calculations!$E$3:$E$53,Calculations!$A$3:$A$53,$B773)</f>
        <v>5.2439006061857266E-2</v>
      </c>
      <c r="K773" s="107">
        <f>K47/SUMIFS(K$3:K$722,$B$3:$B$722,$B773)*SUMIFS(Calculations!$E$3:$E$53,Calculations!$A$3:$A$53,$B773)</f>
        <v>5.0347791293168062E-2</v>
      </c>
      <c r="L773" s="107">
        <f>L47/SUMIFS(L$3:L$722,$B$3:$B$722,$B773)*SUMIFS(Calculations!$E$3:$E$53,Calculations!$A$3:$A$53,$B773)</f>
        <v>4.8398258676557331E-2</v>
      </c>
      <c r="M773" s="107">
        <f>M47/SUMIFS(M$3:M$722,$B$3:$B$722,$B773)*SUMIFS(Calculations!$E$3:$E$53,Calculations!$A$3:$A$53,$B773)</f>
        <v>4.7773005747859733E-2</v>
      </c>
      <c r="N773" s="107">
        <f>N47/SUMIFS(N$3:N$722,$B$3:$B$722,$B773)*SUMIFS(Calculations!$E$3:$E$53,Calculations!$A$3:$A$53,$B773)</f>
        <v>4.71576431052316E-2</v>
      </c>
      <c r="O773" s="107">
        <f>O47/SUMIFS(O$3:O$722,$B$3:$B$722,$B773)*SUMIFS(Calculations!$E$3:$E$53,Calculations!$A$3:$A$53,$B773)</f>
        <v>4.6777146849536717E-2</v>
      </c>
      <c r="P773" s="107">
        <f>P47/SUMIFS(P$3:P$722,$B$3:$B$722,$B773)*SUMIFS(Calculations!$E$3:$E$53,Calculations!$A$3:$A$53,$B773)</f>
        <v>4.6398942147452743E-2</v>
      </c>
      <c r="Q773" s="107">
        <f>Q47/SUMIFS(Q$3:Q$722,$B$3:$B$722,$B773)*SUMIFS(Calculations!$E$3:$E$53,Calculations!$A$3:$A$53,$B773)</f>
        <v>4.6166414919993778E-2</v>
      </c>
      <c r="R773" s="107">
        <f>R47/SUMIFS(R$3:R$722,$B$3:$B$722,$B773)*SUMIFS(Calculations!$E$3:$E$53,Calculations!$A$3:$A$53,$B773)</f>
        <v>4.5933792684606969E-2</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3.4268494863850892E-6</v>
      </c>
      <c r="H1344" s="107">
        <f>H618/SUMIFS(H$3:H$722,$B$3:$B$722,$B1344)*SUMIFS(Calculations!$E$3:$E$53,Calculations!$A$3:$A$53,$B1344)</f>
        <v>6.9124039727939516E-6</v>
      </c>
      <c r="I1344" s="107">
        <f>I618/SUMIFS(I$3:I$722,$B$3:$B$722,$B1344)*SUMIFS(Calculations!$E$3:$E$53,Calculations!$A$3:$A$53,$B1344)</f>
        <v>1.3064344336767076E-5</v>
      </c>
      <c r="J1344" s="107">
        <f>J618/SUMIFS(J$3:J$722,$B$3:$B$722,$B1344)*SUMIFS(Calculations!$E$3:$E$53,Calculations!$A$3:$A$53,$B1344)</f>
        <v>1.9396229963005685E-5</v>
      </c>
      <c r="K1344" s="107">
        <f>K618/SUMIFS(K$3:K$722,$B$3:$B$722,$B1344)*SUMIFS(Calculations!$E$3:$E$53,Calculations!$A$3:$A$53,$B1344)</f>
        <v>2.1307788024950816E-5</v>
      </c>
      <c r="L1344" s="107">
        <f>L618/SUMIFS(L$3:L$722,$B$3:$B$722,$B1344)*SUMIFS(Calculations!$E$3:$E$53,Calculations!$A$3:$A$53,$B1344)</f>
        <v>2.3637318382271523E-5</v>
      </c>
      <c r="M1344" s="107">
        <f>M618/SUMIFS(M$3:M$722,$B$3:$B$722,$B1344)*SUMIFS(Calculations!$E$3:$E$53,Calculations!$A$3:$A$53,$B1344)</f>
        <v>2.3886594551068868E-5</v>
      </c>
      <c r="N1344" s="107">
        <f>N618/SUMIFS(N$3:N$722,$B$3:$B$722,$B1344)*SUMIFS(Calculations!$E$3:$E$53,Calculations!$A$3:$A$53,$B1344)</f>
        <v>2.4141184427423533E-5</v>
      </c>
      <c r="O1344" s="107">
        <f>O618/SUMIFS(O$3:O$722,$B$3:$B$722,$B1344)*SUMIFS(Calculations!$E$3:$E$53,Calculations!$A$3:$A$53,$B1344)</f>
        <v>2.2994043219075539E-5</v>
      </c>
      <c r="P1344" s="107">
        <f>P618/SUMIFS(P$3:P$722,$B$3:$B$722,$B1344)*SUMIFS(Calculations!$E$3:$E$53,Calculations!$A$3:$A$53,$B1344)</f>
        <v>2.1950976354821615E-5</v>
      </c>
      <c r="Q1344" s="107">
        <f>Q618/SUMIFS(Q$3:Q$722,$B$3:$B$722,$B1344)*SUMIFS(Calculations!$E$3:$E$53,Calculations!$A$3:$A$53,$B1344)</f>
        <v>2.2150634526918299E-5</v>
      </c>
      <c r="R1344" s="107">
        <f>R618/SUMIFS(R$3:R$722,$B$3:$B$722,$B1344)*SUMIFS(Calculations!$E$3:$E$53,Calculations!$A$3:$A$53,$B1344)</f>
        <v>2.2353958075554473E-5</v>
      </c>
    </row>
    <row r="1345" spans="2:18" ht="15.75" customHeight="1">
      <c r="B1345" s="107" t="s">
        <v>579</v>
      </c>
      <c r="C1345" s="107" t="s">
        <v>449</v>
      </c>
      <c r="D1345" s="107" t="s">
        <v>640</v>
      </c>
      <c r="E1345" s="107" t="str">
        <f t="shared" si="309"/>
        <v>hard coal</v>
      </c>
      <c r="F1345" s="107">
        <f>F619/SUMIFS(F$3:F$722,$B$3:$B$722,$B1345)*SUMIFS(Calculations!$E$3:$E$53,Calculations!$A$3:$A$53,$B1345)</f>
        <v>2.8333733207989511E-2</v>
      </c>
      <c r="G1345" s="107">
        <f>G619/SUMIFS(G$3:G$722,$B$3:$B$722,$B1345)*SUMIFS(Calculations!$E$3:$E$53,Calculations!$A$3:$A$53,$B1345)</f>
        <v>2.8580559220905334E-2</v>
      </c>
      <c r="H1345" s="107">
        <f>H619/SUMIFS(H$3:H$722,$B$3:$B$722,$B1345)*SUMIFS(Calculations!$E$3:$E$53,Calculations!$A$3:$A$53,$B1345)</f>
        <v>2.883161358442473E-2</v>
      </c>
      <c r="I1345" s="107">
        <f>I619/SUMIFS(I$3:I$722,$B$3:$B$722,$B1345)*SUMIFS(Calculations!$E$3:$E$53,Calculations!$A$3:$A$53,$B1345)</f>
        <v>2.9302466492311677E-2</v>
      </c>
      <c r="J1345" s="107">
        <f>J619/SUMIFS(J$3:J$722,$B$3:$B$722,$B1345)*SUMIFS(Calculations!$E$3:$E$53,Calculations!$A$3:$A$53,$B1345)</f>
        <v>2.9787091924798233E-2</v>
      </c>
      <c r="K1345" s="107">
        <f>K619/SUMIFS(K$3:K$722,$B$3:$B$722,$B1345)*SUMIFS(Calculations!$E$3:$E$53,Calculations!$A$3:$A$53,$B1345)</f>
        <v>2.6291073322510457E-2</v>
      </c>
      <c r="L1345" s="107">
        <f>L619/SUMIFS(L$3:L$722,$B$3:$B$722,$B1345)*SUMIFS(Calculations!$E$3:$E$53,Calculations!$A$3:$A$53,$B1345)</f>
        <v>2.2030631735138487E-2</v>
      </c>
      <c r="M1345" s="107">
        <f>M619/SUMIFS(M$3:M$722,$B$3:$B$722,$B1345)*SUMIFS(Calculations!$E$3:$E$53,Calculations!$A$3:$A$53,$B1345)</f>
        <v>2.226296398985142E-2</v>
      </c>
      <c r="N1345" s="107">
        <f>N619/SUMIFS(N$3:N$722,$B$3:$B$722,$B1345)*SUMIFS(Calculations!$E$3:$E$53,Calculations!$A$3:$A$53,$B1345)</f>
        <v>2.2500248766354269E-2</v>
      </c>
      <c r="O1345" s="107">
        <f>O619/SUMIFS(O$3:O$722,$B$3:$B$722,$B1345)*SUMIFS(Calculations!$E$3:$E$53,Calculations!$A$3:$A$53,$B1345)</f>
        <v>2.1431081566395109E-2</v>
      </c>
      <c r="P1345" s="107">
        <f>P619/SUMIFS(P$3:P$722,$B$3:$B$722,$B1345)*SUMIFS(Calculations!$E$3:$E$53,Calculations!$A$3:$A$53,$B1345)</f>
        <v>2.0458914521476055E-2</v>
      </c>
      <c r="Q1345" s="107">
        <f>Q619/SUMIFS(Q$3:Q$722,$B$3:$B$722,$B1345)*SUMIFS(Calculations!$E$3:$E$53,Calculations!$A$3:$A$53,$B1345)</f>
        <v>2.0645001436719025E-2</v>
      </c>
      <c r="R1345" s="107">
        <f>R619/SUMIFS(R$3:R$722,$B$3:$B$722,$B1345)*SUMIFS(Calculations!$E$3:$E$53,Calculations!$A$3:$A$53,$B1345)</f>
        <v>2.08345045838461E-2</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2.313706924937425E-4</v>
      </c>
      <c r="G1347" s="107">
        <f>G621/SUMIFS(G$3:G$722,$B$3:$B$722,$B1347)*SUMIFS(Calculations!$E$3:$E$53,Calculations!$A$3:$A$53,$B1347)</f>
        <v>2.3333565527106339E-4</v>
      </c>
      <c r="H1347" s="107">
        <f>H621/SUMIFS(H$3:H$722,$B$3:$B$722,$B1347)*SUMIFS(Calculations!$E$3:$E$53,Calculations!$A$3:$A$53,$B1347)</f>
        <v>2.3533427962014222E-4</v>
      </c>
      <c r="I1347" s="107">
        <f>I621/SUMIFS(I$3:I$722,$B$3:$B$722,$B1347)*SUMIFS(Calculations!$E$3:$E$53,Calculations!$A$3:$A$53,$B1347)</f>
        <v>2.3872645191567963E-4</v>
      </c>
      <c r="J1347" s="107">
        <f>J621/SUMIFS(J$3:J$722,$B$3:$B$722,$B1347)*SUMIFS(Calculations!$E$3:$E$53,Calculations!$A$3:$A$53,$B1347)</f>
        <v>2.4221784580591009E-4</v>
      </c>
      <c r="K1347" s="107">
        <f>K621/SUMIFS(K$3:K$722,$B$3:$B$722,$B1347)*SUMIFS(Calculations!$E$3:$E$53,Calculations!$A$3:$A$53,$B1347)</f>
        <v>2.660891587765427E-4</v>
      </c>
      <c r="L1347" s="107">
        <f>L621/SUMIFS(L$3:L$722,$B$3:$B$722,$B1347)*SUMIFS(Calculations!$E$3:$E$53,Calculations!$A$3:$A$53,$B1347)</f>
        <v>2.9518006076965632E-4</v>
      </c>
      <c r="M1347" s="107">
        <f>M621/SUMIFS(M$3:M$722,$B$3:$B$722,$B1347)*SUMIFS(Calculations!$E$3:$E$53,Calculations!$A$3:$A$53,$B1347)</f>
        <v>2.9829299234099803E-4</v>
      </c>
      <c r="N1347" s="107">
        <f>N621/SUMIFS(N$3:N$722,$B$3:$B$722,$B1347)*SUMIFS(Calculations!$E$3:$E$53,Calculations!$A$3:$A$53,$B1347)</f>
        <v>3.0147228086934791E-4</v>
      </c>
      <c r="O1347" s="107">
        <f>O621/SUMIFS(O$3:O$722,$B$3:$B$722,$B1347)*SUMIFS(Calculations!$E$3:$E$53,Calculations!$A$3:$A$53,$B1347)</f>
        <v>2.8714691594785554E-4</v>
      </c>
      <c r="P1347" s="107">
        <f>P621/SUMIFS(P$3:P$722,$B$3:$B$722,$B1347)*SUMIFS(Calculations!$E$3:$E$53,Calculations!$A$3:$A$53,$B1347)</f>
        <v>2.7412121923395873E-4</v>
      </c>
      <c r="Q1347" s="107">
        <f>Q621/SUMIFS(Q$3:Q$722,$B$3:$B$722,$B1347)*SUMIFS(Calculations!$E$3:$E$53,Calculations!$A$3:$A$53,$B1347)</f>
        <v>2.7661452707960924E-4</v>
      </c>
      <c r="R1347" s="107">
        <f>R621/SUMIFS(R$3:R$722,$B$3:$B$722,$B1347)*SUMIFS(Calculations!$E$3:$E$53,Calculations!$A$3:$A$53,$B1347)</f>
        <v>2.7915360771776416E-4</v>
      </c>
    </row>
    <row r="1348" spans="2:18" ht="15.75" customHeight="1">
      <c r="B1348" s="107" t="s">
        <v>579</v>
      </c>
      <c r="C1348" s="107" t="s">
        <v>449</v>
      </c>
      <c r="D1348" s="107" t="s">
        <v>643</v>
      </c>
      <c r="E1348" s="107" t="str">
        <f t="shared" si="309"/>
        <v>hydro</v>
      </c>
      <c r="F1348" s="107">
        <f>F622/SUMIFS(F$3:F$722,$B$3:$B$722,$B1348)*SUMIFS(Calculations!$E$3:$E$53,Calculations!$A$3:$A$53,$B1348)</f>
        <v>5.8961820348817648E-4</v>
      </c>
      <c r="G1348" s="107">
        <f>G622/SUMIFS(G$3:G$722,$B$3:$B$722,$B1348)*SUMIFS(Calculations!$E$3:$E$53,Calculations!$A$3:$A$53,$B1348)</f>
        <v>5.9462565629128552E-4</v>
      </c>
      <c r="H1348" s="107">
        <f>H622/SUMIFS(H$3:H$722,$B$3:$B$722,$B1348)*SUMIFS(Calculations!$E$3:$E$53,Calculations!$A$3:$A$53,$B1348)</f>
        <v>5.9971889124446978E-4</v>
      </c>
      <c r="I1348" s="107">
        <f>I622/SUMIFS(I$3:I$722,$B$3:$B$722,$B1348)*SUMIFS(Calculations!$E$3:$E$53,Calculations!$A$3:$A$53,$B1348)</f>
        <v>6.083634024107717E-4</v>
      </c>
      <c r="J1348" s="107">
        <f>J622/SUMIFS(J$3:J$722,$B$3:$B$722,$B1348)*SUMIFS(Calculations!$E$3:$E$53,Calculations!$A$3:$A$53,$B1348)</f>
        <v>6.172607669431571E-4</v>
      </c>
      <c r="K1348" s="107">
        <f>K622/SUMIFS(K$3:K$722,$B$3:$B$722,$B1348)*SUMIFS(Calculations!$E$3:$E$53,Calculations!$A$3:$A$53,$B1348)</f>
        <v>6.7809371219195542E-4</v>
      </c>
      <c r="L1348" s="107">
        <f>L622/SUMIFS(L$3:L$722,$B$3:$B$722,$B1348)*SUMIFS(Calculations!$E$3:$E$53,Calculations!$A$3:$A$53,$B1348)</f>
        <v>7.5222810313904653E-4</v>
      </c>
      <c r="M1348" s="107">
        <f>M622/SUMIFS(M$3:M$722,$B$3:$B$722,$B1348)*SUMIFS(Calculations!$E$3:$E$53,Calculations!$A$3:$A$53,$B1348)</f>
        <v>7.6016100553430443E-4</v>
      </c>
      <c r="N1348" s="107">
        <f>N622/SUMIFS(N$3:N$722,$B$3:$B$722,$B1348)*SUMIFS(Calculations!$E$3:$E$53,Calculations!$A$3:$A$53,$B1348)</f>
        <v>7.6826301002870219E-4</v>
      </c>
      <c r="O1348" s="107">
        <f>O622/SUMIFS(O$3:O$722,$B$3:$B$722,$B1348)*SUMIFS(Calculations!$E$3:$E$53,Calculations!$A$3:$A$53,$B1348)</f>
        <v>7.3175667537462197E-4</v>
      </c>
      <c r="P1348" s="107">
        <f>P622/SUMIFS(P$3:P$722,$B$3:$B$722,$B1348)*SUMIFS(Calculations!$E$3:$E$53,Calculations!$A$3:$A$53,$B1348)</f>
        <v>6.9856237659437614E-4</v>
      </c>
      <c r="Q1348" s="107">
        <f>Q622/SUMIFS(Q$3:Q$722,$B$3:$B$722,$B1348)*SUMIFS(Calculations!$E$3:$E$53,Calculations!$A$3:$A$53,$B1348)</f>
        <v>7.0491624828335491E-4</v>
      </c>
      <c r="R1348" s="107">
        <f>R622/SUMIFS(R$3:R$722,$B$3:$B$722,$B1348)*SUMIFS(Calculations!$E$3:$E$53,Calculations!$A$3:$A$53,$B1348)</f>
        <v>7.1138676599778413E-4</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8.5700781361972478E-4</v>
      </c>
      <c r="G1350" s="107">
        <f>G624/SUMIFS(G$3:G$722,$B$3:$B$722,$B1350)*SUMIFS(Calculations!$E$3:$E$53,Calculations!$A$3:$A$53,$B1350)</f>
        <v>8.6086739032347251E-4</v>
      </c>
      <c r="H1350" s="107">
        <f>H624/SUMIFS(H$3:H$722,$B$3:$B$722,$B1350)*SUMIFS(Calculations!$E$3:$E$53,Calculations!$A$3:$A$53,$B1350)</f>
        <v>8.6479308503193178E-4</v>
      </c>
      <c r="I1350" s="107">
        <f>I624/SUMIFS(I$3:I$722,$B$3:$B$722,$B1350)*SUMIFS(Calculations!$E$3:$E$53,Calculations!$A$3:$A$53,$B1350)</f>
        <v>8.7556261307611253E-4</v>
      </c>
      <c r="J1350" s="107">
        <f>J624/SUMIFS(J$3:J$722,$B$3:$B$722,$B1350)*SUMIFS(Calculations!$E$3:$E$53,Calculations!$A$3:$A$53,$B1350)</f>
        <v>8.8664715157776332E-4</v>
      </c>
      <c r="K1350" s="107">
        <f>K624/SUMIFS(K$3:K$722,$B$3:$B$722,$B1350)*SUMIFS(Calculations!$E$3:$E$53,Calculations!$A$3:$A$53,$B1350)</f>
        <v>9.7320218587604746E-4</v>
      </c>
      <c r="L1350" s="107">
        <f>L624/SUMIFS(L$3:L$722,$B$3:$B$722,$B1350)*SUMIFS(Calculations!$E$3:$E$53,Calculations!$A$3:$A$53,$B1350)</f>
        <v>1.0786829368879282E-3</v>
      </c>
      <c r="M1350" s="107">
        <f>M624/SUMIFS(M$3:M$722,$B$3:$B$722,$B1350)*SUMIFS(Calculations!$E$3:$E$53,Calculations!$A$3:$A$53,$B1350)</f>
        <v>1.0846661069282605E-3</v>
      </c>
      <c r="N1350" s="107">
        <f>N624/SUMIFS(N$3:N$722,$B$3:$B$722,$B1350)*SUMIFS(Calculations!$E$3:$E$53,Calculations!$A$3:$A$53,$B1350)</f>
        <v>1.0907768175033074E-3</v>
      </c>
      <c r="O1350" s="107">
        <f>O624/SUMIFS(O$3:O$722,$B$3:$B$722,$B1350)*SUMIFS(Calculations!$E$3:$E$53,Calculations!$A$3:$A$53,$B1350)</f>
        <v>1.0420129203757525E-3</v>
      </c>
      <c r="P1350" s="107">
        <f>P624/SUMIFS(P$3:P$722,$B$3:$B$722,$B1350)*SUMIFS(Calculations!$E$3:$E$53,Calculations!$A$3:$A$53,$B1350)</f>
        <v>9.9767312602829883E-4</v>
      </c>
      <c r="Q1350" s="107">
        <f>Q624/SUMIFS(Q$3:Q$722,$B$3:$B$722,$B1350)*SUMIFS(Calculations!$E$3:$E$53,Calculations!$A$3:$A$53,$B1350)</f>
        <v>9.9442821619156953E-4</v>
      </c>
      <c r="R1350" s="107">
        <f>R624/SUMIFS(R$3:R$722,$B$3:$B$722,$B1350)*SUMIFS(Calculations!$E$3:$E$53,Calculations!$A$3:$A$53,$B1350)</f>
        <v>9.9112373545792503E-4</v>
      </c>
    </row>
    <row r="1351" spans="2:18" ht="15.75" customHeight="1">
      <c r="B1351" s="107" t="s">
        <v>579</v>
      </c>
      <c r="C1351" s="107" t="s">
        <v>449</v>
      </c>
      <c r="D1351" s="107" t="s">
        <v>645</v>
      </c>
      <c r="E1351" s="107" t="str">
        <f t="shared" si="309"/>
        <v>natural gas nonpeaker</v>
      </c>
      <c r="F1351" s="107">
        <f>F625/SUMIFS(F$3:F$722,$B$3:$B$722,$B1351)*SUMIFS(Calculations!$E$3:$E$53,Calculations!$A$3:$A$53,$B1351)</f>
        <v>9.0544998623087996E-3</v>
      </c>
      <c r="G1351" s="107">
        <f>G625/SUMIFS(G$3:G$722,$B$3:$B$722,$B1351)*SUMIFS(Calculations!$E$3:$E$53,Calculations!$A$3:$A$53,$B1351)</f>
        <v>8.4323003461686252E-3</v>
      </c>
      <c r="H1351" s="107">
        <f>H625/SUMIFS(H$3:H$722,$B$3:$B$722,$B1351)*SUMIFS(Calculations!$E$3:$E$53,Calculations!$A$3:$A$53,$B1351)</f>
        <v>7.7994419952138756E-3</v>
      </c>
      <c r="I1351" s="107">
        <f>I625/SUMIFS(I$3:I$722,$B$3:$B$722,$B1351)*SUMIFS(Calculations!$E$3:$E$53,Calculations!$A$3:$A$53,$B1351)</f>
        <v>7.2490923660034103E-3</v>
      </c>
      <c r="J1351" s="107">
        <f>J625/SUMIFS(J$3:J$722,$B$3:$B$722,$B1351)*SUMIFS(Calculations!$E$3:$E$53,Calculations!$A$3:$A$53,$B1351)</f>
        <v>6.6826449200868615E-3</v>
      </c>
      <c r="K1351" s="107">
        <f>K625/SUMIFS(K$3:K$722,$B$3:$B$722,$B1351)*SUMIFS(Calculations!$E$3:$E$53,Calculations!$A$3:$A$53,$B1351)</f>
        <v>9.7238441999675795E-3</v>
      </c>
      <c r="L1351" s="107">
        <f>L625/SUMIFS(L$3:L$722,$B$3:$B$722,$B1351)*SUMIFS(Calculations!$E$3:$E$53,Calculations!$A$3:$A$53,$B1351)</f>
        <v>1.3430017811003479E-2</v>
      </c>
      <c r="M1351" s="107">
        <f>M625/SUMIFS(M$3:M$722,$B$3:$B$722,$B1351)*SUMIFS(Calculations!$E$3:$E$53,Calculations!$A$3:$A$53,$B1351)</f>
        <v>1.3155718293626243E-2</v>
      </c>
      <c r="N1351" s="107">
        <f>N625/SUMIFS(N$3:N$722,$B$3:$B$722,$B1351)*SUMIFS(Calculations!$E$3:$E$53,Calculations!$A$3:$A$53,$B1351)</f>
        <v>1.287557165726653E-2</v>
      </c>
      <c r="O1351" s="107">
        <f>O625/SUMIFS(O$3:O$722,$B$3:$B$722,$B1351)*SUMIFS(Calculations!$E$3:$E$53,Calculations!$A$3:$A$53,$B1351)</f>
        <v>1.4230386817732614E-2</v>
      </c>
      <c r="P1351" s="107">
        <f>P625/SUMIFS(P$3:P$722,$B$3:$B$722,$B1351)*SUMIFS(Calculations!$E$3:$E$53,Calculations!$A$3:$A$53,$B1351)</f>
        <v>1.5462286422408262E-2</v>
      </c>
      <c r="Q1351" s="107">
        <f>Q625/SUMIFS(Q$3:Q$722,$B$3:$B$722,$B1351)*SUMIFS(Calculations!$E$3:$E$53,Calculations!$A$3:$A$53,$B1351)</f>
        <v>1.5250338270753686E-2</v>
      </c>
      <c r="R1351" s="107">
        <f>R625/SUMIFS(R$3:R$722,$B$3:$B$722,$B1351)*SUMIFS(Calculations!$E$3:$E$53,Calculations!$A$3:$A$53,$B1351)</f>
        <v>1.5034499119925352E-2</v>
      </c>
    </row>
    <row r="1352" spans="2:18" ht="15.75" customHeight="1">
      <c r="B1352" s="107" t="s">
        <v>579</v>
      </c>
      <c r="C1352" s="107" t="s">
        <v>449</v>
      </c>
      <c r="D1352" s="107" t="s">
        <v>646</v>
      </c>
      <c r="E1352" s="107" t="str">
        <f t="shared" si="309"/>
        <v>natural gas peaker</v>
      </c>
      <c r="F1352" s="107">
        <f>F626/SUMIFS(F$3:F$722,$B$3:$B$722,$B1352)*SUMIFS(Calculations!$E$3:$E$53,Calculations!$A$3:$A$53,$B1352)</f>
        <v>2.9607419588173053E-6</v>
      </c>
      <c r="G1352" s="107">
        <f>G626/SUMIFS(G$3:G$722,$B$3:$B$722,$B1352)*SUMIFS(Calculations!$E$3:$E$53,Calculations!$A$3:$A$53,$B1352)</f>
        <v>2.1320376543964903E-6</v>
      </c>
      <c r="H1352" s="107">
        <f>H626/SUMIFS(H$3:H$722,$B$3:$B$722,$B1352)*SUMIFS(Calculations!$E$3:$E$53,Calculations!$A$3:$A$53,$B1352)</f>
        <v>1.2891369032382261E-6</v>
      </c>
      <c r="I1352" s="107">
        <f>I626/SUMIFS(I$3:I$722,$B$3:$B$722,$B1352)*SUMIFS(Calculations!$E$3:$E$53,Calculations!$A$3:$A$53,$B1352)</f>
        <v>6.5385943654357474E-7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2.9166036298949996E-5</v>
      </c>
      <c r="G1355" s="107">
        <f>G629/SUMIFS(G$3:G$722,$B$3:$B$722,$B1355)*SUMIFS(Calculations!$E$3:$E$53,Calculations!$A$3:$A$53,$B1355)</f>
        <v>2.9413734808522359E-5</v>
      </c>
      <c r="H1355" s="107">
        <f>H629/SUMIFS(H$3:H$722,$B$3:$B$722,$B1355)*SUMIFS(Calculations!$E$3:$E$53,Calculations!$A$3:$A$53,$B1355)</f>
        <v>2.9665676615347241E-5</v>
      </c>
      <c r="I1355" s="107">
        <f>I629/SUMIFS(I$3:I$722,$B$3:$B$722,$B1355)*SUMIFS(Calculations!$E$3:$E$53,Calculations!$A$3:$A$53,$B1355)</f>
        <v>3.0093285744392887E-5</v>
      </c>
      <c r="J1355" s="107">
        <f>J629/SUMIFS(J$3:J$722,$B$3:$B$722,$B1355)*SUMIFS(Calculations!$E$3:$E$53,Calculations!$A$3:$A$53,$B1355)</f>
        <v>3.0533402510431216E-5</v>
      </c>
      <c r="K1355" s="107">
        <f>K629/SUMIFS(K$3:K$722,$B$3:$B$722,$B1355)*SUMIFS(Calculations!$E$3:$E$53,Calculations!$A$3:$A$53,$B1355)</f>
        <v>3.3542563148284669E-5</v>
      </c>
      <c r="L1355" s="107">
        <f>L629/SUMIFS(L$3:L$722,$B$3:$B$722,$B1355)*SUMIFS(Calculations!$E$3:$E$53,Calculations!$A$3:$A$53,$B1355)</f>
        <v>3.7209692698511936E-5</v>
      </c>
      <c r="M1355" s="107">
        <f>M629/SUMIFS(M$3:M$722,$B$3:$B$722,$B1355)*SUMIFS(Calculations!$E$3:$E$53,Calculations!$A$3:$A$53,$B1355)</f>
        <v>3.760210140951735E-5</v>
      </c>
      <c r="N1355" s="107">
        <f>N629/SUMIFS(N$3:N$722,$B$3:$B$722,$B1355)*SUMIFS(Calculations!$E$3:$E$53,Calculations!$A$3:$A$53,$B1355)</f>
        <v>3.8002874919866739E-5</v>
      </c>
      <c r="O1355" s="107">
        <f>O629/SUMIFS(O$3:O$722,$B$3:$B$722,$B1355)*SUMIFS(Calculations!$E$3:$E$53,Calculations!$A$3:$A$53,$B1355)</f>
        <v>3.6197053669159936E-5</v>
      </c>
      <c r="P1355" s="107">
        <f>P629/SUMIFS(P$3:P$722,$B$3:$B$722,$B1355)*SUMIFS(Calculations!$E$3:$E$53,Calculations!$A$3:$A$53,$B1355)</f>
        <v>3.4555065485254999E-5</v>
      </c>
      <c r="Q1355" s="107">
        <f>Q629/SUMIFS(Q$3:Q$722,$B$3:$B$722,$B1355)*SUMIFS(Calculations!$E$3:$E$53,Calculations!$A$3:$A$53,$B1355)</f>
        <v>3.4869365910891953E-5</v>
      </c>
      <c r="R1355" s="107">
        <f>R629/SUMIFS(R$3:R$722,$B$3:$B$722,$B1355)*SUMIFS(Calculations!$E$3:$E$53,Calculations!$A$3:$A$53,$B1355)</f>
        <v>3.5189436345311342E-5</v>
      </c>
    </row>
    <row r="1356" spans="2:18" ht="15.75" customHeight="1">
      <c r="B1356" s="107" t="s">
        <v>579</v>
      </c>
      <c r="C1356" s="107" t="s">
        <v>449</v>
      </c>
      <c r="D1356" s="107" t="s">
        <v>650</v>
      </c>
      <c r="E1356" s="107" t="str">
        <f t="shared" si="309"/>
        <v>solar PV</v>
      </c>
      <c r="F1356" s="107">
        <f>F630/SUMIFS(F$3:F$722,$B$3:$B$722,$B1356)*SUMIFS(Calculations!$E$3:$E$53,Calculations!$A$3:$A$53,$B1356)</f>
        <v>4.0798982825663069E-4</v>
      </c>
      <c r="G1356" s="107">
        <f>G630/SUMIFS(G$3:G$722,$B$3:$B$722,$B1356)*SUMIFS(Calculations!$E$3:$E$53,Calculations!$A$3:$A$53,$B1356)</f>
        <v>4.6404778925519043E-4</v>
      </c>
      <c r="H1356" s="107">
        <f>H630/SUMIFS(H$3:H$722,$B$3:$B$722,$B1356)*SUMIFS(Calculations!$E$3:$E$53,Calculations!$A$3:$A$53,$B1356)</f>
        <v>5.2106607331866097E-4</v>
      </c>
      <c r="I1356" s="107">
        <f>I630/SUMIFS(I$3:I$722,$B$3:$B$722,$B1356)*SUMIFS(Calculations!$E$3:$E$53,Calculations!$A$3:$A$53,$B1356)</f>
        <v>5.3860464783597641E-4</v>
      </c>
      <c r="J1356" s="107">
        <f>J630/SUMIFS(J$3:J$722,$B$3:$B$722,$B1356)*SUMIFS(Calculations!$E$3:$E$53,Calculations!$A$3:$A$53,$B1356)</f>
        <v>5.5665622852769535E-4</v>
      </c>
      <c r="K1356" s="107">
        <f>K630/SUMIFS(K$3:K$722,$B$3:$B$722,$B1356)*SUMIFS(Calculations!$E$3:$E$53,Calculations!$A$3:$A$53,$B1356)</f>
        <v>6.1338534093373625E-4</v>
      </c>
      <c r="L1356" s="107">
        <f>L630/SUMIFS(L$3:L$722,$B$3:$B$722,$B1356)*SUMIFS(Calculations!$E$3:$E$53,Calculations!$A$3:$A$53,$B1356)</f>
        <v>6.8251857424983943E-4</v>
      </c>
      <c r="M1356" s="107">
        <f>M630/SUMIFS(M$3:M$722,$B$3:$B$722,$B1356)*SUMIFS(Calculations!$E$3:$E$53,Calculations!$A$3:$A$53,$B1356)</f>
        <v>6.9096565206947598E-4</v>
      </c>
      <c r="N1356" s="107">
        <f>N630/SUMIFS(N$3:N$722,$B$3:$B$722,$B1356)*SUMIFS(Calculations!$E$3:$E$53,Calculations!$A$3:$A$53,$B1356)</f>
        <v>6.9959279243365523E-4</v>
      </c>
      <c r="O1356" s="107">
        <f>O630/SUMIFS(O$3:O$722,$B$3:$B$722,$B1356)*SUMIFS(Calculations!$E$3:$E$53,Calculations!$A$3:$A$53,$B1356)</f>
        <v>6.6855778039306665E-4</v>
      </c>
      <c r="P1356" s="107">
        <f>P630/SUMIFS(P$3:P$722,$B$3:$B$722,$B1356)*SUMIFS(Calculations!$E$3:$E$53,Calculations!$A$3:$A$53,$B1356)</f>
        <v>6.4033841868268234E-4</v>
      </c>
      <c r="Q1356" s="107">
        <f>Q630/SUMIFS(Q$3:Q$722,$B$3:$B$722,$B1356)*SUMIFS(Calculations!$E$3:$E$53,Calculations!$A$3:$A$53,$B1356)</f>
        <v>6.4945885150901304E-4</v>
      </c>
      <c r="R1356" s="107">
        <f>R630/SUMIFS(R$3:R$722,$B$3:$B$722,$B1356)*SUMIFS(Calculations!$E$3:$E$53,Calculations!$A$3:$A$53,$B1356)</f>
        <v>6.5874671960814335E-4</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1.7006308938878642E-3</v>
      </c>
      <c r="G1358" s="107">
        <f>G632/SUMIFS(G$3:G$722,$B$3:$B$722,$B1358)*SUMIFS(Calculations!$E$3:$E$53,Calculations!$A$3:$A$53,$B1358)</f>
        <v>2.0062686001379344E-3</v>
      </c>
      <c r="H1358" s="107">
        <f>H632/SUMIFS(H$3:H$722,$B$3:$B$722,$B1358)*SUMIFS(Calculations!$E$3:$E$53,Calculations!$A$3:$A$53,$B1358)</f>
        <v>2.3171421539570219E-3</v>
      </c>
      <c r="I1358" s="107">
        <f>I632/SUMIFS(I$3:I$722,$B$3:$B$722,$B1358)*SUMIFS(Calculations!$E$3:$E$53,Calculations!$A$3:$A$53,$B1358)</f>
        <v>2.3503498172308878E-3</v>
      </c>
      <c r="J1358" s="107">
        <f>J632/SUMIFS(J$3:J$722,$B$3:$B$722,$B1358)*SUMIFS(Calculations!$E$3:$E$53,Calculations!$A$3:$A$53,$B1358)</f>
        <v>2.3845288100891602E-3</v>
      </c>
      <c r="K1358" s="107">
        <f>K632/SUMIFS(K$3:K$722,$B$3:$B$722,$B1358)*SUMIFS(Calculations!$E$3:$E$53,Calculations!$A$3:$A$53,$B1358)</f>
        <v>2.6064390088726495E-3</v>
      </c>
      <c r="L1358" s="107">
        <f>L632/SUMIFS(L$3:L$722,$B$3:$B$722,$B1358)*SUMIFS(Calculations!$E$3:$E$53,Calculations!$A$3:$A$53,$B1358)</f>
        <v>2.8768710480329891E-3</v>
      </c>
      <c r="M1358" s="107">
        <f>M632/SUMIFS(M$3:M$722,$B$3:$B$722,$B1358)*SUMIFS(Calculations!$E$3:$E$53,Calculations!$A$3:$A$53,$B1358)</f>
        <v>2.8927205439909206E-3</v>
      </c>
      <c r="N1358" s="107">
        <f>N632/SUMIFS(N$3:N$722,$B$3:$B$722,$B1358)*SUMIFS(Calculations!$E$3:$E$53,Calculations!$A$3:$A$53,$B1358)</f>
        <v>2.9089078964991103E-3</v>
      </c>
      <c r="O1358" s="107">
        <f>O632/SUMIFS(O$3:O$722,$B$3:$B$722,$B1358)*SUMIFS(Calculations!$E$3:$E$53,Calculations!$A$3:$A$53,$B1358)</f>
        <v>2.756843507194952E-3</v>
      </c>
      <c r="P1358" s="107">
        <f>P632/SUMIFS(P$3:P$722,$B$3:$B$722,$B1358)*SUMIFS(Calculations!$E$3:$E$53,Calculations!$A$3:$A$53,$B1358)</f>
        <v>2.6185751540385039E-3</v>
      </c>
      <c r="Q1358" s="107">
        <f>Q632/SUMIFS(Q$3:Q$722,$B$3:$B$722,$B1358)*SUMIFS(Calculations!$E$3:$E$53,Calculations!$A$3:$A$53,$B1358)</f>
        <v>2.6291997293281396E-3</v>
      </c>
      <c r="R1358" s="107">
        <f>R632/SUMIFS(R$3:R$722,$B$3:$B$722,$B1358)*SUMIFS(Calculations!$E$3:$E$53,Calculations!$A$3:$A$53,$B1358)</f>
        <v>2.6400193533282781E-3</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0.99999999999999989</v>
      </c>
      <c r="G1449" s="95">
        <f t="shared" si="312"/>
        <v>0.99999999999999989</v>
      </c>
      <c r="H1449" s="95">
        <f t="shared" si="312"/>
        <v>1</v>
      </c>
      <c r="I1449" s="95">
        <f t="shared" si="312"/>
        <v>1.0000000000000002</v>
      </c>
      <c r="J1449" s="95">
        <f t="shared" si="312"/>
        <v>1</v>
      </c>
      <c r="K1449" s="95">
        <f t="shared" si="312"/>
        <v>1</v>
      </c>
      <c r="L1449" s="95">
        <f t="shared" si="312"/>
        <v>0.99999999999999989</v>
      </c>
      <c r="M1449" s="95">
        <f t="shared" si="312"/>
        <v>0.99999999999999989</v>
      </c>
      <c r="N1449" s="95">
        <f t="shared" si="312"/>
        <v>1</v>
      </c>
      <c r="O1449" s="95">
        <f t="shared" si="312"/>
        <v>1</v>
      </c>
      <c r="P1449" s="95">
        <f t="shared" si="312"/>
        <v>1</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NM</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6959</v>
      </c>
      <c r="R6" s="91">
        <f t="shared" si="2"/>
        <v>0.49830923976767982</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690</v>
      </c>
      <c r="R9" s="91">
        <f t="shared" si="2"/>
        <v>4.9408445960583289E-2</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6017.1399999999994</v>
      </c>
      <c r="R46" s="91">
        <f t="shared" si="2"/>
        <v>0.43086599496704941</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299.08368969999998</v>
      </c>
      <c r="R47" s="91">
        <f t="shared" si="2"/>
        <v>2.1416319304687403E-2</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13965.2236897</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f t="shared" si="4"/>
        <v>299.08368969999998</v>
      </c>
      <c r="M70" s="91" t="str">
        <f t="shared" si="5"/>
        <v>UT</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f t="shared" si="4"/>
        <v>3357</v>
      </c>
      <c r="M75" s="91" t="str">
        <f t="shared" si="5"/>
        <v>AZ</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f t="shared" si="4"/>
        <v>3602</v>
      </c>
      <c r="M77" s="91" t="str">
        <f t="shared" si="5"/>
        <v>AZ</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f t="shared" si="4"/>
        <v>690</v>
      </c>
      <c r="M78" s="91" t="str">
        <f t="shared" si="5"/>
        <v>CO</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f t="shared" si="4"/>
        <v>314.45999999999998</v>
      </c>
      <c r="M80" s="91" t="str">
        <f t="shared" si="5"/>
        <v>TX</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f t="shared" si="4"/>
        <v>2859</v>
      </c>
      <c r="M81" s="91" t="str">
        <f t="shared" si="5"/>
        <v>TX</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f t="shared" si="4"/>
        <v>2843.68</v>
      </c>
      <c r="M119" s="91" t="str">
        <f t="shared" si="5"/>
        <v>TX</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13965.2236897</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0.49830923976767982</v>
      </c>
      <c r="D6" s="91">
        <f t="shared" si="0"/>
        <v>0.49830923976767982</v>
      </c>
      <c r="E6" s="91">
        <f t="shared" si="1"/>
        <v>0.95879302271969769</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4.9408445960583289E-2</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0.43086599496704941</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2.1416319304687403E-2</v>
      </c>
      <c r="D47" s="91">
        <f t="shared" si="0"/>
        <v>2.1416319304687403E-2</v>
      </c>
      <c r="E47" s="91">
        <f t="shared" si="1"/>
        <v>4.1206977280302211E-2</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0.51972555907236728</v>
      </c>
      <c r="E54" s="95">
        <f>SUM(E3:E53)</f>
        <v>0.99999999999999989</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0.32795258888676948</v>
      </c>
      <c r="C60" s="91">
        <f>SUMIFS('ReEDs Generation Data'!H$729:H$1448,'ReEDs Generation Data'!$E$729:$E$1448,Calculations!$A60)</f>
        <v>0.29941290241020146</v>
      </c>
      <c r="D60" s="91">
        <f>SUMIFS('ReEDs Generation Data'!I$729:I$1448,'ReEDs Generation Data'!$E$729:$E$1448,Calculations!$A60)</f>
        <v>0.28685865603041644</v>
      </c>
      <c r="E60" s="91">
        <f>SUMIFS('ReEDs Generation Data'!J$729:J$1448,'ReEDs Generation Data'!$E$729:$E$1448,Calculations!$A60)</f>
        <v>0.27551458125906153</v>
      </c>
      <c r="F60" s="91">
        <f>SUMIFS('ReEDs Generation Data'!K$729:K$1448,'ReEDs Generation Data'!$E$729:$E$1448,Calculations!$A60)</f>
        <v>0.26340253294891008</v>
      </c>
      <c r="G60" s="91">
        <f>SUMIFS('ReEDs Generation Data'!L$729:L$1448,'ReEDs Generation Data'!$E$729:$E$1448,Calculations!$A60)</f>
        <v>0.25110980735481403</v>
      </c>
      <c r="H60" s="91">
        <f>SUMIFS('ReEDs Generation Data'!M$729:M$1448,'ReEDs Generation Data'!$E$729:$E$1448,Calculations!$A60)</f>
        <v>0.24951590219013783</v>
      </c>
      <c r="I60" s="91">
        <f>SUMIFS('ReEDs Generation Data'!N$729:N$1448,'ReEDs Generation Data'!$E$729:$E$1448,Calculations!$A60)</f>
        <v>0.24795583707369004</v>
      </c>
      <c r="J60" s="91">
        <f>SUMIFS('ReEDs Generation Data'!O$729:O$1448,'ReEDs Generation Data'!$E$729:$E$1448,Calculations!$A60)</f>
        <v>0.24620571176738981</v>
      </c>
      <c r="K60" s="91">
        <f>SUMIFS('ReEDs Generation Data'!P$729:P$1448,'ReEDs Generation Data'!$E$729:$E$1448,Calculations!$A60)</f>
        <v>0.24455668771301065</v>
      </c>
      <c r="L60" s="91">
        <f>SUMIFS('ReEDs Generation Data'!Q$729:Q$1448,'ReEDs Generation Data'!$E$729:$E$1448,Calculations!$A60)</f>
        <v>0.24478854715251008</v>
      </c>
      <c r="M60" s="91">
        <f>SUMIFS('ReEDs Generation Data'!R$729:R$1448,'ReEDs Generation Data'!$E$729:$E$1448,Calculations!$A60)</f>
        <v>0.24502384152601614</v>
      </c>
    </row>
    <row r="61" spans="1:33" ht="15.75" customHeight="1">
      <c r="A61" s="111" t="s">
        <v>634</v>
      </c>
      <c r="B61" s="91">
        <f>SUMIFS('ReEDs Generation Data'!G$729:G$1448,'ReEDs Generation Data'!$E$729:$E$1448,Calculations!$A61)</f>
        <v>0.16218672436260642</v>
      </c>
      <c r="C61" s="91">
        <f>SUMIFS('ReEDs Generation Data'!H$729:H$1448,'ReEDs Generation Data'!$E$729:$E$1448,Calculations!$A61)</f>
        <v>0.17800639061520368</v>
      </c>
      <c r="D61" s="91">
        <f>SUMIFS('ReEDs Generation Data'!I$729:I$1448,'ReEDs Generation Data'!$E$729:$E$1448,Calculations!$A61)</f>
        <v>0.21447979532181199</v>
      </c>
      <c r="E61" s="91">
        <f>SUMIFS('ReEDs Generation Data'!J$729:J$1448,'ReEDs Generation Data'!$E$729:$E$1448,Calculations!$A61)</f>
        <v>0.24753634611849454</v>
      </c>
      <c r="F61" s="91">
        <f>SUMIFS('ReEDs Generation Data'!K$729:K$1448,'ReEDs Generation Data'!$E$729:$E$1448,Calculations!$A61)</f>
        <v>0.27523162436058635</v>
      </c>
      <c r="G61" s="91">
        <f>SUMIFS('ReEDs Generation Data'!L$729:L$1448,'ReEDs Generation Data'!$E$729:$E$1448,Calculations!$A61)</f>
        <v>0.30192153536147148</v>
      </c>
      <c r="H61" s="91">
        <f>SUMIFS('ReEDs Generation Data'!M$729:M$1448,'ReEDs Generation Data'!$E$729:$E$1448,Calculations!$A61)</f>
        <v>0.30626871715424808</v>
      </c>
      <c r="I61" s="91">
        <f>SUMIFS('ReEDs Generation Data'!N$729:N$1448,'ReEDs Generation Data'!$E$729:$E$1448,Calculations!$A61)</f>
        <v>0.31053694897618156</v>
      </c>
      <c r="J61" s="91">
        <f>SUMIFS('ReEDs Generation Data'!O$729:O$1448,'ReEDs Generation Data'!$E$729:$E$1448,Calculations!$A61)</f>
        <v>0.3128922867926866</v>
      </c>
      <c r="K61" s="91">
        <f>SUMIFS('ReEDs Generation Data'!P$729:P$1448,'ReEDs Generation Data'!$E$729:$E$1448,Calculations!$A61)</f>
        <v>0.3151186833664964</v>
      </c>
      <c r="L61" s="91">
        <f>SUMIFS('ReEDs Generation Data'!Q$729:Q$1448,'ReEDs Generation Data'!$E$729:$E$1448,Calculations!$A61)</f>
        <v>0.31379769789411771</v>
      </c>
      <c r="M61" s="91">
        <f>SUMIFS('ReEDs Generation Data'!R$729:R$1448,'ReEDs Generation Data'!$E$729:$E$1448,Calculations!$A61)</f>
        <v>0.31247236828278063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0.32411424247437942</v>
      </c>
      <c r="C62" s="91">
        <f>SUMIFS('ReEDs Generation Data'!H$729:H$1448,'ReEDs Generation Data'!$E$729:$E$1448,Calculations!$A62)</f>
        <v>0.32429506289070681</v>
      </c>
      <c r="D62" s="91">
        <f>SUMIFS('ReEDs Generation Data'!I$729:I$1448,'ReEDs Generation Data'!$E$729:$E$1448,Calculations!$A62)</f>
        <v>0.30868431829345921</v>
      </c>
      <c r="E62" s="91">
        <f>SUMIFS('ReEDs Generation Data'!J$729:J$1448,'ReEDs Generation Data'!$E$729:$E$1448,Calculations!$A62)</f>
        <v>0.29450747297955421</v>
      </c>
      <c r="F62" s="91">
        <f>SUMIFS('ReEDs Generation Data'!K$729:K$1448,'ReEDs Generation Data'!$E$729:$E$1448,Calculations!$A62)</f>
        <v>0.28418105348430611</v>
      </c>
      <c r="G62" s="91">
        <f>SUMIFS('ReEDs Generation Data'!L$729:L$1448,'ReEDs Generation Data'!$E$729:$E$1448,Calculations!$A62)</f>
        <v>0.27455426052156801</v>
      </c>
      <c r="H62" s="91">
        <f>SUMIFS('ReEDs Generation Data'!M$729:M$1448,'ReEDs Generation Data'!$E$729:$E$1448,Calculations!$A62)</f>
        <v>0.27236549210618988</v>
      </c>
      <c r="I62" s="91">
        <f>SUMIFS('ReEDs Generation Data'!N$729:N$1448,'ReEDs Generation Data'!$E$729:$E$1448,Calculations!$A62)</f>
        <v>0.27021134575297945</v>
      </c>
      <c r="J62" s="91">
        <f>SUMIFS('ReEDs Generation Data'!O$729:O$1448,'ReEDs Generation Data'!$E$729:$E$1448,Calculations!$A62)</f>
        <v>0.26939520893553676</v>
      </c>
      <c r="K62" s="91">
        <f>SUMIFS('ReEDs Generation Data'!P$729:P$1448,'ReEDs Generation Data'!$E$729:$E$1448,Calculations!$A62)</f>
        <v>0.26858398733406003</v>
      </c>
      <c r="L62" s="91">
        <f>SUMIFS('ReEDs Generation Data'!Q$729:Q$1448,'ReEDs Generation Data'!$E$729:$E$1448,Calculations!$A62)</f>
        <v>0.26863884627754731</v>
      </c>
      <c r="M62" s="91">
        <f>SUMIFS('ReEDs Generation Data'!R$729:R$1448,'ReEDs Generation Data'!$E$729:$E$1448,Calculations!$A62)</f>
        <v>0.2686937276357626</v>
      </c>
    </row>
    <row r="63" spans="1:33" ht="15.75" customHeight="1">
      <c r="A63" s="111" t="s">
        <v>101</v>
      </c>
      <c r="B63" s="91">
        <f>SUMIFS('ReEDs Generation Data'!G$729:G$1448,'ReEDs Generation Data'!$E$729:$E$1448,Calculations!$A63)</f>
        <v>7.3955986373469021E-2</v>
      </c>
      <c r="C63" s="91">
        <f>SUMIFS('ReEDs Generation Data'!H$729:H$1448,'ReEDs Generation Data'!$E$729:$E$1448,Calculations!$A63)</f>
        <v>8.1779877709126411E-2</v>
      </c>
      <c r="D63" s="91">
        <f>SUMIFS('ReEDs Generation Data'!I$729:I$1448,'ReEDs Generation Data'!$E$729:$E$1448,Calculations!$A63)</f>
        <v>7.7880714576310628E-2</v>
      </c>
      <c r="E63" s="91">
        <f>SUMIFS('ReEDs Generation Data'!J$729:J$1448,'ReEDs Generation Data'!$E$729:$E$1448,Calculations!$A63)</f>
        <v>7.4340749544170581E-2</v>
      </c>
      <c r="F63" s="91">
        <f>SUMIFS('ReEDs Generation Data'!K$729:K$1448,'ReEDs Generation Data'!$E$729:$E$1448,Calculations!$A63)</f>
        <v>7.1816589775771933E-2</v>
      </c>
      <c r="G63" s="91">
        <f>SUMIFS('ReEDs Generation Data'!L$729:L$1448,'ReEDs Generation Data'!$E$729:$E$1448,Calculations!$A63)</f>
        <v>6.948086761615746E-2</v>
      </c>
      <c r="H63" s="91">
        <f>SUMIFS('ReEDs Generation Data'!M$729:M$1448,'ReEDs Generation Data'!$E$729:$E$1448,Calculations!$A63)</f>
        <v>6.8940890334561286E-2</v>
      </c>
      <c r="I63" s="91">
        <f>SUMIFS('ReEDs Generation Data'!N$729:N$1448,'ReEDs Generation Data'!$E$729:$E$1448,Calculations!$A63)</f>
        <v>6.8409749029238423E-2</v>
      </c>
      <c r="J63" s="91">
        <f>SUMIFS('ReEDs Generation Data'!O$729:O$1448,'ReEDs Generation Data'!$E$729:$E$1448,Calculations!$A63)</f>
        <v>6.8168940736156272E-2</v>
      </c>
      <c r="K63" s="91">
        <f>SUMIFS('ReEDs Generation Data'!P$729:P$1448,'ReEDs Generation Data'!$E$729:$E$1448,Calculations!$A63)</f>
        <v>6.7932674895498854E-2</v>
      </c>
      <c r="L63" s="91">
        <f>SUMIFS('ReEDs Generation Data'!Q$729:Q$1448,'ReEDs Generation Data'!$E$729:$E$1448,Calculations!$A63)</f>
        <v>6.7952761500906247E-2</v>
      </c>
      <c r="M63" s="91">
        <f>SUMIFS('ReEDs Generation Data'!R$729:R$1448,'ReEDs Generation Data'!$E$729:$E$1448,Calculations!$A63)</f>
        <v>6.7972970363374824E-2</v>
      </c>
    </row>
    <row r="64" spans="1:33" ht="15.75" customHeight="1">
      <c r="A64" s="111" t="s">
        <v>100</v>
      </c>
      <c r="B64" s="91">
        <f>SUMIFS('ReEDs Generation Data'!G$729:G$1448,'ReEDs Generation Data'!$E$729:$E$1448,Calculations!$A64)</f>
        <v>8.3716886642798485E-3</v>
      </c>
      <c r="C64" s="91">
        <f>SUMIFS('ReEDs Generation Data'!H$729:H$1448,'ReEDs Generation Data'!$E$729:$E$1448,Calculations!$A64)</f>
        <v>8.3829381834329489E-3</v>
      </c>
      <c r="D64" s="91">
        <f>SUMIFS('ReEDs Generation Data'!I$729:I$1448,'ReEDs Generation Data'!$E$729:$E$1448,Calculations!$A64)</f>
        <v>8.0288829078874902E-3</v>
      </c>
      <c r="E64" s="91">
        <f>SUMIFS('ReEDs Generation Data'!J$729:J$1448,'ReEDs Generation Data'!$E$729:$E$1448,Calculations!$A64)</f>
        <v>7.7086530254179605E-3</v>
      </c>
      <c r="F64" s="91">
        <f>SUMIFS('ReEDs Generation Data'!K$729:K$1448,'ReEDs Generation Data'!$E$729:$E$1448,Calculations!$A64)</f>
        <v>7.552070977887711E-3</v>
      </c>
      <c r="G64" s="91">
        <f>SUMIFS('ReEDs Generation Data'!L$729:L$1448,'ReEDs Generation Data'!$E$729:$E$1448,Calculations!$A64)</f>
        <v>7.4308874577643062E-3</v>
      </c>
      <c r="H64" s="91">
        <f>SUMIFS('ReEDs Generation Data'!M$729:M$1448,'ReEDs Generation Data'!$E$729:$E$1448,Calculations!$A64)</f>
        <v>7.377885792019423E-3</v>
      </c>
      <c r="I64" s="91">
        <f>SUMIFS('ReEDs Generation Data'!N$729:N$1448,'ReEDs Generation Data'!$E$729:$E$1448,Calculations!$A64)</f>
        <v>7.3259446922664742E-3</v>
      </c>
      <c r="J64" s="91">
        <f>SUMIFS('ReEDs Generation Data'!O$729:O$1448,'ReEDs Generation Data'!$E$729:$E$1448,Calculations!$A64)</f>
        <v>7.2491234205899454E-3</v>
      </c>
      <c r="K64" s="91">
        <f>SUMIFS('ReEDs Generation Data'!P$729:P$1448,'ReEDs Generation Data'!$E$729:$E$1448,Calculations!$A64)</f>
        <v>7.1768952283312575E-3</v>
      </c>
      <c r="L64" s="91">
        <f>SUMIFS('ReEDs Generation Data'!Q$729:Q$1448,'ReEDs Generation Data'!$E$729:$E$1448,Calculations!$A64)</f>
        <v>7.1630322447069628E-3</v>
      </c>
      <c r="M64" s="91">
        <f>SUMIFS('ReEDs Generation Data'!R$729:R$1448,'ReEDs Generation Data'!$E$729:$E$1448,Calculations!$A64)</f>
        <v>7.1491053517639715E-3</v>
      </c>
    </row>
    <row r="65" spans="1:37" ht="15.75" customHeight="1">
      <c r="A65" s="111" t="s">
        <v>102</v>
      </c>
      <c r="B65" s="91">
        <f>SUMIFS('ReEDs Generation Data'!G$729:G$1448,'ReEDs Generation Data'!$E$729:$E$1448,Calculations!$A65)</f>
        <v>8.488708625483353E-2</v>
      </c>
      <c r="C65" s="91">
        <f>SUMIFS('ReEDs Generation Data'!H$729:H$1448,'ReEDs Generation Data'!$E$729:$E$1448,Calculations!$A65)</f>
        <v>8.9576063015538776E-2</v>
      </c>
      <c r="D65" s="91">
        <f>SUMIFS('ReEDs Generation Data'!I$729:I$1448,'ReEDs Generation Data'!$E$729:$E$1448,Calculations!$A65)</f>
        <v>8.6391174414861813E-2</v>
      </c>
      <c r="E65" s="91">
        <f>SUMIFS('ReEDs Generation Data'!J$729:J$1448,'ReEDs Generation Data'!$E$729:$E$1448,Calculations!$A65)</f>
        <v>8.3504974069150417E-2</v>
      </c>
      <c r="F65" s="91">
        <f>SUMIFS('ReEDs Generation Data'!K$729:K$1448,'ReEDs Generation Data'!$E$729:$E$1448,Calculations!$A65)</f>
        <v>8.1481992408450679E-2</v>
      </c>
      <c r="G65" s="91">
        <f>SUMIFS('ReEDs Generation Data'!L$729:L$1448,'ReEDs Generation Data'!$E$729:$E$1448,Calculations!$A65)</f>
        <v>7.9675874117977719E-2</v>
      </c>
      <c r="H65" s="91">
        <f>SUMIFS('ReEDs Generation Data'!M$729:M$1448,'ReEDs Generation Data'!$E$729:$E$1448,Calculations!$A65)</f>
        <v>7.9823924210643049E-2</v>
      </c>
      <c r="I65" s="91">
        <f>SUMIFS('ReEDs Generation Data'!N$729:N$1448,'ReEDs Generation Data'!$E$729:$E$1448,Calculations!$A65)</f>
        <v>7.9970534682265879E-2</v>
      </c>
      <c r="J65" s="91">
        <f>SUMIFS('ReEDs Generation Data'!O$729:O$1448,'ReEDs Generation Data'!$E$729:$E$1448,Calculations!$A65)</f>
        <v>8.0562355025807539E-2</v>
      </c>
      <c r="K65" s="91">
        <f>SUMIFS('ReEDs Generation Data'!P$729:P$1448,'ReEDs Generation Data'!$E$729:$E$1448,Calculations!$A65)</f>
        <v>8.1166120071295728E-2</v>
      </c>
      <c r="L65" s="91">
        <f>SUMIFS('ReEDs Generation Data'!Q$729:Q$1448,'ReEDs Generation Data'!$E$729:$E$1448,Calculations!$A65)</f>
        <v>8.2188065049337886E-2</v>
      </c>
      <c r="M65" s="91">
        <f>SUMIFS('ReEDs Generation Data'!R$729:R$1448,'ReEDs Generation Data'!$E$729:$E$1448,Calculations!$A65)</f>
        <v>8.3210781998645761E-2</v>
      </c>
    </row>
    <row r="66" spans="1:37" ht="15.75" customHeight="1">
      <c r="A66" s="111" t="s">
        <v>103</v>
      </c>
      <c r="B66" s="91">
        <f>SUMIFS('ReEDs Generation Data'!G$729:G$1448,'ReEDs Generation Data'!$E$729:$E$1448,Calculations!$A66)</f>
        <v>1.7977387282387264E-2</v>
      </c>
      <c r="C66" s="91">
        <f>SUMIFS('ReEDs Generation Data'!H$729:H$1448,'ReEDs Generation Data'!$E$729:$E$1448,Calculations!$A66)</f>
        <v>1.7987416704815799E-2</v>
      </c>
      <c r="D66" s="91">
        <f>SUMIFS('ReEDs Generation Data'!I$729:I$1448,'ReEDs Generation Data'!$E$729:$E$1448,Calculations!$A66)</f>
        <v>1.7121547931976115E-2</v>
      </c>
      <c r="E66" s="91">
        <f>SUMIFS('ReEDs Generation Data'!J$729:J$1448,'ReEDs Generation Data'!$E$729:$E$1448,Calculations!$A66)</f>
        <v>1.6335212111911947E-2</v>
      </c>
      <c r="F66" s="91">
        <f>SUMIFS('ReEDs Generation Data'!K$729:K$1448,'ReEDs Generation Data'!$E$729:$E$1448,Calculations!$A66)</f>
        <v>1.5762444802801354E-2</v>
      </c>
      <c r="G66" s="91">
        <f>SUMIFS('ReEDs Generation Data'!L$729:L$1448,'ReEDs Generation Data'!$E$729:$E$1448,Calculations!$A66)</f>
        <v>1.5228483122940329E-2</v>
      </c>
      <c r="H66" s="91">
        <f>SUMIFS('ReEDs Generation Data'!M$729:M$1448,'ReEDs Generation Data'!$E$729:$E$1448,Calculations!$A66)</f>
        <v>1.5107080443519907E-2</v>
      </c>
      <c r="I66" s="91">
        <f>SUMIFS('ReEDs Generation Data'!N$729:N$1448,'ReEDs Generation Data'!$E$729:$E$1448,Calculations!$A66)</f>
        <v>1.4987598118525604E-2</v>
      </c>
      <c r="J66" s="91">
        <f>SUMIFS('ReEDs Generation Data'!O$729:O$1448,'ReEDs Generation Data'!$E$729:$E$1448,Calculations!$A66)</f>
        <v>1.4942330105831769E-2</v>
      </c>
      <c r="K66" s="91">
        <f>SUMIFS('ReEDs Generation Data'!P$729:P$1448,'ReEDs Generation Data'!$E$729:$E$1448,Calculations!$A66)</f>
        <v>1.4897334721518357E-2</v>
      </c>
      <c r="L66" s="91">
        <f>SUMIFS('ReEDs Generation Data'!Q$729:Q$1448,'ReEDs Generation Data'!$E$729:$E$1448,Calculations!$A66)</f>
        <v>1.4900377538968911E-2</v>
      </c>
      <c r="M66" s="91">
        <f>SUMIFS('ReEDs Generation Data'!R$729:R$1448,'ReEDs Generation Data'!$E$729:$E$1448,Calculations!$A66)</f>
        <v>1.4903421599679379E-2</v>
      </c>
    </row>
    <row r="67" spans="1:37" ht="15.75" customHeight="1">
      <c r="A67" s="111" t="s">
        <v>104</v>
      </c>
      <c r="B67" s="91">
        <f>SUMIFS('ReEDs Generation Data'!G$729:G$1448,'ReEDs Generation Data'!$E$729:$E$1448,Calculations!$A67)</f>
        <v>3.4268494863850892E-6</v>
      </c>
      <c r="C67" s="91">
        <f>SUMIFS('ReEDs Generation Data'!H$729:H$1448,'ReEDs Generation Data'!$E$729:$E$1448,Calculations!$A67)</f>
        <v>6.9124039727939516E-6</v>
      </c>
      <c r="D67" s="91">
        <f>SUMIFS('ReEDs Generation Data'!I$729:I$1448,'ReEDs Generation Data'!$E$729:$E$1448,Calculations!$A67)</f>
        <v>1.3064344336767076E-5</v>
      </c>
      <c r="E67" s="91">
        <f>SUMIFS('ReEDs Generation Data'!J$729:J$1448,'ReEDs Generation Data'!$E$729:$E$1448,Calculations!$A67)</f>
        <v>1.9396229963005685E-5</v>
      </c>
      <c r="F67" s="91">
        <f>SUMIFS('ReEDs Generation Data'!K$729:K$1448,'ReEDs Generation Data'!$E$729:$E$1448,Calculations!$A67)</f>
        <v>2.1307788024950816E-5</v>
      </c>
      <c r="G67" s="91">
        <f>SUMIFS('ReEDs Generation Data'!L$729:L$1448,'ReEDs Generation Data'!$E$729:$E$1448,Calculations!$A67)</f>
        <v>2.3637318382271523E-5</v>
      </c>
      <c r="H67" s="91">
        <f>SUMIFS('ReEDs Generation Data'!M$729:M$1448,'ReEDs Generation Data'!$E$729:$E$1448,Calculations!$A67)</f>
        <v>2.3886594551068868E-5</v>
      </c>
      <c r="I67" s="91">
        <f>SUMIFS('ReEDs Generation Data'!N$729:N$1448,'ReEDs Generation Data'!$E$729:$E$1448,Calculations!$A67)</f>
        <v>2.4141184427423533E-5</v>
      </c>
      <c r="J67" s="91">
        <f>SUMIFS('ReEDs Generation Data'!O$729:O$1448,'ReEDs Generation Data'!$E$729:$E$1448,Calculations!$A67)</f>
        <v>2.2994043219075539E-5</v>
      </c>
      <c r="K67" s="91">
        <f>SUMIFS('ReEDs Generation Data'!P$729:P$1448,'ReEDs Generation Data'!$E$729:$E$1448,Calculations!$A67)</f>
        <v>2.1950976354821615E-5</v>
      </c>
      <c r="L67" s="91">
        <f>SUMIFS('ReEDs Generation Data'!Q$729:Q$1448,'ReEDs Generation Data'!$E$729:$E$1448,Calculations!$A67)</f>
        <v>2.2150634526918299E-5</v>
      </c>
      <c r="M67" s="91">
        <f>SUMIFS('ReEDs Generation Data'!R$729:R$1448,'ReEDs Generation Data'!$E$729:$E$1448,Calculations!$A67)</f>
        <v>2.2353958075554473E-5</v>
      </c>
    </row>
    <row r="68" spans="1:37" ht="15.75" customHeight="1">
      <c r="A68" s="111" t="s">
        <v>105</v>
      </c>
      <c r="B68" s="91">
        <f>SUMIFS('ReEDs Generation Data'!G$729:G$1448,'ReEDs Generation Data'!$E$729:$E$1448,Calculations!$A68)</f>
        <v>2.3333565527106339E-4</v>
      </c>
      <c r="C68" s="91">
        <f>SUMIFS('ReEDs Generation Data'!H$729:H$1448,'ReEDs Generation Data'!$E$729:$E$1448,Calculations!$A68)</f>
        <v>2.3533427962014222E-4</v>
      </c>
      <c r="D68" s="91">
        <f>SUMIFS('ReEDs Generation Data'!I$729:I$1448,'ReEDs Generation Data'!$E$729:$E$1448,Calculations!$A68)</f>
        <v>2.3872645191567963E-4</v>
      </c>
      <c r="E68" s="91">
        <f>SUMIFS('ReEDs Generation Data'!J$729:J$1448,'ReEDs Generation Data'!$E$729:$E$1448,Calculations!$A68)</f>
        <v>2.4221784580591009E-4</v>
      </c>
      <c r="F68" s="91">
        <f>SUMIFS('ReEDs Generation Data'!K$729:K$1448,'ReEDs Generation Data'!$E$729:$E$1448,Calculations!$A68)</f>
        <v>2.660891587765427E-4</v>
      </c>
      <c r="G68" s="91">
        <f>SUMIFS('ReEDs Generation Data'!L$729:L$1448,'ReEDs Generation Data'!$E$729:$E$1448,Calculations!$A68)</f>
        <v>2.9518006076965632E-4</v>
      </c>
      <c r="H68" s="91">
        <f>SUMIFS('ReEDs Generation Data'!M$729:M$1448,'ReEDs Generation Data'!$E$729:$E$1448,Calculations!$A68)</f>
        <v>2.9829299234099803E-4</v>
      </c>
      <c r="I68" s="91">
        <f>SUMIFS('ReEDs Generation Data'!N$729:N$1448,'ReEDs Generation Data'!$E$729:$E$1448,Calculations!$A68)</f>
        <v>3.0147228086934791E-4</v>
      </c>
      <c r="J68" s="91">
        <f>SUMIFS('ReEDs Generation Data'!O$729:O$1448,'ReEDs Generation Data'!$E$729:$E$1448,Calculations!$A68)</f>
        <v>2.8714691594785554E-4</v>
      </c>
      <c r="K68" s="91">
        <f>SUMIFS('ReEDs Generation Data'!P$729:P$1448,'ReEDs Generation Data'!$E$729:$E$1448,Calculations!$A68)</f>
        <v>2.7412121923395873E-4</v>
      </c>
      <c r="L68" s="91">
        <f>SUMIFS('ReEDs Generation Data'!Q$729:Q$1448,'ReEDs Generation Data'!$E$729:$E$1448,Calculations!$A68)</f>
        <v>2.7661452707960924E-4</v>
      </c>
      <c r="M68" s="91">
        <f>SUMIFS('ReEDs Generation Data'!R$729:R$1448,'ReEDs Generation Data'!$E$729:$E$1448,Calculations!$A68)</f>
        <v>2.7915360771776416E-4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2.1320376543964903E-6</v>
      </c>
      <c r="C70" s="91">
        <f>SUMIFS('ReEDs Generation Data'!H$729:H$1448,'ReEDs Generation Data'!$E$729:$E$1448,Calculations!$A70)</f>
        <v>1.2891369032382261E-6</v>
      </c>
      <c r="D70" s="91">
        <f>SUMIFS('ReEDs Generation Data'!I$729:I$1448,'ReEDs Generation Data'!$E$729:$E$1448,Calculations!$A70)</f>
        <v>6.5385943654357474E-7</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3.1540115886315178E-4</v>
      </c>
      <c r="C73" s="91">
        <f>SUMIFS('ReEDs Generation Data'!H$729:H$1448,'ReEDs Generation Data'!$E$729:$E$1448,Calculations!$A73)</f>
        <v>3.1581265047774562E-4</v>
      </c>
      <c r="D73" s="91">
        <f>SUMIFS('ReEDs Generation Data'!I$729:I$1448,'ReEDs Generation Data'!$E$729:$E$1448,Calculations!$A73)</f>
        <v>3.0246586758730297E-4</v>
      </c>
      <c r="E73" s="91">
        <f>SUMIFS('ReEDs Generation Data'!J$729:J$1448,'ReEDs Generation Data'!$E$729:$E$1448,Calculations!$A73)</f>
        <v>2.9039681646984383E-4</v>
      </c>
      <c r="F73" s="91">
        <f>SUMIFS('ReEDs Generation Data'!K$729:K$1448,'ReEDs Generation Data'!$E$729:$E$1448,Calculations!$A73)</f>
        <v>2.8429429448428726E-4</v>
      </c>
      <c r="G73" s="91">
        <f>SUMIFS('ReEDs Generation Data'!L$729:L$1448,'ReEDs Generation Data'!$E$729:$E$1448,Calculations!$A73)</f>
        <v>2.7946706815461719E-4</v>
      </c>
      <c r="H73" s="91">
        <f>SUMIFS('ReEDs Generation Data'!M$729:M$1448,'ReEDs Generation Data'!$E$729:$E$1448,Calculations!$A73)</f>
        <v>2.7792818178834565E-4</v>
      </c>
      <c r="I73" s="91">
        <f>SUMIFS('ReEDs Generation Data'!N$729:N$1448,'ReEDs Generation Data'!$E$729:$E$1448,Calculations!$A73)</f>
        <v>2.7642820955581075E-4</v>
      </c>
      <c r="J73" s="91">
        <f>SUMIFS('ReEDs Generation Data'!O$729:O$1448,'ReEDs Generation Data'!$E$729:$E$1448,Calculations!$A73)</f>
        <v>2.7390225683443888E-4</v>
      </c>
      <c r="K73" s="91">
        <f>SUMIFS('ReEDs Generation Data'!P$729:P$1448,'ReEDs Generation Data'!$E$729:$E$1448,Calculations!$A73)</f>
        <v>2.7154447419987156E-4</v>
      </c>
      <c r="L73" s="91">
        <f>SUMIFS('ReEDs Generation Data'!Q$729:Q$1448,'ReEDs Generation Data'!$E$729:$E$1448,Calculations!$A73)</f>
        <v>2.7190718029819515E-4</v>
      </c>
      <c r="M73" s="91">
        <f>SUMIFS('ReEDs Generation Data'!R$729:R$1448,'ReEDs Generation Data'!$E$729:$E$1448,Calculations!$A73)</f>
        <v>2.722756761832976E-4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New Mexico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9.8298235731918387E-4</v>
      </c>
      <c r="D39">
        <f>SUMPRODUCT(P$57:P$106,$B$57:$B$106)</f>
        <v>8.4504021754349746E-4</v>
      </c>
      <c r="E39">
        <f>SUMPRODUCT(AB$57:AB$106,$B$57:$B$106)</f>
        <v>7.7287732797065535E-4</v>
      </c>
      <c r="F39">
        <f>SUMPRODUCT(AN$57:AN$106,$B$57:$B$106)</f>
        <v>6.706175608132244E-4</v>
      </c>
      <c r="G39">
        <f>SUMPRODUCT(AZ$57:AZ$106,$B$57:$B$106)</f>
        <v>6.5946364655022839E-4</v>
      </c>
      <c r="H39">
        <f>SUMPRODUCT(BL$57:BL$106,$B$57:$B$106)</f>
        <v>6.7313138709572417E-4</v>
      </c>
      <c r="I39">
        <f>SUMPRODUCT(BX$57:BX$106,$B$57:$B$106)</f>
        <v>4.4727404594235788E-4</v>
      </c>
      <c r="J39">
        <f>SUMPRODUCT(CJ$57:CJ$106,$B$57:$B$106)</f>
        <v>4.1116863384444406E-4</v>
      </c>
      <c r="K39">
        <f>SUMPRODUCT(CV$57:CV$106,$B$57:$B$106)</f>
        <v>3.9034646893007806E-4</v>
      </c>
      <c r="L39" s="156">
        <f>K39</f>
        <v>3.9034646893007806E-4</v>
      </c>
      <c r="M39" s="156">
        <f t="shared" ref="M39:AE50" si="53">L39</f>
        <v>3.9034646893007806E-4</v>
      </c>
      <c r="N39" s="156">
        <f t="shared" si="53"/>
        <v>3.9034646893007806E-4</v>
      </c>
      <c r="O39" s="156">
        <f t="shared" si="53"/>
        <v>3.9034646893007806E-4</v>
      </c>
      <c r="P39" s="156">
        <f t="shared" si="53"/>
        <v>3.9034646893007806E-4</v>
      </c>
      <c r="Q39" s="156">
        <f t="shared" si="53"/>
        <v>3.9034646893007806E-4</v>
      </c>
      <c r="R39" s="156">
        <f t="shared" si="53"/>
        <v>3.9034646893007806E-4</v>
      </c>
      <c r="S39" s="156">
        <f t="shared" si="53"/>
        <v>3.9034646893007806E-4</v>
      </c>
      <c r="T39" s="156">
        <f t="shared" si="53"/>
        <v>3.9034646893007806E-4</v>
      </c>
      <c r="U39" s="156">
        <f t="shared" si="53"/>
        <v>3.9034646893007806E-4</v>
      </c>
      <c r="V39" s="156">
        <f t="shared" si="53"/>
        <v>3.9034646893007806E-4</v>
      </c>
      <c r="W39" s="156">
        <f t="shared" si="53"/>
        <v>3.9034646893007806E-4</v>
      </c>
      <c r="X39" s="156">
        <f t="shared" si="53"/>
        <v>3.9034646893007806E-4</v>
      </c>
      <c r="Y39" s="156">
        <f t="shared" si="53"/>
        <v>3.9034646893007806E-4</v>
      </c>
      <c r="Z39" s="156">
        <f t="shared" si="53"/>
        <v>3.9034646893007806E-4</v>
      </c>
      <c r="AA39" s="156">
        <f t="shared" si="53"/>
        <v>3.9034646893007806E-4</v>
      </c>
      <c r="AB39" s="156">
        <f t="shared" si="53"/>
        <v>3.9034646893007806E-4</v>
      </c>
      <c r="AC39" s="156">
        <f t="shared" si="53"/>
        <v>3.9034646893007806E-4</v>
      </c>
      <c r="AD39" s="156">
        <f t="shared" si="53"/>
        <v>3.9034646893007806E-4</v>
      </c>
      <c r="AE39" s="156">
        <f t="shared" si="53"/>
        <v>3.9034646893007806E-4</v>
      </c>
    </row>
    <row r="40" spans="1:32">
      <c r="B40" s="2" t="s">
        <v>98</v>
      </c>
      <c r="C40">
        <f>SUMPRODUCT(E57:E106,$B$57:$B$106)</f>
        <v>0.22023386743027293</v>
      </c>
      <c r="D40">
        <f>SUMPRODUCT(Q$57:Q$106,$B$57:$B$106)</f>
        <v>0.19223043335565831</v>
      </c>
      <c r="E40">
        <f>SUMPRODUCT(AC$57:AC$106,$B$57:$B$106)</f>
        <v>0.16524600232605569</v>
      </c>
      <c r="F40">
        <f>SUMPRODUCT(AO$57:AO$106,$B$57:$B$106)</f>
        <v>0.14927716922237824</v>
      </c>
      <c r="G40">
        <f>SUMPRODUCT(BA$57:BA$106,$B$57:$B$106)</f>
        <v>0.12502322739758634</v>
      </c>
      <c r="H40">
        <f>SUMPRODUCT(BM$57:BM$106,$B$57:$B$106)</f>
        <v>0.11358841609413173</v>
      </c>
      <c r="I40">
        <f>SUMPRODUCT(BY$57:BY$106,$B$57:$B$106)</f>
        <v>8.6483091651405594E-2</v>
      </c>
      <c r="J40">
        <f>SUMPRODUCT(CK$57:CK$106,$B$57:$B$106)</f>
        <v>8.5341799060786205E-2</v>
      </c>
      <c r="K40">
        <f>SUMPRODUCT(CW$57:CW$106,$B$57:$B$106)</f>
        <v>7.6419113009133788E-2</v>
      </c>
      <c r="L40" s="156">
        <f t="shared" ref="L40:AA50" si="54">K40</f>
        <v>7.6419113009133788E-2</v>
      </c>
      <c r="M40" s="156">
        <f t="shared" si="54"/>
        <v>7.6419113009133788E-2</v>
      </c>
      <c r="N40" s="156">
        <f t="shared" si="54"/>
        <v>7.6419113009133788E-2</v>
      </c>
      <c r="O40" s="156">
        <f t="shared" si="54"/>
        <v>7.6419113009133788E-2</v>
      </c>
      <c r="P40" s="156">
        <f t="shared" si="54"/>
        <v>7.6419113009133788E-2</v>
      </c>
      <c r="Q40" s="156">
        <f t="shared" si="54"/>
        <v>7.6419113009133788E-2</v>
      </c>
      <c r="R40" s="156">
        <f t="shared" si="54"/>
        <v>7.6419113009133788E-2</v>
      </c>
      <c r="S40" s="156">
        <f t="shared" si="54"/>
        <v>7.6419113009133788E-2</v>
      </c>
      <c r="T40" s="156">
        <f t="shared" si="54"/>
        <v>7.6419113009133788E-2</v>
      </c>
      <c r="U40" s="156">
        <f t="shared" si="54"/>
        <v>7.6419113009133788E-2</v>
      </c>
      <c r="V40" s="156">
        <f t="shared" si="54"/>
        <v>7.6419113009133788E-2</v>
      </c>
      <c r="W40" s="156">
        <f t="shared" si="54"/>
        <v>7.6419113009133788E-2</v>
      </c>
      <c r="X40" s="156">
        <f t="shared" si="54"/>
        <v>7.6419113009133788E-2</v>
      </c>
      <c r="Y40" s="156">
        <f t="shared" si="54"/>
        <v>7.6419113009133788E-2</v>
      </c>
      <c r="Z40" s="156">
        <f t="shared" si="54"/>
        <v>7.6419113009133788E-2</v>
      </c>
      <c r="AA40" s="156">
        <f t="shared" si="54"/>
        <v>7.6419113009133788E-2</v>
      </c>
      <c r="AB40" s="156">
        <f t="shared" si="53"/>
        <v>7.6419113009133788E-2</v>
      </c>
      <c r="AC40" s="156">
        <f t="shared" si="53"/>
        <v>7.6419113009133788E-2</v>
      </c>
      <c r="AD40" s="156">
        <f t="shared" si="53"/>
        <v>7.6419113009133788E-2</v>
      </c>
      <c r="AE40" s="156">
        <f t="shared" si="53"/>
        <v>7.6419113009133788E-2</v>
      </c>
    </row>
    <row r="41" spans="1:32">
      <c r="B41" s="2" t="s">
        <v>105</v>
      </c>
      <c r="C41">
        <f>SUMPRODUCT(F57:F106,$B$57:$B$106)</f>
        <v>1.2701600860353765E-4</v>
      </c>
      <c r="D41">
        <f>SUMPRODUCT(R$57:R$106,$B$57:$B$106)</f>
        <v>1.3966973766242919E-4</v>
      </c>
      <c r="E41">
        <f>SUMPRODUCT(AD$57:AD$106,$B$57:$B$106)</f>
        <v>1.911018616217102E-4</v>
      </c>
      <c r="F41">
        <f>SUMPRODUCT(AP$57:AP$106,$B$57:$B$106)</f>
        <v>1.9525387517313041E-4</v>
      </c>
      <c r="G41">
        <f>SUMPRODUCT(BB$57:BB$106,$B$57:$B$106)</f>
        <v>1.960322283426761E-4</v>
      </c>
      <c r="H41">
        <f>SUMPRODUCT(BN$57:BN$106,$B$57:$B$106)</f>
        <v>7.0334337832714494E-4</v>
      </c>
      <c r="I41">
        <f>SUMPRODUCT(BZ$57:BZ$106,$B$57:$B$106)</f>
        <v>9.5145476927916155E-4</v>
      </c>
      <c r="J41">
        <f>SUMPRODUCT(CL$57:CL$106,$B$57:$B$106)</f>
        <v>8.6365224982478577E-4</v>
      </c>
      <c r="K41">
        <f>SUMPRODUCT(CX$57:CX$106,$B$57:$B$106)</f>
        <v>1.0298299232094051E-3</v>
      </c>
      <c r="L41" s="156">
        <f t="shared" si="54"/>
        <v>1.0298299232094051E-3</v>
      </c>
      <c r="M41" s="156">
        <f t="shared" si="53"/>
        <v>1.0298299232094051E-3</v>
      </c>
      <c r="N41" s="156">
        <f t="shared" si="53"/>
        <v>1.0298299232094051E-3</v>
      </c>
      <c r="O41" s="156">
        <f t="shared" si="53"/>
        <v>1.0298299232094051E-3</v>
      </c>
      <c r="P41" s="156">
        <f t="shared" si="53"/>
        <v>1.0298299232094051E-3</v>
      </c>
      <c r="Q41" s="156">
        <f t="shared" si="53"/>
        <v>1.0298299232094051E-3</v>
      </c>
      <c r="R41" s="156">
        <f t="shared" si="53"/>
        <v>1.0298299232094051E-3</v>
      </c>
      <c r="S41" s="156">
        <f t="shared" si="53"/>
        <v>1.0298299232094051E-3</v>
      </c>
      <c r="T41" s="156">
        <f t="shared" si="53"/>
        <v>1.0298299232094051E-3</v>
      </c>
      <c r="U41" s="156">
        <f t="shared" si="53"/>
        <v>1.0298299232094051E-3</v>
      </c>
      <c r="V41" s="156">
        <f t="shared" si="53"/>
        <v>1.0298299232094051E-3</v>
      </c>
      <c r="W41" s="156">
        <f t="shared" si="53"/>
        <v>1.0298299232094051E-3</v>
      </c>
      <c r="X41" s="156">
        <f t="shared" si="53"/>
        <v>1.0298299232094051E-3</v>
      </c>
      <c r="Y41" s="156">
        <f t="shared" si="53"/>
        <v>1.0298299232094051E-3</v>
      </c>
      <c r="Z41" s="156">
        <f t="shared" si="53"/>
        <v>1.0298299232094051E-3</v>
      </c>
      <c r="AA41" s="156">
        <f t="shared" si="53"/>
        <v>1.0298299232094051E-3</v>
      </c>
      <c r="AB41" s="156">
        <f t="shared" si="53"/>
        <v>1.0298299232094051E-3</v>
      </c>
      <c r="AC41" s="156">
        <f t="shared" si="53"/>
        <v>1.0298299232094051E-3</v>
      </c>
      <c r="AD41" s="156">
        <f t="shared" si="53"/>
        <v>1.0298299232094051E-3</v>
      </c>
      <c r="AE41" s="156">
        <f t="shared" si="53"/>
        <v>1.0298299232094051E-3</v>
      </c>
    </row>
    <row r="42" spans="1:32">
      <c r="B42" s="2" t="s">
        <v>101</v>
      </c>
      <c r="C42">
        <f>SUMPRODUCT(G57:G106,$B$57:$B$106)</f>
        <v>3.856948958022198E-2</v>
      </c>
      <c r="D42">
        <f>SUMPRODUCT(S$57:S$106,$B$57:$B$106)</f>
        <v>4.253706895393701E-2</v>
      </c>
      <c r="E42">
        <f>SUMPRODUCT(AE$57:AE$106,$B$57:$B$106)</f>
        <v>4.1148028163257404E-2</v>
      </c>
      <c r="F42">
        <f>SUMPRODUCT(AQ$57:AQ$106,$B$57:$B$106)</f>
        <v>4.9072948616937992E-2</v>
      </c>
      <c r="G42">
        <f>SUMPRODUCT(BC$57:BC$106,$B$57:$B$106)</f>
        <v>4.8468951065559256E-2</v>
      </c>
      <c r="H42">
        <f>SUMPRODUCT(BO$57:BO$106,$B$57:$B$106)</f>
        <v>4.9217067210119293E-2</v>
      </c>
      <c r="I42">
        <f>SUMPRODUCT(CA$57:CA$106,$B$57:$B$106)</f>
        <v>4.8897007272301118E-2</v>
      </c>
      <c r="J42">
        <f>SUMPRODUCT(CM$57:CM$106,$B$57:$B$106)</f>
        <v>4.7091850894485004E-2</v>
      </c>
      <c r="K42">
        <f>SUMPRODUCT(CY$57:CY$106,$B$57:$B$106)</f>
        <v>4.7342337147667932E-2</v>
      </c>
      <c r="L42" s="156">
        <f t="shared" si="54"/>
        <v>4.7342337147667932E-2</v>
      </c>
      <c r="M42" s="156">
        <f t="shared" si="53"/>
        <v>4.7342337147667932E-2</v>
      </c>
      <c r="N42" s="156">
        <f t="shared" si="53"/>
        <v>4.7342337147667932E-2</v>
      </c>
      <c r="O42" s="156">
        <f t="shared" si="53"/>
        <v>4.7342337147667932E-2</v>
      </c>
      <c r="P42" s="156">
        <f t="shared" si="53"/>
        <v>4.7342337147667932E-2</v>
      </c>
      <c r="Q42" s="156">
        <f t="shared" si="53"/>
        <v>4.7342337147667932E-2</v>
      </c>
      <c r="R42" s="156">
        <f t="shared" si="53"/>
        <v>4.7342337147667932E-2</v>
      </c>
      <c r="S42" s="156">
        <f t="shared" si="53"/>
        <v>4.7342337147667932E-2</v>
      </c>
      <c r="T42" s="156">
        <f t="shared" si="53"/>
        <v>4.7342337147667932E-2</v>
      </c>
      <c r="U42" s="156">
        <f t="shared" si="53"/>
        <v>4.7342337147667932E-2</v>
      </c>
      <c r="V42" s="156">
        <f t="shared" si="53"/>
        <v>4.7342337147667932E-2</v>
      </c>
      <c r="W42" s="156">
        <f t="shared" si="53"/>
        <v>4.7342337147667932E-2</v>
      </c>
      <c r="X42" s="156">
        <f t="shared" si="53"/>
        <v>4.7342337147667932E-2</v>
      </c>
      <c r="Y42" s="156">
        <f t="shared" si="53"/>
        <v>4.7342337147667932E-2</v>
      </c>
      <c r="Z42" s="156">
        <f t="shared" si="53"/>
        <v>4.7342337147667932E-2</v>
      </c>
      <c r="AA42" s="156">
        <f t="shared" si="53"/>
        <v>4.7342337147667932E-2</v>
      </c>
      <c r="AB42" s="156">
        <f t="shared" si="53"/>
        <v>4.7342337147667932E-2</v>
      </c>
      <c r="AC42" s="156">
        <f t="shared" si="53"/>
        <v>4.7342337147667932E-2</v>
      </c>
      <c r="AD42" s="156">
        <f t="shared" si="53"/>
        <v>4.7342337147667932E-2</v>
      </c>
      <c r="AE42" s="156">
        <f t="shared" si="53"/>
        <v>4.7342337147667932E-2</v>
      </c>
    </row>
    <row r="43" spans="1:32">
      <c r="B43" s="2" t="s">
        <v>347</v>
      </c>
      <c r="C43">
        <f>SUMPRODUCT(H57:H106,$B$57:$B$106)</f>
        <v>0.31248471135829525</v>
      </c>
      <c r="D43">
        <f>SUMPRODUCT(T$57:T$106,$B$57:$B$106)</f>
        <v>0.2664646881846619</v>
      </c>
      <c r="E43">
        <f>SUMPRODUCT(AF$57:AF$106,$B$57:$B$106)</f>
        <v>0.24738822438060792</v>
      </c>
      <c r="F43">
        <f>SUMPRODUCT(AR$57:AR$106,$B$57:$B$106)</f>
        <v>0.22020664717649541</v>
      </c>
      <c r="G43">
        <f>SUMPRODUCT(BD$57:BD$106,$B$57:$B$106)</f>
        <v>0.19328734206835438</v>
      </c>
      <c r="H43">
        <f>SUMPRODUCT(BP$57:BP$106,$B$57:$B$106)</f>
        <v>0.14392724991845543</v>
      </c>
      <c r="I43">
        <f>SUMPRODUCT(CB$57:CB$106,$B$57:$B$106)</f>
        <v>9.9955354680380915E-2</v>
      </c>
      <c r="J43">
        <f>SUMPRODUCT(CN$57:CN$106,$B$57:$B$106)</f>
        <v>8.4074748987121639E-2</v>
      </c>
      <c r="K43">
        <f>SUMPRODUCT(CZ$57:CZ$106,$B$57:$B$106)</f>
        <v>7.4088535454718177E-2</v>
      </c>
      <c r="L43" s="156">
        <f t="shared" si="54"/>
        <v>7.4088535454718177E-2</v>
      </c>
      <c r="M43" s="156">
        <f t="shared" si="53"/>
        <v>7.4088535454718177E-2</v>
      </c>
      <c r="N43" s="156">
        <f t="shared" si="53"/>
        <v>7.4088535454718177E-2</v>
      </c>
      <c r="O43" s="156">
        <f t="shared" si="53"/>
        <v>7.4088535454718177E-2</v>
      </c>
      <c r="P43" s="156">
        <f t="shared" si="53"/>
        <v>7.4088535454718177E-2</v>
      </c>
      <c r="Q43" s="156">
        <f t="shared" si="53"/>
        <v>7.4088535454718177E-2</v>
      </c>
      <c r="R43" s="156">
        <f t="shared" si="53"/>
        <v>7.4088535454718177E-2</v>
      </c>
      <c r="S43" s="156">
        <f t="shared" si="53"/>
        <v>7.4088535454718177E-2</v>
      </c>
      <c r="T43" s="156">
        <f t="shared" si="53"/>
        <v>7.4088535454718177E-2</v>
      </c>
      <c r="U43" s="156">
        <f t="shared" si="53"/>
        <v>7.4088535454718177E-2</v>
      </c>
      <c r="V43" s="156">
        <f t="shared" si="53"/>
        <v>7.4088535454718177E-2</v>
      </c>
      <c r="W43" s="156">
        <f t="shared" si="53"/>
        <v>7.4088535454718177E-2</v>
      </c>
      <c r="X43" s="156">
        <f t="shared" si="53"/>
        <v>7.4088535454718177E-2</v>
      </c>
      <c r="Y43" s="156">
        <f t="shared" si="53"/>
        <v>7.4088535454718177E-2</v>
      </c>
      <c r="Z43" s="156">
        <f t="shared" si="53"/>
        <v>7.4088535454718177E-2</v>
      </c>
      <c r="AA43" s="156">
        <f t="shared" si="53"/>
        <v>7.4088535454718177E-2</v>
      </c>
      <c r="AB43" s="156">
        <f t="shared" si="53"/>
        <v>7.4088535454718177E-2</v>
      </c>
      <c r="AC43" s="156">
        <f t="shared" si="53"/>
        <v>7.4088535454718177E-2</v>
      </c>
      <c r="AD43" s="156">
        <f t="shared" si="53"/>
        <v>7.4088535454718177E-2</v>
      </c>
      <c r="AE43" s="156">
        <f t="shared" si="53"/>
        <v>7.4088535454718177E-2</v>
      </c>
    </row>
    <row r="44" spans="1:32">
      <c r="B44" s="2" t="s">
        <v>99</v>
      </c>
      <c r="C44">
        <f>SUMPRODUCT(I57:I106,$B$57:$B$106)</f>
        <v>0.19337984676782294</v>
      </c>
      <c r="D44">
        <f>SUMPRODUCT(U$57:U$106,$B$57:$B$106)</f>
        <v>0.21256033319785056</v>
      </c>
      <c r="E44">
        <f>SUMPRODUCT(AG$57:AG$106,$B$57:$B$106)</f>
        <v>0.2062053370693912</v>
      </c>
      <c r="F44">
        <f>SUMPRODUCT(AS$57:AS$106,$B$57:$B$106)</f>
        <v>0.2075313863714297</v>
      </c>
      <c r="G44">
        <f>SUMPRODUCT(BE$57:BE$106,$B$57:$B$106)</f>
        <v>0.20377190921131583</v>
      </c>
      <c r="H44">
        <f>SUMPRODUCT(BQ$57:BQ$106,$B$57:$B$106)</f>
        <v>0.20447297853789476</v>
      </c>
      <c r="I44">
        <f>SUMPRODUCT(CC$57:CC$106,$B$57:$B$106)</f>
        <v>0.19193484591578086</v>
      </c>
      <c r="J44">
        <f>SUMPRODUCT(CO$57:CO$106,$B$57:$B$106)</f>
        <v>0.18475967292468881</v>
      </c>
      <c r="K44">
        <f>SUMPRODUCT(DA$57:DA$106,$B$57:$B$106)</f>
        <v>0.18414092632166101</v>
      </c>
      <c r="L44" s="156">
        <f t="shared" si="54"/>
        <v>0.18414092632166101</v>
      </c>
      <c r="M44" s="156">
        <f t="shared" si="53"/>
        <v>0.18414092632166101</v>
      </c>
      <c r="N44" s="156">
        <f t="shared" si="53"/>
        <v>0.18414092632166101</v>
      </c>
      <c r="O44" s="156">
        <f t="shared" si="53"/>
        <v>0.18414092632166101</v>
      </c>
      <c r="P44" s="156">
        <f t="shared" si="53"/>
        <v>0.18414092632166101</v>
      </c>
      <c r="Q44" s="156">
        <f t="shared" si="53"/>
        <v>0.18414092632166101</v>
      </c>
      <c r="R44" s="156">
        <f t="shared" si="53"/>
        <v>0.18414092632166101</v>
      </c>
      <c r="S44" s="156">
        <f t="shared" si="53"/>
        <v>0.18414092632166101</v>
      </c>
      <c r="T44" s="156">
        <f t="shared" si="53"/>
        <v>0.18414092632166101</v>
      </c>
      <c r="U44" s="156">
        <f t="shared" si="53"/>
        <v>0.18414092632166101</v>
      </c>
      <c r="V44" s="156">
        <f t="shared" si="53"/>
        <v>0.18414092632166101</v>
      </c>
      <c r="W44" s="156">
        <f t="shared" si="53"/>
        <v>0.18414092632166101</v>
      </c>
      <c r="X44" s="156">
        <f t="shared" si="53"/>
        <v>0.18414092632166101</v>
      </c>
      <c r="Y44" s="156">
        <f t="shared" si="53"/>
        <v>0.18414092632166101</v>
      </c>
      <c r="Z44" s="156">
        <f t="shared" si="53"/>
        <v>0.18414092632166101</v>
      </c>
      <c r="AA44" s="156">
        <f t="shared" si="53"/>
        <v>0.18414092632166101</v>
      </c>
      <c r="AB44" s="156">
        <f t="shared" si="53"/>
        <v>0.18414092632166101</v>
      </c>
      <c r="AC44" s="156">
        <f t="shared" si="53"/>
        <v>0.18414092632166101</v>
      </c>
      <c r="AD44" s="156">
        <f t="shared" si="53"/>
        <v>0.18414092632166101</v>
      </c>
      <c r="AE44" s="156">
        <f t="shared" si="53"/>
        <v>0.18414092632166101</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1.1219277740439168E-2</v>
      </c>
      <c r="D46">
        <f>SUMPRODUCT(W$57:W$106,$B$57:$B$106)</f>
        <v>1.2695138218958086E-2</v>
      </c>
      <c r="E46">
        <f>SUMPRODUCT(AI$57:AI$106,$B$57:$B$106)</f>
        <v>9.2866344050835763E-3</v>
      </c>
      <c r="F46">
        <f>SUMPRODUCT(AU$57:AU$106,$B$57:$B$106)</f>
        <v>8.4825516448126283E-3</v>
      </c>
      <c r="G46">
        <f>SUMPRODUCT(BG$57:BG$106,$B$57:$B$106)</f>
        <v>7.9147003477271077E-3</v>
      </c>
      <c r="H46">
        <f>SUMPRODUCT(BS$57:BS$106,$B$57:$B$106)</f>
        <v>6.8637309355303686E-3</v>
      </c>
      <c r="I46">
        <f>SUMPRODUCT(CE$57:CE$106,$B$57:$B$106)</f>
        <v>6.2856460690278058E-3</v>
      </c>
      <c r="J46">
        <f>SUMPRODUCT(CQ$57:CQ$106,$B$57:$B$106)</f>
        <v>6.087871985811154E-3</v>
      </c>
      <c r="K46">
        <f>SUMPRODUCT(DC$57:DC$106,$B$57:$B$106)</f>
        <v>5.5793450168909976E-3</v>
      </c>
      <c r="L46" s="156">
        <f t="shared" si="54"/>
        <v>5.5793450168909976E-3</v>
      </c>
      <c r="M46" s="156">
        <f t="shared" si="53"/>
        <v>5.5793450168909976E-3</v>
      </c>
      <c r="N46" s="156">
        <f t="shared" si="53"/>
        <v>5.5793450168909976E-3</v>
      </c>
      <c r="O46" s="156">
        <f t="shared" si="53"/>
        <v>5.5793450168909976E-3</v>
      </c>
      <c r="P46" s="156">
        <f t="shared" si="53"/>
        <v>5.5793450168909976E-3</v>
      </c>
      <c r="Q46" s="156">
        <f t="shared" si="53"/>
        <v>5.5793450168909976E-3</v>
      </c>
      <c r="R46" s="156">
        <f t="shared" si="53"/>
        <v>5.5793450168909976E-3</v>
      </c>
      <c r="S46" s="156">
        <f t="shared" si="53"/>
        <v>5.5793450168909976E-3</v>
      </c>
      <c r="T46" s="156">
        <f t="shared" si="53"/>
        <v>5.5793450168909976E-3</v>
      </c>
      <c r="U46" s="156">
        <f t="shared" si="53"/>
        <v>5.5793450168909976E-3</v>
      </c>
      <c r="V46" s="156">
        <f t="shared" si="53"/>
        <v>5.5793450168909976E-3</v>
      </c>
      <c r="W46" s="156">
        <f t="shared" si="53"/>
        <v>5.5793450168909976E-3</v>
      </c>
      <c r="X46" s="156">
        <f t="shared" si="53"/>
        <v>5.5793450168909976E-3</v>
      </c>
      <c r="Y46" s="156">
        <f t="shared" si="53"/>
        <v>5.5793450168909976E-3</v>
      </c>
      <c r="Z46" s="156">
        <f t="shared" si="53"/>
        <v>5.5793450168909976E-3</v>
      </c>
      <c r="AA46" s="156">
        <f t="shared" si="53"/>
        <v>5.5793450168909976E-3</v>
      </c>
      <c r="AB46" s="156">
        <f t="shared" si="53"/>
        <v>5.5793450168909976E-3</v>
      </c>
      <c r="AC46" s="156">
        <f t="shared" si="53"/>
        <v>5.5793450168909976E-3</v>
      </c>
      <c r="AD46" s="156">
        <f t="shared" si="53"/>
        <v>5.5793450168909976E-3</v>
      </c>
      <c r="AE46" s="156">
        <f t="shared" si="53"/>
        <v>5.5793450168909976E-3</v>
      </c>
    </row>
    <row r="47" spans="1:32">
      <c r="B47" s="2" t="s">
        <v>100</v>
      </c>
      <c r="C47">
        <f>SUMPRODUCT(L57:L106,$B$57:$B$106)</f>
        <v>0.15309110513325458</v>
      </c>
      <c r="D47">
        <f>SUMPRODUCT(X$57:X$106,$B$57:$B$106)</f>
        <v>0.17553167213938883</v>
      </c>
      <c r="E47">
        <f>SUMPRODUCT(AJ$57:AJ$106,$B$57:$B$106)</f>
        <v>0.17878253802234606</v>
      </c>
      <c r="F47">
        <f>SUMPRODUCT(AV$57:AV$106,$B$57:$B$106)</f>
        <v>0.19701645928287109</v>
      </c>
      <c r="G47">
        <f>SUMPRODUCT(BH$57:BH$106,$B$57:$B$106)</f>
        <v>0.22644826304432258</v>
      </c>
      <c r="H47">
        <f>SUMPRODUCT(BT$57:BT$106,$B$57:$B$106)</f>
        <v>0.26302746866508797</v>
      </c>
      <c r="I47">
        <f>SUMPRODUCT(CF$57:CF$106,$B$57:$B$106)</f>
        <v>0.27562169893593802</v>
      </c>
      <c r="J47">
        <f>SUMPRODUCT(CR$57:CR$106,$B$57:$B$106)</f>
        <v>0.2831329228506278</v>
      </c>
      <c r="K47">
        <f>SUMPRODUCT(DD$57:DD$106,$B$57:$B$106)</f>
        <v>0.28834753925097883</v>
      </c>
      <c r="L47" s="156">
        <f t="shared" si="54"/>
        <v>0.28834753925097883</v>
      </c>
      <c r="M47" s="156">
        <f t="shared" si="53"/>
        <v>0.28834753925097883</v>
      </c>
      <c r="N47" s="156">
        <f t="shared" si="53"/>
        <v>0.28834753925097883</v>
      </c>
      <c r="O47" s="156">
        <f t="shared" si="53"/>
        <v>0.28834753925097883</v>
      </c>
      <c r="P47" s="156">
        <f t="shared" si="53"/>
        <v>0.28834753925097883</v>
      </c>
      <c r="Q47" s="156">
        <f t="shared" si="53"/>
        <v>0.28834753925097883</v>
      </c>
      <c r="R47" s="156">
        <f t="shared" si="53"/>
        <v>0.28834753925097883</v>
      </c>
      <c r="S47" s="156">
        <f t="shared" si="53"/>
        <v>0.28834753925097883</v>
      </c>
      <c r="T47" s="156">
        <f t="shared" si="53"/>
        <v>0.28834753925097883</v>
      </c>
      <c r="U47" s="156">
        <f t="shared" si="53"/>
        <v>0.28834753925097883</v>
      </c>
      <c r="V47" s="156">
        <f t="shared" si="53"/>
        <v>0.28834753925097883</v>
      </c>
      <c r="W47" s="156">
        <f t="shared" si="53"/>
        <v>0.28834753925097883</v>
      </c>
      <c r="X47" s="156">
        <f t="shared" si="53"/>
        <v>0.28834753925097883</v>
      </c>
      <c r="Y47" s="156">
        <f t="shared" si="53"/>
        <v>0.28834753925097883</v>
      </c>
      <c r="Z47" s="156">
        <f t="shared" si="53"/>
        <v>0.28834753925097883</v>
      </c>
      <c r="AA47" s="156">
        <f t="shared" si="53"/>
        <v>0.28834753925097883</v>
      </c>
      <c r="AB47" s="156">
        <f t="shared" si="53"/>
        <v>0.28834753925097883</v>
      </c>
      <c r="AC47" s="156">
        <f t="shared" si="53"/>
        <v>0.28834753925097883</v>
      </c>
      <c r="AD47" s="156">
        <f t="shared" si="53"/>
        <v>0.28834753925097883</v>
      </c>
      <c r="AE47" s="156">
        <f t="shared" si="53"/>
        <v>0.28834753925097883</v>
      </c>
    </row>
    <row r="48" spans="1:32">
      <c r="B48" s="2" t="s">
        <v>102</v>
      </c>
      <c r="C48">
        <f>SUMPRODUCT(N57:N106,$B$57:$B$106)</f>
        <v>6.991170362377036E-2</v>
      </c>
      <c r="D48">
        <f>SUMPRODUCT(Z$57:Z$106,$B$57:$B$106)</f>
        <v>9.6995955994339314E-2</v>
      </c>
      <c r="E48">
        <f>SUMPRODUCT(AL$57:AL$106,$B$57:$B$106)</f>
        <v>0.15097925644366578</v>
      </c>
      <c r="F48">
        <f>SUMPRODUCT(AX$57:AX$106,$B$57:$B$106)</f>
        <v>0.16754696624908846</v>
      </c>
      <c r="G48">
        <f>SUMPRODUCT(BJ$57:BJ$106,$B$57:$B$106)</f>
        <v>0.19423011099024157</v>
      </c>
      <c r="H48">
        <f>SUMPRODUCT(BV$57:BV$106,$B$57:$B$106)</f>
        <v>0.2175266138733575</v>
      </c>
      <c r="I48">
        <f>SUMPRODUCT(CH$57:CH$106,$B$57:$B$106)</f>
        <v>0.2894236266599442</v>
      </c>
      <c r="J48">
        <f>SUMPRODUCT(CT$57:CT$106,$B$57:$B$106)</f>
        <v>0.30823631241281008</v>
      </c>
      <c r="K48">
        <f>SUMPRODUCT(DF$57:DF$106,$B$57:$B$106)</f>
        <v>0.32266202740680966</v>
      </c>
      <c r="L48" s="156">
        <f t="shared" si="54"/>
        <v>0.32266202740680966</v>
      </c>
      <c r="M48" s="156">
        <f t="shared" si="53"/>
        <v>0.32266202740680966</v>
      </c>
      <c r="N48" s="156">
        <f t="shared" si="53"/>
        <v>0.32266202740680966</v>
      </c>
      <c r="O48" s="156">
        <f t="shared" si="53"/>
        <v>0.32266202740680966</v>
      </c>
      <c r="P48" s="156">
        <f t="shared" si="53"/>
        <v>0.32266202740680966</v>
      </c>
      <c r="Q48" s="156">
        <f t="shared" si="53"/>
        <v>0.32266202740680966</v>
      </c>
      <c r="R48" s="156">
        <f t="shared" si="53"/>
        <v>0.32266202740680966</v>
      </c>
      <c r="S48" s="156">
        <f t="shared" si="53"/>
        <v>0.32266202740680966</v>
      </c>
      <c r="T48" s="156">
        <f t="shared" si="53"/>
        <v>0.32266202740680966</v>
      </c>
      <c r="U48" s="156">
        <f t="shared" si="53"/>
        <v>0.32266202740680966</v>
      </c>
      <c r="V48" s="156">
        <f t="shared" si="53"/>
        <v>0.32266202740680966</v>
      </c>
      <c r="W48" s="156">
        <f t="shared" si="53"/>
        <v>0.32266202740680966</v>
      </c>
      <c r="X48" s="156">
        <f t="shared" si="53"/>
        <v>0.32266202740680966</v>
      </c>
      <c r="Y48" s="156">
        <f t="shared" si="53"/>
        <v>0.32266202740680966</v>
      </c>
      <c r="Z48" s="156">
        <f t="shared" si="53"/>
        <v>0.32266202740680966</v>
      </c>
      <c r="AA48" s="156">
        <f t="shared" si="53"/>
        <v>0.32266202740680966</v>
      </c>
      <c r="AB48" s="156">
        <f t="shared" si="53"/>
        <v>0.32266202740680966</v>
      </c>
      <c r="AC48" s="156">
        <f t="shared" si="53"/>
        <v>0.32266202740680966</v>
      </c>
      <c r="AD48" s="156">
        <f t="shared" si="53"/>
        <v>0.32266202740680966</v>
      </c>
      <c r="AE48" s="156">
        <f t="shared" si="53"/>
        <v>0.32266202740680966</v>
      </c>
    </row>
    <row r="49" spans="1:110">
      <c r="B49" s="1"/>
    </row>
    <row r="50" spans="1:110">
      <c r="B50" s="1"/>
      <c r="C50" s="160">
        <f>SUM(C39:C48)</f>
        <v>1</v>
      </c>
      <c r="D50" s="160">
        <f>SUM(D39:D48)</f>
        <v>0.99999999999999989</v>
      </c>
      <c r="E50" s="160">
        <f>SUM(E39:E48)</f>
        <v>1.0000000000000002</v>
      </c>
      <c r="F50" s="160">
        <f>SUM(F39:F48)</f>
        <v>1</v>
      </c>
      <c r="G50" s="160">
        <f t="shared" ref="G50:K50" si="55">SUM(G39:G48)</f>
        <v>1</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0.49830923976767982</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4.9408445960583289E-2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0.43086599496704941</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2.1416319304687403E-2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8229984</v>
      </c>
      <c r="D2" s="91">
        <f>C2</f>
        <v>8229984</v>
      </c>
      <c r="E2" s="91">
        <f t="shared" ref="E2:AH2" si="0">D2</f>
        <v>8229984</v>
      </c>
      <c r="F2" s="91">
        <f t="shared" si="0"/>
        <v>8229984</v>
      </c>
      <c r="G2" s="91">
        <f t="shared" si="0"/>
        <v>8229984</v>
      </c>
      <c r="H2" s="91">
        <f t="shared" si="0"/>
        <v>8229984</v>
      </c>
      <c r="I2" s="91">
        <f t="shared" si="0"/>
        <v>8229984</v>
      </c>
      <c r="J2" s="91">
        <f t="shared" si="0"/>
        <v>8229984</v>
      </c>
      <c r="K2" s="91">
        <f t="shared" si="0"/>
        <v>8229984</v>
      </c>
      <c r="L2" s="91">
        <f t="shared" si="0"/>
        <v>8229984</v>
      </c>
      <c r="M2" s="91">
        <f t="shared" si="0"/>
        <v>8229984</v>
      </c>
      <c r="N2" s="91">
        <f t="shared" si="0"/>
        <v>8229984</v>
      </c>
      <c r="O2" s="91">
        <f t="shared" si="0"/>
        <v>8229984</v>
      </c>
      <c r="P2" s="91">
        <f t="shared" si="0"/>
        <v>8229984</v>
      </c>
      <c r="Q2" s="91">
        <f t="shared" si="0"/>
        <v>8229984</v>
      </c>
      <c r="R2" s="91">
        <f t="shared" si="0"/>
        <v>8229984</v>
      </c>
      <c r="S2" s="91">
        <f t="shared" si="0"/>
        <v>8229984</v>
      </c>
      <c r="T2" s="91">
        <f t="shared" si="0"/>
        <v>8229984</v>
      </c>
      <c r="U2" s="91">
        <f t="shared" si="0"/>
        <v>8229984</v>
      </c>
      <c r="V2" s="91">
        <f t="shared" si="0"/>
        <v>8229984</v>
      </c>
      <c r="W2" s="91">
        <f t="shared" si="0"/>
        <v>8229984</v>
      </c>
      <c r="X2" s="91">
        <f t="shared" si="0"/>
        <v>8229984</v>
      </c>
      <c r="Y2" s="91">
        <f t="shared" si="0"/>
        <v>8229984</v>
      </c>
      <c r="Z2" s="91">
        <f t="shared" si="0"/>
        <v>8229984</v>
      </c>
      <c r="AA2" s="91">
        <f t="shared" si="0"/>
        <v>8229984</v>
      </c>
      <c r="AB2" s="91">
        <f t="shared" si="0"/>
        <v>8229984</v>
      </c>
      <c r="AC2" s="91">
        <f t="shared" si="0"/>
        <v>8229984</v>
      </c>
      <c r="AD2" s="91">
        <f t="shared" si="0"/>
        <v>8229984</v>
      </c>
      <c r="AE2" s="91">
        <f t="shared" si="0"/>
        <v>8229984</v>
      </c>
      <c r="AF2" s="91">
        <f t="shared" si="0"/>
        <v>8229984</v>
      </c>
      <c r="AG2" s="91">
        <f t="shared" si="0"/>
        <v>8229984</v>
      </c>
      <c r="AH2" s="91">
        <f t="shared" si="0"/>
        <v>8229984</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8229984</v>
      </c>
      <c r="C2">
        <f>exports!E2</f>
        <v>8229984</v>
      </c>
      <c r="D2">
        <f>exports!F2</f>
        <v>8229984</v>
      </c>
      <c r="E2">
        <f>exports!G2</f>
        <v>8229984</v>
      </c>
      <c r="F2">
        <f>exports!H2</f>
        <v>8229984</v>
      </c>
      <c r="G2">
        <f>exports!I2</f>
        <v>8229984</v>
      </c>
      <c r="H2">
        <f>exports!J2</f>
        <v>8229984</v>
      </c>
      <c r="I2">
        <f>exports!K2</f>
        <v>8229984</v>
      </c>
      <c r="J2">
        <f>exports!L2</f>
        <v>8229984</v>
      </c>
      <c r="K2">
        <f>exports!M2</f>
        <v>8229984</v>
      </c>
      <c r="L2">
        <f>exports!N2</f>
        <v>8229984</v>
      </c>
      <c r="M2">
        <f>exports!O2</f>
        <v>8229984</v>
      </c>
      <c r="N2">
        <f>exports!P2</f>
        <v>8229984</v>
      </c>
      <c r="O2">
        <f>exports!Q2</f>
        <v>8229984</v>
      </c>
      <c r="P2">
        <f>exports!R2</f>
        <v>8229984</v>
      </c>
      <c r="Q2">
        <f>exports!S2</f>
        <v>8229984</v>
      </c>
      <c r="R2">
        <f>exports!T2</f>
        <v>8229984</v>
      </c>
      <c r="S2">
        <f>exports!U2</f>
        <v>8229984</v>
      </c>
      <c r="T2">
        <f>exports!V2</f>
        <v>8229984</v>
      </c>
      <c r="U2">
        <f>exports!W2</f>
        <v>8229984</v>
      </c>
      <c r="V2">
        <f>exports!X2</f>
        <v>8229984</v>
      </c>
      <c r="W2">
        <f>exports!Y2</f>
        <v>8229984</v>
      </c>
      <c r="X2">
        <f>exports!Z2</f>
        <v>8229984</v>
      </c>
      <c r="Y2">
        <f>exports!AA2</f>
        <v>8229984</v>
      </c>
      <c r="Z2">
        <f>exports!AB2</f>
        <v>8229984</v>
      </c>
      <c r="AA2">
        <f>exports!AC2</f>
        <v>8229984</v>
      </c>
      <c r="AB2">
        <f>exports!AD2</f>
        <v>8229984</v>
      </c>
      <c r="AC2">
        <f>exports!AE2</f>
        <v>8229984</v>
      </c>
      <c r="AD2">
        <f>exports!AF2</f>
        <v>8229984</v>
      </c>
      <c r="AE2">
        <f>exports!AG2</f>
        <v>8229984</v>
      </c>
      <c r="AF2">
        <f>exports!AH2</f>
        <v>8229984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46.698312977724918</v>
      </c>
      <c r="C2" s="12">
        <f>SUMIFS('State Generation Costs Calcs'!C105:C155,'State Generation Costs Calcs'!$A$105:$A$155,About!$B$2)*About!$A$67</f>
        <v>45.787656153158991</v>
      </c>
      <c r="D2" s="12">
        <f>SUMIFS('State Generation Costs Calcs'!D105:D155,'State Generation Costs Calcs'!$A$105:$A$155,About!$B$2)*About!$A$67</f>
        <v>44.937109856372096</v>
      </c>
      <c r="E2" s="12">
        <f>SUMIFS('State Generation Costs Calcs'!E105:E155,'State Generation Costs Calcs'!$A$105:$A$155,About!$B$2)*About!$A$67</f>
        <v>44.237648882214621</v>
      </c>
      <c r="F2" s="12">
        <f>SUMIFS('State Generation Costs Calcs'!F105:F155,'State Generation Costs Calcs'!$A$105:$A$155,About!$B$2)*About!$A$67</f>
        <v>44.045677667978417</v>
      </c>
      <c r="G2" s="12">
        <f>SUMIFS('State Generation Costs Calcs'!G105:G155,'State Generation Costs Calcs'!$A$105:$A$155,About!$B$2)*About!$A$67</f>
        <v>44.106235998975208</v>
      </c>
      <c r="H2" s="12">
        <f>SUMIFS('State Generation Costs Calcs'!H105:H155,'State Generation Costs Calcs'!$A$105:$A$155,About!$B$2)*About!$A$67</f>
        <v>44.52497100177704</v>
      </c>
      <c r="I2" s="12">
        <f>SUMIFS('State Generation Costs Calcs'!I105:I155,'State Generation Costs Calcs'!$A$105:$A$155,About!$B$2)*About!$A$67</f>
        <v>44.904114952015675</v>
      </c>
      <c r="J2" s="12">
        <f>SUMIFS('State Generation Costs Calcs'!J105:J155,'State Generation Costs Calcs'!$A$105:$A$155,About!$B$2)*About!$A$67</f>
        <v>44.702741368073895</v>
      </c>
      <c r="K2" s="12">
        <f>SUMIFS('State Generation Costs Calcs'!K105:K155,'State Generation Costs Calcs'!$A$105:$A$155,About!$B$2)*About!$A$67</f>
        <v>44.115311180139265</v>
      </c>
      <c r="L2" s="12">
        <f>SUMIFS('State Generation Costs Calcs'!L105:L155,'State Generation Costs Calcs'!$A$105:$A$155,About!$B$2)*About!$A$67</f>
        <v>43.441017213373222</v>
      </c>
      <c r="M2" s="12">
        <f>SUMIFS('State Generation Costs Calcs'!M105:M155,'State Generation Costs Calcs'!$A$105:$A$155,About!$B$2)*About!$A$67</f>
        <v>42.849073842599516</v>
      </c>
      <c r="N2" s="12">
        <f>SUMIFS('State Generation Costs Calcs'!N105:N155,'State Generation Costs Calcs'!$A$105:$A$155,About!$B$2)*About!$A$67</f>
        <v>42.222341757826712</v>
      </c>
      <c r="O2" s="12">
        <f>SUMIFS('State Generation Costs Calcs'!O105:O155,'State Generation Costs Calcs'!$A$105:$A$155,About!$B$2)*About!$A$67</f>
        <v>41.891995413815117</v>
      </c>
      <c r="P2" s="12">
        <f>SUMIFS('State Generation Costs Calcs'!P105:P155,'State Generation Costs Calcs'!$A$105:$A$155,About!$B$2)*About!$A$67</f>
        <v>41.809806798769969</v>
      </c>
      <c r="Q2" s="12">
        <f>SUMIFS('State Generation Costs Calcs'!Q105:Q155,'State Generation Costs Calcs'!$A$105:$A$155,About!$B$2)*About!$A$67</f>
        <v>41.432005400151922</v>
      </c>
      <c r="R2" s="12">
        <f>SUMIFS('State Generation Costs Calcs'!R105:R155,'State Generation Costs Calcs'!$A$105:$A$155,About!$B$2)*About!$A$67</f>
        <v>40.973907717453969</v>
      </c>
      <c r="S2" s="12">
        <f>SUMIFS('State Generation Costs Calcs'!S105:S155,'State Generation Costs Calcs'!$A$105:$A$155,About!$B$2)*About!$A$67</f>
        <v>40.648238553084724</v>
      </c>
      <c r="T2" s="12">
        <f>SUMIFS('State Generation Costs Calcs'!T105:T155,'State Generation Costs Calcs'!$A$105:$A$155,About!$B$2)*About!$A$67</f>
        <v>40.513502532101903</v>
      </c>
      <c r="U2" s="12">
        <f>SUMIFS('State Generation Costs Calcs'!U105:U155,'State Generation Costs Calcs'!$A$105:$A$155,About!$B$2)*About!$A$67</f>
        <v>40.401833398554025</v>
      </c>
      <c r="V2" s="12">
        <f>SUMIFS('State Generation Costs Calcs'!V105:V155,'State Generation Costs Calcs'!$A$105:$A$155,About!$B$2)*About!$A$67</f>
        <v>39.975870652636175</v>
      </c>
      <c r="W2" s="12">
        <f>SUMIFS('State Generation Costs Calcs'!W105:W155,'State Generation Costs Calcs'!$A$105:$A$155,About!$B$2)*About!$A$67</f>
        <v>39.585389691528015</v>
      </c>
      <c r="X2" s="12">
        <f>SUMIFS('State Generation Costs Calcs'!X105:X155,'State Generation Costs Calcs'!$A$105:$A$155,About!$B$2)*About!$A$67</f>
        <v>39.364073819211441</v>
      </c>
      <c r="Y2" s="12">
        <f>SUMIFS('State Generation Costs Calcs'!Y105:Y155,'State Generation Costs Calcs'!$A$105:$A$155,About!$B$2)*About!$A$67</f>
        <v>39.115580220365146</v>
      </c>
      <c r="Z2" s="12">
        <f>SUMIFS('State Generation Costs Calcs'!Z105:Z155,'State Generation Costs Calcs'!$A$105:$A$155,About!$B$2)*About!$A$67</f>
        <v>38.970542266555725</v>
      </c>
      <c r="AA2" s="12">
        <f>SUMIFS('State Generation Costs Calcs'!AA105:AA155,'State Generation Costs Calcs'!$A$105:$A$155,About!$B$2)*About!$A$67</f>
        <v>38.866403402589953</v>
      </c>
      <c r="AB2" s="12">
        <f>SUMIFS('State Generation Costs Calcs'!AB105:AB155,'State Generation Costs Calcs'!$A$105:$A$155,About!$B$2)*About!$A$67</f>
        <v>38.709319134171125</v>
      </c>
      <c r="AC2" s="12">
        <f>SUMIFS('State Generation Costs Calcs'!AC105:AC155,'State Generation Costs Calcs'!$A$105:$A$155,About!$B$2)*About!$A$67</f>
        <v>38.713309338347649</v>
      </c>
      <c r="AD2" s="12">
        <f>SUMIFS('State Generation Costs Calcs'!AD105:AD155,'State Generation Costs Calcs'!$A$105:$A$155,About!$B$2)*About!$A$67</f>
        <v>38.751841222840859</v>
      </c>
      <c r="AE2" s="12">
        <f>SUMIFS('State Generation Costs Calcs'!AE105:AE155,'State Generation Costs Calcs'!$A$105:$A$155,About!$B$2)*About!$A$67</f>
        <v>38.706028001969905</v>
      </c>
      <c r="AF2" s="12">
        <f>SUMIFS('State Generation Costs Calcs'!AF105:AF155,'State Generation Costs Calcs'!$A$105:$A$155,About!$B$2)*About!$A$67</f>
        <v>38.684437314695764</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46.698312977724918</v>
      </c>
      <c r="C2" s="12">
        <f>SUMIFS('State Generation Costs Calcs'!C105:C155,'State Generation Costs Calcs'!$A$105:$A$155,About!$B$2)*About!$A$67</f>
        <v>45.787656153158991</v>
      </c>
      <c r="D2" s="12">
        <f>SUMIFS('State Generation Costs Calcs'!D105:D155,'State Generation Costs Calcs'!$A$105:$A$155,About!$B$2)*About!$A$67</f>
        <v>44.937109856372096</v>
      </c>
      <c r="E2" s="12">
        <f>SUMIFS('State Generation Costs Calcs'!E105:E155,'State Generation Costs Calcs'!$A$105:$A$155,About!$B$2)*About!$A$67</f>
        <v>44.237648882214621</v>
      </c>
      <c r="F2" s="12">
        <f>SUMIFS('State Generation Costs Calcs'!F105:F155,'State Generation Costs Calcs'!$A$105:$A$155,About!$B$2)*About!$A$67</f>
        <v>44.045677667978417</v>
      </c>
      <c r="G2" s="12">
        <f>SUMIFS('State Generation Costs Calcs'!G105:G155,'State Generation Costs Calcs'!$A$105:$A$155,About!$B$2)*About!$A$67</f>
        <v>44.106235998975208</v>
      </c>
      <c r="H2" s="12">
        <f>SUMIFS('State Generation Costs Calcs'!H105:H155,'State Generation Costs Calcs'!$A$105:$A$155,About!$B$2)*About!$A$67</f>
        <v>44.52497100177704</v>
      </c>
      <c r="I2" s="12">
        <f>SUMIFS('State Generation Costs Calcs'!I105:I155,'State Generation Costs Calcs'!$A$105:$A$155,About!$B$2)*About!$A$67</f>
        <v>44.904114952015675</v>
      </c>
      <c r="J2" s="12">
        <f>SUMIFS('State Generation Costs Calcs'!J105:J155,'State Generation Costs Calcs'!$A$105:$A$155,About!$B$2)*About!$A$67</f>
        <v>44.702741368073895</v>
      </c>
      <c r="K2" s="12">
        <f>SUMIFS('State Generation Costs Calcs'!K105:K155,'State Generation Costs Calcs'!$A$105:$A$155,About!$B$2)*About!$A$67</f>
        <v>44.115311180139265</v>
      </c>
      <c r="L2" s="12">
        <f>SUMIFS('State Generation Costs Calcs'!L105:L155,'State Generation Costs Calcs'!$A$105:$A$155,About!$B$2)*About!$A$67</f>
        <v>43.441017213373222</v>
      </c>
      <c r="M2" s="12">
        <f>SUMIFS('State Generation Costs Calcs'!M105:M155,'State Generation Costs Calcs'!$A$105:$A$155,About!$B$2)*About!$A$67</f>
        <v>42.849073842599516</v>
      </c>
      <c r="N2" s="12">
        <f>SUMIFS('State Generation Costs Calcs'!N105:N155,'State Generation Costs Calcs'!$A$105:$A$155,About!$B$2)*About!$A$67</f>
        <v>42.222341757826712</v>
      </c>
      <c r="O2" s="12">
        <f>SUMIFS('State Generation Costs Calcs'!O105:O155,'State Generation Costs Calcs'!$A$105:$A$155,About!$B$2)*About!$A$67</f>
        <v>41.891995413815117</v>
      </c>
      <c r="P2" s="12">
        <f>SUMIFS('State Generation Costs Calcs'!P105:P155,'State Generation Costs Calcs'!$A$105:$A$155,About!$B$2)*About!$A$67</f>
        <v>41.809806798769969</v>
      </c>
      <c r="Q2" s="12">
        <f>SUMIFS('State Generation Costs Calcs'!Q105:Q155,'State Generation Costs Calcs'!$A$105:$A$155,About!$B$2)*About!$A$67</f>
        <v>41.432005400151922</v>
      </c>
      <c r="R2" s="12">
        <f>SUMIFS('State Generation Costs Calcs'!R105:R155,'State Generation Costs Calcs'!$A$105:$A$155,About!$B$2)*About!$A$67</f>
        <v>40.973907717453969</v>
      </c>
      <c r="S2" s="12">
        <f>SUMIFS('State Generation Costs Calcs'!S105:S155,'State Generation Costs Calcs'!$A$105:$A$155,About!$B$2)*About!$A$67</f>
        <v>40.648238553084724</v>
      </c>
      <c r="T2" s="12">
        <f>SUMIFS('State Generation Costs Calcs'!T105:T155,'State Generation Costs Calcs'!$A$105:$A$155,About!$B$2)*About!$A$67</f>
        <v>40.513502532101903</v>
      </c>
      <c r="U2" s="12">
        <f>SUMIFS('State Generation Costs Calcs'!U105:U155,'State Generation Costs Calcs'!$A$105:$A$155,About!$B$2)*About!$A$67</f>
        <v>40.401833398554025</v>
      </c>
      <c r="V2" s="12">
        <f>SUMIFS('State Generation Costs Calcs'!V105:V155,'State Generation Costs Calcs'!$A$105:$A$155,About!$B$2)*About!$A$67</f>
        <v>39.975870652636175</v>
      </c>
      <c r="W2" s="12">
        <f>SUMIFS('State Generation Costs Calcs'!W105:W155,'State Generation Costs Calcs'!$A$105:$A$155,About!$B$2)*About!$A$67</f>
        <v>39.585389691528015</v>
      </c>
      <c r="X2" s="12">
        <f>SUMIFS('State Generation Costs Calcs'!X105:X155,'State Generation Costs Calcs'!$A$105:$A$155,About!$B$2)*About!$A$67</f>
        <v>39.364073819211441</v>
      </c>
      <c r="Y2" s="12">
        <f>SUMIFS('State Generation Costs Calcs'!Y105:Y155,'State Generation Costs Calcs'!$A$105:$A$155,About!$B$2)*About!$A$67</f>
        <v>39.115580220365146</v>
      </c>
      <c r="Z2" s="12">
        <f>SUMIFS('State Generation Costs Calcs'!Z105:Z155,'State Generation Costs Calcs'!$A$105:$A$155,About!$B$2)*About!$A$67</f>
        <v>38.970542266555725</v>
      </c>
      <c r="AA2" s="12">
        <f>SUMIFS('State Generation Costs Calcs'!AA105:AA155,'State Generation Costs Calcs'!$A$105:$A$155,About!$B$2)*About!$A$67</f>
        <v>38.866403402589953</v>
      </c>
      <c r="AB2" s="12">
        <f>SUMIFS('State Generation Costs Calcs'!AB105:AB155,'State Generation Costs Calcs'!$A$105:$A$155,About!$B$2)*About!$A$67</f>
        <v>38.709319134171125</v>
      </c>
      <c r="AC2" s="12">
        <f>SUMIFS('State Generation Costs Calcs'!AC105:AC155,'State Generation Costs Calcs'!$A$105:$A$155,About!$B$2)*About!$A$67</f>
        <v>38.713309338347649</v>
      </c>
      <c r="AD2" s="12">
        <f>SUMIFS('State Generation Costs Calcs'!AD105:AD155,'State Generation Costs Calcs'!$A$105:$A$155,About!$B$2)*About!$A$67</f>
        <v>38.751841222840859</v>
      </c>
      <c r="AE2" s="12">
        <f>SUMIFS('State Generation Costs Calcs'!AE105:AE155,'State Generation Costs Calcs'!$A$105:$A$155,About!$B$2)*About!$A$67</f>
        <v>38.706028001969905</v>
      </c>
      <c r="AF2" s="12">
        <f>SUMIFS('State Generation Costs Calcs'!AF105:AF155,'State Generation Costs Calcs'!$A$105:$A$155,About!$B$2)*About!$A$67</f>
        <v>38.684437314695764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2024-02-26T19:47:19Z</dcterms:modified>
</cp:coreProperties>
</file>