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trans\BAADTbVT\"/>
    </mc:Choice>
  </mc:AlternateContent>
  <xr:revisionPtr revIDLastSave="0" documentId="8_{95994A70-97CC-4518-8F72-B8A9D6690617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<sst xmlns="http://schemas.openxmlformats.org/spreadsheetml/2006/main" count="47076" uniqueCount="1879">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</sst>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116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NM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6518000000000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102440000000000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126071000000000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83984567663144.516</v>
      </c>
      <c r="F21" s="26">
        <f t="shared" ref="F21" si="0">IFERROR(F101*F117*F132/F86,0)</f>
        <v>295737536019.51941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375701294750.76678</v>
      </c>
      <c r="F22" s="33">
        <f t="shared" si="1"/>
        <v>2461130796938.0386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5301203185129.2432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2877097686727.3511</v>
      </c>
      <c r="G24" s="22"/>
    </row>
    <row r="25" spans="2:9">
      <c r="D25" s="21" t="s">
        <v>53</v>
      </c>
      <c r="E25" s="93">
        <f t="shared" si="1"/>
        <v>483792892497.29236</v>
      </c>
      <c r="F25" s="93">
        <f t="shared" si="1"/>
        <v>114093668961.01135</v>
      </c>
      <c r="G25" s="22"/>
    </row>
    <row r="26" spans="2:9">
      <c r="D26" s="23" t="s">
        <v>43</v>
      </c>
      <c r="E26" s="28">
        <f t="shared" si="1"/>
        <v>102939250602.51085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8368468197319.998</v>
      </c>
      <c r="F27" s="29">
        <f t="shared" si="1"/>
        <v>9601823308924.7988</v>
      </c>
      <c r="G27" s="20"/>
    </row>
    <row r="28" spans="2:9">
      <c r="D28" s="21" t="s">
        <v>50</v>
      </c>
      <c r="E28" s="33">
        <f t="shared" si="1"/>
        <v>26476761359.148319</v>
      </c>
      <c r="F28" s="33">
        <f t="shared" si="1"/>
        <v>25777446323301.527</v>
      </c>
      <c r="G28" s="22"/>
    </row>
    <row r="29" spans="2:9">
      <c r="D29" s="21" t="s">
        <v>73</v>
      </c>
      <c r="E29" s="33"/>
      <c r="F29" s="33"/>
      <c r="G29" s="22">
        <f t="shared" si="1"/>
        <v>22894360322105.242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1899534329683.7148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0</v>
      </c>
      <c r="G31" s="24"/>
      <c r="H31" s="37"/>
      <c r="I31" s="37"/>
    </row>
    <row r="32" spans="2:9">
      <c r="D32" s="94" t="s">
        <v>1541</v>
      </c>
      <c r="E32" s="95">
        <f>SUM(E21:E31)</f>
        <v>93341946059674.234</v>
      </c>
      <c r="F32" s="95">
        <f t="shared" ref="F32:G32" si="2">SUM(F21:F31)</f>
        <v>43026863650555.969</v>
      </c>
      <c r="G32" s="95">
        <f t="shared" si="2"/>
        <v>28195563507234.484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0.89975162516380924</v>
      </c>
      <c r="F37" s="97">
        <f t="shared" ref="F37:G37" si="3">F21/F$32</f>
        <v>6.8733231039417872E-3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4.0249995914010406E-3</v>
      </c>
      <c r="F38" s="113">
        <f t="shared" ref="F38:G47" si="5">F22/F$32</f>
        <v>5.719986511046192E-2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0.188015507608814</v>
      </c>
    </row>
    <row r="40" spans="3:41">
      <c r="D40" s="21" t="s">
        <v>54</v>
      </c>
      <c r="E40" s="37">
        <f t="shared" si="4"/>
        <v>0</v>
      </c>
      <c r="F40" s="113">
        <f>F24/F$32</f>
        <v>6.686747400632756E-2</v>
      </c>
      <c r="G40" s="99">
        <f t="shared" si="5"/>
        <v>0</v>
      </c>
    </row>
    <row r="41" spans="3:41">
      <c r="D41" s="21" t="s">
        <v>53</v>
      </c>
      <c r="E41" s="113">
        <f t="shared" si="4"/>
        <v>5.1830169920391396E-3</v>
      </c>
      <c r="F41" s="37">
        <f t="shared" si="5"/>
        <v>2.6516845356804688E-3</v>
      </c>
      <c r="G41" s="99">
        <f t="shared" si="5"/>
        <v>0</v>
      </c>
    </row>
    <row r="42" spans="3:41">
      <c r="D42" s="23" t="s">
        <v>43</v>
      </c>
      <c r="E42" s="116">
        <f t="shared" si="4"/>
        <v>1.1028187749235589E-3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8.9653886067148969E-2</v>
      </c>
      <c r="F43" s="97">
        <f t="shared" si="5"/>
        <v>0.22315880113657155</v>
      </c>
      <c r="G43" s="98">
        <f t="shared" si="5"/>
        <v>0</v>
      </c>
    </row>
    <row r="44" spans="3:41">
      <c r="D44" s="21" t="s">
        <v>50</v>
      </c>
      <c r="E44" s="37">
        <f t="shared" si="4"/>
        <v>2.8365341067799809E-4</v>
      </c>
      <c r="F44" s="113">
        <f t="shared" si="5"/>
        <v>0.59910121575799413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0.81198449239118609</v>
      </c>
    </row>
    <row r="46" spans="3:41">
      <c r="D46" s="21" t="s">
        <v>55</v>
      </c>
      <c r="E46" s="37">
        <f t="shared" si="4"/>
        <v>0</v>
      </c>
      <c r="F46" s="113">
        <f t="shared" si="5"/>
        <v>4.4147636349022391E-2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0</v>
      </c>
      <c r="G47" s="101">
        <f t="shared" si="5"/>
        <v>0</v>
      </c>
    </row>
    <row r="48" spans="3:41">
      <c r="D48" s="94" t="s">
        <v>1541</v>
      </c>
      <c r="E48" s="96">
        <f>SUM(E37:E47)</f>
        <v>1</v>
      </c>
      <c r="F48" s="96">
        <f t="shared" ref="F48:G48" si="6">SUM(F37:F47)</f>
        <v>0.99999999999999978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113432587136026.59</v>
      </c>
      <c r="F53" s="92">
        <f>F37*$E$12</f>
        <v>704103218767.79663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507435723487.52057</v>
      </c>
      <c r="F54" s="103">
        <f t="shared" ref="F54:F62" si="8">F38*$E$12</f>
        <v>5859554181915.7188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1225485078594.2498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6849904037208.1953</v>
      </c>
      <c r="G56" s="104">
        <f t="shared" si="9"/>
        <v>0</v>
      </c>
    </row>
    <row r="57" spans="3:41">
      <c r="D57" s="21" t="s">
        <v>53</v>
      </c>
      <c r="E57" s="103">
        <f t="shared" si="7"/>
        <v>653428135203.36633</v>
      </c>
      <c r="F57" s="103">
        <f t="shared" si="8"/>
        <v>271638563835.10724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139033465773.388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11302755070371.537</v>
      </c>
      <c r="F59" s="92">
        <f t="shared" si="8"/>
        <v>22860387588430.391</v>
      </c>
      <c r="G59" s="102">
        <f t="shared" si="9"/>
        <v>0</v>
      </c>
    </row>
    <row r="60" spans="3:41">
      <c r="D60" s="21" t="s">
        <v>50</v>
      </c>
      <c r="E60" s="103">
        <f t="shared" si="7"/>
        <v>35760469137.585899</v>
      </c>
      <c r="F60" s="103">
        <f t="shared" si="8"/>
        <v>61371928542248.922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5292514921405.751</v>
      </c>
    </row>
    <row r="62" spans="3:41">
      <c r="D62" s="21" t="s">
        <v>55</v>
      </c>
      <c r="E62" s="103">
        <f t="shared" si="7"/>
        <v>0</v>
      </c>
      <c r="F62" s="103">
        <f t="shared" si="8"/>
        <v>4522483867593.8535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0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14338.352610994094</v>
      </c>
      <c r="F69" s="107">
        <f t="shared" si="10"/>
        <v>25274.978181821254</v>
      </c>
      <c r="G69" s="108">
        <f t="shared" si="10"/>
        <v>0</v>
      </c>
    </row>
    <row r="70" spans="2:41">
      <c r="D70" s="21" t="s">
        <v>51</v>
      </c>
      <c r="E70" s="78">
        <f t="shared" si="10"/>
        <v>22528.609791953793</v>
      </c>
      <c r="F70" s="120">
        <f t="shared" si="10"/>
        <v>39712.380941294126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235010.4101412913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941785.78036971099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262.02339925893506</v>
      </c>
      <c r="F73" s="78">
        <f t="shared" si="10"/>
        <v>461.88260807020748</v>
      </c>
      <c r="G73" s="109">
        <f t="shared" si="10"/>
        <v>0</v>
      </c>
    </row>
    <row r="74" spans="2:41">
      <c r="D74" s="23" t="s">
        <v>43</v>
      </c>
      <c r="E74" s="122">
        <f t="shared" si="10"/>
        <v>2826.8813126234595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12940.444269586887</v>
      </c>
      <c r="F75" s="107">
        <f t="shared" si="10"/>
        <v>22810.810659384835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45170.673014514556</v>
      </c>
      <c r="F76" s="120">
        <f t="shared" si="10"/>
        <v>79624.752290206292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228416.94745159184</v>
      </c>
    </row>
    <row r="78" spans="2:41">
      <c r="D78" s="21" t="s">
        <v>55</v>
      </c>
      <c r="E78" s="78">
        <f t="shared" si="10"/>
        <v>0</v>
      </c>
      <c r="F78" s="120">
        <f t="shared" si="10"/>
        <v>44047.887277870657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0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1511336</v>
      </c>
      <c r="F101" s="76">
        <f>SUMIFS('all_csv_SYVbT-passenger'!F:F,'all_csv_SYVbT-passenger'!$B:$B,$D101,'all_csv_SYVbT-passenger'!$J:$J,About!$B$2)</f>
        <v>6438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973</v>
      </c>
      <c r="F102" s="78">
        <f>SUMIFS('all_csv_SYVbT-passenger'!F:F,'all_csv_SYVbT-passenger'!$B:$B,$D102,'all_csv_SYVbT-passenger'!$J:$J,About!$B$2)</f>
        <v>7366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24</v>
      </c>
      <c r="G103" s="79">
        <f>F103</f>
        <v>24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34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31408</v>
      </c>
      <c r="F105" s="78">
        <f>SUMIFS('all_csv_SYVbT-passenger'!F:F,'all_csv_SYVbT-passenger'!$B:$B,$D105,'all_csv_SYVbT-passenger'!$J:$J,About!$B$2)</f>
        <v>7407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55551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84039</v>
      </c>
      <c r="F107" s="76">
        <f>SUMIFS('all_csv_SYVbT-freight'!F:F,'all_csv_SYVbT-freight'!$B:$B,$D107,'all_csv_SYVbT-freight'!$J:$J,About!$B$2)</f>
        <v>68594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323</v>
      </c>
      <c r="F108" s="78">
        <f>SUMIFS('all_csv_SYVbT-freight'!F:F,'all_csv_SYVbT-freight'!$B:$B,$D108,'all_csv_SYVbT-freight'!$J:$J,About!$B$2)</f>
        <v>33404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24</v>
      </c>
      <c r="G109" s="79">
        <f>F109</f>
        <v>24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102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0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113432587136026.59</v>
      </c>
      <c r="F149" s="26">
        <f t="shared" si="18"/>
        <v>704103218767.79663</v>
      </c>
      <c r="G149" s="20"/>
    </row>
    <row r="150" spans="2:7">
      <c r="D150" s="21" t="s">
        <v>51</v>
      </c>
      <c r="E150" s="33">
        <f t="shared" si="18"/>
        <v>507435723487.52057</v>
      </c>
      <c r="F150" s="33">
        <f t="shared" si="18"/>
        <v>5859554181915.7188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1225485078594.2498</v>
      </c>
    </row>
    <row r="152" spans="2:7">
      <c r="D152" s="21" t="s">
        <v>54</v>
      </c>
      <c r="E152" s="33">
        <f t="shared" si="18"/>
        <v>0</v>
      </c>
      <c r="F152" s="33">
        <f>F120*F104*F72/F89</f>
        <v>6849904037208.1953</v>
      </c>
      <c r="G152" s="22"/>
    </row>
    <row r="153" spans="2:7">
      <c r="D153" s="21" t="s">
        <v>53</v>
      </c>
      <c r="E153" s="93">
        <f t="shared" si="18"/>
        <v>653428135203.36646</v>
      </c>
      <c r="F153" s="93">
        <f t="shared" si="18"/>
        <v>271638563835.10724</v>
      </c>
      <c r="G153" s="22"/>
    </row>
    <row r="154" spans="2:7">
      <c r="D154" s="23" t="s">
        <v>43</v>
      </c>
      <c r="E154" s="28">
        <f t="shared" si="18"/>
        <v>139033465773.388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11302755070371.537</v>
      </c>
      <c r="F155" s="29">
        <f t="shared" si="18"/>
        <v>22860387588430.391</v>
      </c>
      <c r="G155" s="20"/>
    </row>
    <row r="156" spans="2:7">
      <c r="D156" s="21" t="s">
        <v>50</v>
      </c>
      <c r="E156" s="33">
        <f t="shared" si="18"/>
        <v>35760469137.585899</v>
      </c>
      <c r="F156" s="33">
        <f t="shared" si="18"/>
        <v>61371928542248.922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5292514921405.751</v>
      </c>
    </row>
    <row r="158" spans="2:7">
      <c r="D158" s="21" t="s">
        <v>55</v>
      </c>
      <c r="E158" s="33">
        <f t="shared" si="18"/>
        <v>0</v>
      </c>
      <c r="F158" s="33">
        <f t="shared" si="18"/>
        <v>4522483867593.8525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0</v>
      </c>
      <c r="G159" s="24"/>
    </row>
    <row r="160" spans="2:7">
      <c r="D160" s="94" t="s">
        <v>1548</v>
      </c>
      <c r="E160" s="95">
        <f>SUM(E149:E159)</f>
        <v>126070999999999.97</v>
      </c>
      <c r="F160" s="95">
        <f>SUM(F149:F159)</f>
        <v>102439999999999.98</v>
      </c>
      <c r="G160" s="95">
        <f t="shared" ref="G160" si="19">SUM(G149:G159)</f>
        <v>6518000000000.001</v>
      </c>
    </row>
    <row r="161" spans="5:7">
      <c r="E161" s="37">
        <f>E160/E13</f>
        <v>0.99999999999999978</v>
      </c>
      <c r="F161" s="37">
        <f>F160/SUM(E12,E14)</f>
        <v>0.99999999999999989</v>
      </c>
      <c r="G161" s="37">
        <f>G160/E11</f>
        <v>1.0000000000000002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14338.352610994094</v>
      </c>
    </row>
    <row r="3" spans="1:2">
      <c r="A3" t="s">
        <v>39</v>
      </c>
      <c r="B3" s="8">
        <f>'BAADTbVT-passengers'!D3</f>
        <v>39712.380941294126</v>
      </c>
    </row>
    <row r="4" spans="1:2">
      <c r="A4" t="s">
        <v>40</v>
      </c>
      <c r="B4" s="8">
        <f>'BAADTbVT-passengers'!D4</f>
        <v>235010.4101412913</v>
      </c>
    </row>
    <row r="5" spans="1:2">
      <c r="A5" t="s">
        <v>41</v>
      </c>
      <c r="B5" s="8">
        <f>SUMIFS('psgr rail calcs'!M:M,'psgr rail calcs'!C:C,About!B2)</f>
        <v>137861.42857142858</v>
      </c>
    </row>
    <row r="6" spans="1:2">
      <c r="A6" t="s">
        <v>42</v>
      </c>
      <c r="B6" s="8">
        <f>'BAADTbVT-passengers'!D6</f>
        <v>262.02339925893506</v>
      </c>
    </row>
    <row r="7" spans="1:2">
      <c r="A7" t="s">
        <v>43</v>
      </c>
      <c r="B7" s="8">
        <f>'BAADTbVT-passengers'!D7</f>
        <v>2826.8813126234595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12940.444269586887</v>
      </c>
    </row>
    <row r="3" spans="1:2">
      <c r="A3" t="s">
        <v>39</v>
      </c>
      <c r="B3" s="8">
        <f>'BAADTbVT-freight'!D3</f>
        <v>79624.752290206292</v>
      </c>
    </row>
    <row r="4" spans="1:2">
      <c r="A4" t="s">
        <v>40</v>
      </c>
      <c r="B4" s="8">
        <f>'BAADTbVT-freight'!D4</f>
        <v>228416.94745159184</v>
      </c>
    </row>
    <row r="5" spans="1:2">
      <c r="A5" t="s">
        <v>41</v>
      </c>
      <c r="B5" s="8">
        <f>'BAADTbVT-freight'!D5</f>
        <v>44047.887277870657</v>
      </c>
    </row>
    <row r="6" spans="1:2">
      <c r="A6" t="s">
        <v>42</v>
      </c>
      <c r="B6" s="8">
        <f>'BAADTbVT-freight'!D6</f>
        <v>0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14338.352610994094</v>
      </c>
      <c r="C2" s="8">
        <f t="shared" ref="C2:L3" si="0">$B2</f>
        <v>14338.352610994094</v>
      </c>
      <c r="D2" s="8">
        <f t="shared" si="0"/>
        <v>14338.352610994094</v>
      </c>
      <c r="E2" s="8">
        <f t="shared" si="0"/>
        <v>14338.352610994094</v>
      </c>
      <c r="F2" s="8">
        <f t="shared" si="0"/>
        <v>14338.352610994094</v>
      </c>
      <c r="G2" s="8">
        <f t="shared" si="0"/>
        <v>14338.352610994094</v>
      </c>
      <c r="H2" s="8">
        <f t="shared" si="0"/>
        <v>14338.352610994094</v>
      </c>
      <c r="I2" s="8">
        <f t="shared" si="0"/>
        <v>14338.352610994094</v>
      </c>
      <c r="J2" s="8">
        <f t="shared" si="0"/>
        <v>14338.352610994094</v>
      </c>
      <c r="K2" s="8">
        <f t="shared" si="0"/>
        <v>14338.352610994094</v>
      </c>
      <c r="L2" s="8">
        <f t="shared" si="0"/>
        <v>14338.352610994094</v>
      </c>
      <c r="M2" s="8">
        <f t="shared" ref="M2:V3" si="1">$B2</f>
        <v>14338.352610994094</v>
      </c>
      <c r="N2" s="8">
        <f t="shared" si="1"/>
        <v>14338.352610994094</v>
      </c>
      <c r="O2" s="8">
        <f t="shared" si="1"/>
        <v>14338.352610994094</v>
      </c>
      <c r="P2" s="8">
        <f t="shared" si="1"/>
        <v>14338.352610994094</v>
      </c>
      <c r="Q2" s="8">
        <f t="shared" si="1"/>
        <v>14338.352610994094</v>
      </c>
      <c r="R2" s="8">
        <f t="shared" si="1"/>
        <v>14338.352610994094</v>
      </c>
      <c r="S2" s="8">
        <f t="shared" si="1"/>
        <v>14338.352610994094</v>
      </c>
      <c r="T2" s="8">
        <f t="shared" si="1"/>
        <v>14338.352610994094</v>
      </c>
      <c r="U2" s="8">
        <f t="shared" si="1"/>
        <v>14338.352610994094</v>
      </c>
      <c r="V2" s="8">
        <f t="shared" si="1"/>
        <v>14338.352610994094</v>
      </c>
      <c r="W2" s="8">
        <f t="shared" ref="W2:AH3" si="2">$B2</f>
        <v>14338.352610994094</v>
      </c>
      <c r="X2" s="8">
        <f t="shared" si="2"/>
        <v>14338.352610994094</v>
      </c>
      <c r="Y2" s="8">
        <f t="shared" si="2"/>
        <v>14338.352610994094</v>
      </c>
      <c r="Z2" s="8">
        <f t="shared" si="2"/>
        <v>14338.352610994094</v>
      </c>
      <c r="AA2" s="8">
        <f t="shared" si="2"/>
        <v>14338.352610994094</v>
      </c>
      <c r="AB2" s="8">
        <f t="shared" si="2"/>
        <v>14338.352610994094</v>
      </c>
      <c r="AC2" s="8">
        <f t="shared" si="2"/>
        <v>14338.352610994094</v>
      </c>
      <c r="AD2" s="8">
        <f t="shared" si="2"/>
        <v>14338.352610994094</v>
      </c>
      <c r="AE2" s="8">
        <f t="shared" si="2"/>
        <v>14338.352610994094</v>
      </c>
      <c r="AF2" s="8">
        <f t="shared" si="2"/>
        <v>14338.352610994094</v>
      </c>
      <c r="AG2" s="8">
        <f t="shared" si="2"/>
        <v>14338.352610994094</v>
      </c>
      <c r="AH2" s="8">
        <f t="shared" si="2"/>
        <v>14338.352610994094</v>
      </c>
    </row>
    <row r="3" spans="1:34">
      <c r="A3" t="s">
        <v>39</v>
      </c>
      <c r="B3" s="8">
        <f>'Scale to SEDS'!F70</f>
        <v>39712.380941294126</v>
      </c>
      <c r="C3" s="8">
        <f t="shared" si="0"/>
        <v>39712.380941294126</v>
      </c>
      <c r="D3" s="8">
        <f t="shared" si="0"/>
        <v>39712.380941294126</v>
      </c>
      <c r="E3" s="8">
        <f t="shared" si="0"/>
        <v>39712.380941294126</v>
      </c>
      <c r="F3" s="8">
        <f t="shared" si="0"/>
        <v>39712.380941294126</v>
      </c>
      <c r="G3" s="8">
        <f t="shared" si="0"/>
        <v>39712.380941294126</v>
      </c>
      <c r="H3" s="8">
        <f t="shared" si="0"/>
        <v>39712.380941294126</v>
      </c>
      <c r="I3" s="8">
        <f t="shared" si="0"/>
        <v>39712.380941294126</v>
      </c>
      <c r="J3" s="8">
        <f t="shared" si="0"/>
        <v>39712.380941294126</v>
      </c>
      <c r="K3" s="8">
        <f t="shared" si="0"/>
        <v>39712.380941294126</v>
      </c>
      <c r="L3" s="8">
        <f t="shared" si="0"/>
        <v>39712.380941294126</v>
      </c>
      <c r="M3" s="8">
        <f t="shared" si="1"/>
        <v>39712.380941294126</v>
      </c>
      <c r="N3" s="8">
        <f t="shared" si="1"/>
        <v>39712.380941294126</v>
      </c>
      <c r="O3" s="8">
        <f t="shared" si="1"/>
        <v>39712.380941294126</v>
      </c>
      <c r="P3" s="8">
        <f t="shared" si="1"/>
        <v>39712.380941294126</v>
      </c>
      <c r="Q3" s="8">
        <f t="shared" si="1"/>
        <v>39712.380941294126</v>
      </c>
      <c r="R3" s="8">
        <f t="shared" si="1"/>
        <v>39712.380941294126</v>
      </c>
      <c r="S3" s="8">
        <f t="shared" si="1"/>
        <v>39712.380941294126</v>
      </c>
      <c r="T3" s="8">
        <f t="shared" si="1"/>
        <v>39712.380941294126</v>
      </c>
      <c r="U3" s="8">
        <f t="shared" si="1"/>
        <v>39712.380941294126</v>
      </c>
      <c r="V3" s="8">
        <f t="shared" si="1"/>
        <v>39712.380941294126</v>
      </c>
      <c r="W3" s="8">
        <f t="shared" si="2"/>
        <v>39712.380941294126</v>
      </c>
      <c r="X3" s="8">
        <f t="shared" si="2"/>
        <v>39712.380941294126</v>
      </c>
      <c r="Y3" s="8">
        <f t="shared" si="2"/>
        <v>39712.380941294126</v>
      </c>
      <c r="Z3" s="8">
        <f t="shared" si="2"/>
        <v>39712.380941294126</v>
      </c>
      <c r="AA3" s="8">
        <f t="shared" si="2"/>
        <v>39712.380941294126</v>
      </c>
      <c r="AB3" s="8">
        <f t="shared" si="2"/>
        <v>39712.380941294126</v>
      </c>
      <c r="AC3" s="8">
        <f t="shared" si="2"/>
        <v>39712.380941294126</v>
      </c>
      <c r="AD3" s="8">
        <f t="shared" si="2"/>
        <v>39712.380941294126</v>
      </c>
      <c r="AE3" s="8">
        <f t="shared" si="2"/>
        <v>39712.380941294126</v>
      </c>
      <c r="AF3" s="8">
        <f t="shared" si="2"/>
        <v>39712.380941294126</v>
      </c>
      <c r="AG3" s="8">
        <f t="shared" si="2"/>
        <v>39712.380941294126</v>
      </c>
      <c r="AH3" s="8">
        <f t="shared" si="2"/>
        <v>39712.380941294126</v>
      </c>
    </row>
    <row r="4" spans="1:34">
      <c r="A4" t="s">
        <v>40</v>
      </c>
      <c r="B4" s="8">
        <f>'Scale to SEDS'!G71</f>
        <v>235010.4101412913</v>
      </c>
      <c r="C4" s="8">
        <f t="shared" ref="C4:AH4" si="3">$B$4</f>
        <v>235010.4101412913</v>
      </c>
      <c r="D4" s="8">
        <f t="shared" si="3"/>
        <v>235010.4101412913</v>
      </c>
      <c r="E4" s="8">
        <f t="shared" si="3"/>
        <v>235010.4101412913</v>
      </c>
      <c r="F4" s="8">
        <f t="shared" si="3"/>
        <v>235010.4101412913</v>
      </c>
      <c r="G4" s="8">
        <f t="shared" si="3"/>
        <v>235010.4101412913</v>
      </c>
      <c r="H4" s="8">
        <f t="shared" si="3"/>
        <v>235010.4101412913</v>
      </c>
      <c r="I4" s="8">
        <f t="shared" si="3"/>
        <v>235010.4101412913</v>
      </c>
      <c r="J4" s="8">
        <f t="shared" si="3"/>
        <v>235010.4101412913</v>
      </c>
      <c r="K4" s="8">
        <f t="shared" si="3"/>
        <v>235010.4101412913</v>
      </c>
      <c r="L4" s="8">
        <f t="shared" si="3"/>
        <v>235010.4101412913</v>
      </c>
      <c r="M4" s="8">
        <f t="shared" si="3"/>
        <v>235010.4101412913</v>
      </c>
      <c r="N4" s="8">
        <f t="shared" si="3"/>
        <v>235010.4101412913</v>
      </c>
      <c r="O4" s="8">
        <f t="shared" si="3"/>
        <v>235010.4101412913</v>
      </c>
      <c r="P4" s="8">
        <f t="shared" si="3"/>
        <v>235010.4101412913</v>
      </c>
      <c r="Q4" s="8">
        <f t="shared" si="3"/>
        <v>235010.4101412913</v>
      </c>
      <c r="R4" s="8">
        <f t="shared" si="3"/>
        <v>235010.4101412913</v>
      </c>
      <c r="S4" s="8">
        <f t="shared" si="3"/>
        <v>235010.4101412913</v>
      </c>
      <c r="T4" s="8">
        <f t="shared" si="3"/>
        <v>235010.4101412913</v>
      </c>
      <c r="U4" s="8">
        <f t="shared" si="3"/>
        <v>235010.4101412913</v>
      </c>
      <c r="V4" s="8">
        <f t="shared" si="3"/>
        <v>235010.4101412913</v>
      </c>
      <c r="W4" s="8">
        <f t="shared" si="3"/>
        <v>235010.4101412913</v>
      </c>
      <c r="X4" s="8">
        <f t="shared" si="3"/>
        <v>235010.4101412913</v>
      </c>
      <c r="Y4" s="8">
        <f t="shared" si="3"/>
        <v>235010.4101412913</v>
      </c>
      <c r="Z4" s="8">
        <f t="shared" si="3"/>
        <v>235010.4101412913</v>
      </c>
      <c r="AA4" s="8">
        <f t="shared" si="3"/>
        <v>235010.4101412913</v>
      </c>
      <c r="AB4" s="8">
        <f t="shared" si="3"/>
        <v>235010.4101412913</v>
      </c>
      <c r="AC4" s="8">
        <f t="shared" si="3"/>
        <v>235010.4101412913</v>
      </c>
      <c r="AD4" s="8">
        <f t="shared" si="3"/>
        <v>235010.4101412913</v>
      </c>
      <c r="AE4" s="8">
        <f t="shared" si="3"/>
        <v>235010.4101412913</v>
      </c>
      <c r="AF4" s="8">
        <f t="shared" si="3"/>
        <v>235010.4101412913</v>
      </c>
      <c r="AG4" s="8">
        <f t="shared" si="3"/>
        <v>235010.4101412913</v>
      </c>
      <c r="AH4" s="8">
        <f t="shared" si="3"/>
        <v>235010.4101412913</v>
      </c>
    </row>
    <row r="5" spans="1:34">
      <c r="A5" t="s">
        <v>41</v>
      </c>
      <c r="B5" s="8">
        <f>'SYAADTbVT-passengers'!B5</f>
        <v>137861.42857142858</v>
      </c>
      <c r="C5" s="8">
        <f t="shared" ref="C5:L7" si="4">$B5</f>
        <v>137861.42857142858</v>
      </c>
      <c r="D5" s="8">
        <f t="shared" si="4"/>
        <v>137861.42857142858</v>
      </c>
      <c r="E5" s="8">
        <f t="shared" si="4"/>
        <v>137861.42857142858</v>
      </c>
      <c r="F5" s="8">
        <f t="shared" si="4"/>
        <v>137861.42857142858</v>
      </c>
      <c r="G5" s="8">
        <f t="shared" si="4"/>
        <v>137861.42857142858</v>
      </c>
      <c r="H5" s="8">
        <f t="shared" si="4"/>
        <v>137861.42857142858</v>
      </c>
      <c r="I5" s="8">
        <f t="shared" si="4"/>
        <v>137861.42857142858</v>
      </c>
      <c r="J5" s="8">
        <f t="shared" si="4"/>
        <v>137861.42857142858</v>
      </c>
      <c r="K5" s="8">
        <f t="shared" si="4"/>
        <v>137861.42857142858</v>
      </c>
      <c r="L5" s="8">
        <f t="shared" si="4"/>
        <v>137861.42857142858</v>
      </c>
      <c r="M5" s="8">
        <f t="shared" ref="M5:V7" si="5">$B5</f>
        <v>137861.42857142858</v>
      </c>
      <c r="N5" s="8">
        <f t="shared" si="5"/>
        <v>137861.42857142858</v>
      </c>
      <c r="O5" s="8">
        <f t="shared" si="5"/>
        <v>137861.42857142858</v>
      </c>
      <c r="P5" s="8">
        <f t="shared" si="5"/>
        <v>137861.42857142858</v>
      </c>
      <c r="Q5" s="8">
        <f t="shared" si="5"/>
        <v>137861.42857142858</v>
      </c>
      <c r="R5" s="8">
        <f t="shared" si="5"/>
        <v>137861.42857142858</v>
      </c>
      <c r="S5" s="8">
        <f t="shared" si="5"/>
        <v>137861.42857142858</v>
      </c>
      <c r="T5" s="8">
        <f t="shared" si="5"/>
        <v>137861.42857142858</v>
      </c>
      <c r="U5" s="8">
        <f t="shared" si="5"/>
        <v>137861.42857142858</v>
      </c>
      <c r="V5" s="8">
        <f t="shared" si="5"/>
        <v>137861.42857142858</v>
      </c>
      <c r="W5" s="8">
        <f t="shared" ref="W5:AH7" si="6">$B5</f>
        <v>137861.42857142858</v>
      </c>
      <c r="X5" s="8">
        <f t="shared" si="6"/>
        <v>137861.42857142858</v>
      </c>
      <c r="Y5" s="8">
        <f t="shared" si="6"/>
        <v>137861.42857142858</v>
      </c>
      <c r="Z5" s="8">
        <f t="shared" si="6"/>
        <v>137861.42857142858</v>
      </c>
      <c r="AA5" s="8">
        <f t="shared" si="6"/>
        <v>137861.42857142858</v>
      </c>
      <c r="AB5" s="8">
        <f t="shared" si="6"/>
        <v>137861.42857142858</v>
      </c>
      <c r="AC5" s="8">
        <f t="shared" si="6"/>
        <v>137861.42857142858</v>
      </c>
      <c r="AD5" s="8">
        <f t="shared" si="6"/>
        <v>137861.42857142858</v>
      </c>
      <c r="AE5" s="8">
        <f t="shared" si="6"/>
        <v>137861.42857142858</v>
      </c>
      <c r="AF5" s="8">
        <f t="shared" si="6"/>
        <v>137861.42857142858</v>
      </c>
      <c r="AG5" s="8">
        <f t="shared" si="6"/>
        <v>137861.42857142858</v>
      </c>
      <c r="AH5" s="8">
        <f t="shared" si="6"/>
        <v>137861.42857142858</v>
      </c>
    </row>
    <row r="6" spans="1:34">
      <c r="A6" t="s">
        <v>42</v>
      </c>
      <c r="B6" s="8">
        <f>'Scale to SEDS'!E73</f>
        <v>262.02339925893506</v>
      </c>
      <c r="C6" s="8">
        <f t="shared" si="4"/>
        <v>262.02339925893506</v>
      </c>
      <c r="D6" s="8">
        <f t="shared" si="4"/>
        <v>262.02339925893506</v>
      </c>
      <c r="E6" s="8">
        <f t="shared" si="4"/>
        <v>262.02339925893506</v>
      </c>
      <c r="F6" s="8">
        <f t="shared" si="4"/>
        <v>262.02339925893506</v>
      </c>
      <c r="G6" s="8">
        <f t="shared" si="4"/>
        <v>262.02339925893506</v>
      </c>
      <c r="H6" s="8">
        <f t="shared" si="4"/>
        <v>262.02339925893506</v>
      </c>
      <c r="I6" s="8">
        <f t="shared" si="4"/>
        <v>262.02339925893506</v>
      </c>
      <c r="J6" s="8">
        <f t="shared" si="4"/>
        <v>262.02339925893506</v>
      </c>
      <c r="K6" s="8">
        <f t="shared" si="4"/>
        <v>262.02339925893506</v>
      </c>
      <c r="L6" s="8">
        <f t="shared" si="4"/>
        <v>262.02339925893506</v>
      </c>
      <c r="M6" s="8">
        <f t="shared" si="5"/>
        <v>262.02339925893506</v>
      </c>
      <c r="N6" s="8">
        <f t="shared" si="5"/>
        <v>262.02339925893506</v>
      </c>
      <c r="O6" s="8">
        <f t="shared" si="5"/>
        <v>262.02339925893506</v>
      </c>
      <c r="P6" s="8">
        <f t="shared" si="5"/>
        <v>262.02339925893506</v>
      </c>
      <c r="Q6" s="8">
        <f t="shared" si="5"/>
        <v>262.02339925893506</v>
      </c>
      <c r="R6" s="8">
        <f t="shared" si="5"/>
        <v>262.02339925893506</v>
      </c>
      <c r="S6" s="8">
        <f t="shared" si="5"/>
        <v>262.02339925893506</v>
      </c>
      <c r="T6" s="8">
        <f t="shared" si="5"/>
        <v>262.02339925893506</v>
      </c>
      <c r="U6" s="8">
        <f t="shared" si="5"/>
        <v>262.02339925893506</v>
      </c>
      <c r="V6" s="8">
        <f t="shared" si="5"/>
        <v>262.02339925893506</v>
      </c>
      <c r="W6" s="8">
        <f t="shared" si="6"/>
        <v>262.02339925893506</v>
      </c>
      <c r="X6" s="8">
        <f t="shared" si="6"/>
        <v>262.02339925893506</v>
      </c>
      <c r="Y6" s="8">
        <f t="shared" si="6"/>
        <v>262.02339925893506</v>
      </c>
      <c r="Z6" s="8">
        <f t="shared" si="6"/>
        <v>262.02339925893506</v>
      </c>
      <c r="AA6" s="8">
        <f t="shared" si="6"/>
        <v>262.02339925893506</v>
      </c>
      <c r="AB6" s="8">
        <f t="shared" si="6"/>
        <v>262.02339925893506</v>
      </c>
      <c r="AC6" s="8">
        <f t="shared" si="6"/>
        <v>262.02339925893506</v>
      </c>
      <c r="AD6" s="8">
        <f t="shared" si="6"/>
        <v>262.02339925893506</v>
      </c>
      <c r="AE6" s="8">
        <f t="shared" si="6"/>
        <v>262.02339925893506</v>
      </c>
      <c r="AF6" s="8">
        <f t="shared" si="6"/>
        <v>262.02339925893506</v>
      </c>
      <c r="AG6" s="8">
        <f t="shared" si="6"/>
        <v>262.02339925893506</v>
      </c>
      <c r="AH6" s="8">
        <f t="shared" si="6"/>
        <v>262.02339925893506</v>
      </c>
    </row>
    <row r="7" spans="1:34">
      <c r="A7" t="s">
        <v>43</v>
      </c>
      <c r="B7" s="8">
        <f>'Scale to SEDS'!E74</f>
        <v>2826.8813126234595</v>
      </c>
      <c r="C7" s="8">
        <f t="shared" si="4"/>
        <v>2826.8813126234595</v>
      </c>
      <c r="D7" s="8">
        <f t="shared" si="4"/>
        <v>2826.8813126234595</v>
      </c>
      <c r="E7" s="8">
        <f t="shared" si="4"/>
        <v>2826.8813126234595</v>
      </c>
      <c r="F7" s="8">
        <f t="shared" si="4"/>
        <v>2826.8813126234595</v>
      </c>
      <c r="G7" s="8">
        <f t="shared" si="4"/>
        <v>2826.8813126234595</v>
      </c>
      <c r="H7" s="8">
        <f t="shared" si="4"/>
        <v>2826.8813126234595</v>
      </c>
      <c r="I7" s="8">
        <f t="shared" si="4"/>
        <v>2826.8813126234595</v>
      </c>
      <c r="J7" s="8">
        <f t="shared" si="4"/>
        <v>2826.8813126234595</v>
      </c>
      <c r="K7" s="8">
        <f t="shared" si="4"/>
        <v>2826.8813126234595</v>
      </c>
      <c r="L7" s="8">
        <f t="shared" si="4"/>
        <v>2826.8813126234595</v>
      </c>
      <c r="M7" s="8">
        <f t="shared" si="5"/>
        <v>2826.8813126234595</v>
      </c>
      <c r="N7" s="8">
        <f t="shared" si="5"/>
        <v>2826.8813126234595</v>
      </c>
      <c r="O7" s="8">
        <f t="shared" si="5"/>
        <v>2826.8813126234595</v>
      </c>
      <c r="P7" s="8">
        <f t="shared" si="5"/>
        <v>2826.8813126234595</v>
      </c>
      <c r="Q7" s="8">
        <f t="shared" si="5"/>
        <v>2826.8813126234595</v>
      </c>
      <c r="R7" s="8">
        <f t="shared" si="5"/>
        <v>2826.8813126234595</v>
      </c>
      <c r="S7" s="8">
        <f t="shared" si="5"/>
        <v>2826.8813126234595</v>
      </c>
      <c r="T7" s="8">
        <f t="shared" si="5"/>
        <v>2826.8813126234595</v>
      </c>
      <c r="U7" s="8">
        <f t="shared" si="5"/>
        <v>2826.8813126234595</v>
      </c>
      <c r="V7" s="8">
        <f t="shared" si="5"/>
        <v>2826.8813126234595</v>
      </c>
      <c r="W7" s="8">
        <f t="shared" si="6"/>
        <v>2826.8813126234595</v>
      </c>
      <c r="X7" s="8">
        <f t="shared" si="6"/>
        <v>2826.8813126234595</v>
      </c>
      <c r="Y7" s="8">
        <f t="shared" si="6"/>
        <v>2826.8813126234595</v>
      </c>
      <c r="Z7" s="8">
        <f t="shared" si="6"/>
        <v>2826.8813126234595</v>
      </c>
      <c r="AA7" s="8">
        <f t="shared" si="6"/>
        <v>2826.8813126234595</v>
      </c>
      <c r="AB7" s="8">
        <f t="shared" si="6"/>
        <v>2826.8813126234595</v>
      </c>
      <c r="AC7" s="8">
        <f t="shared" si="6"/>
        <v>2826.8813126234595</v>
      </c>
      <c r="AD7" s="8">
        <f t="shared" si="6"/>
        <v>2826.8813126234595</v>
      </c>
      <c r="AE7" s="8">
        <f t="shared" si="6"/>
        <v>2826.8813126234595</v>
      </c>
      <c r="AF7" s="8">
        <f t="shared" si="6"/>
        <v>2826.8813126234595</v>
      </c>
      <c r="AG7" s="8">
        <f t="shared" si="6"/>
        <v>2826.8813126234595</v>
      </c>
      <c r="AH7" s="8">
        <f t="shared" si="6"/>
        <v>2826.8813126234595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12940.444269586887</v>
      </c>
      <c r="C2" s="8">
        <f t="shared" ref="C2:AH2" si="0">B2</f>
        <v>12940.444269586887</v>
      </c>
      <c r="D2" s="8">
        <f t="shared" si="0"/>
        <v>12940.444269586887</v>
      </c>
      <c r="E2" s="8">
        <f t="shared" si="0"/>
        <v>12940.444269586887</v>
      </c>
      <c r="F2" s="8">
        <f t="shared" si="0"/>
        <v>12940.444269586887</v>
      </c>
      <c r="G2" s="8">
        <f t="shared" si="0"/>
        <v>12940.444269586887</v>
      </c>
      <c r="H2" s="8">
        <f t="shared" si="0"/>
        <v>12940.444269586887</v>
      </c>
      <c r="I2" s="8">
        <f t="shared" si="0"/>
        <v>12940.444269586887</v>
      </c>
      <c r="J2" s="8">
        <f t="shared" si="0"/>
        <v>12940.444269586887</v>
      </c>
      <c r="K2" s="8">
        <f t="shared" si="0"/>
        <v>12940.444269586887</v>
      </c>
      <c r="L2" s="8">
        <f t="shared" si="0"/>
        <v>12940.444269586887</v>
      </c>
      <c r="M2" s="8">
        <f t="shared" si="0"/>
        <v>12940.444269586887</v>
      </c>
      <c r="N2" s="8">
        <f t="shared" si="0"/>
        <v>12940.444269586887</v>
      </c>
      <c r="O2" s="8">
        <f t="shared" si="0"/>
        <v>12940.444269586887</v>
      </c>
      <c r="P2" s="8">
        <f t="shared" si="0"/>
        <v>12940.444269586887</v>
      </c>
      <c r="Q2" s="8">
        <f t="shared" si="0"/>
        <v>12940.444269586887</v>
      </c>
      <c r="R2" s="8">
        <f t="shared" si="0"/>
        <v>12940.444269586887</v>
      </c>
      <c r="S2" s="8">
        <f t="shared" si="0"/>
        <v>12940.444269586887</v>
      </c>
      <c r="T2" s="8">
        <f t="shared" si="0"/>
        <v>12940.444269586887</v>
      </c>
      <c r="U2" s="8">
        <f t="shared" si="0"/>
        <v>12940.444269586887</v>
      </c>
      <c r="V2" s="8">
        <f t="shared" si="0"/>
        <v>12940.444269586887</v>
      </c>
      <c r="W2" s="8">
        <f t="shared" si="0"/>
        <v>12940.444269586887</v>
      </c>
      <c r="X2" s="8">
        <f t="shared" si="0"/>
        <v>12940.444269586887</v>
      </c>
      <c r="Y2" s="8">
        <f t="shared" si="0"/>
        <v>12940.444269586887</v>
      </c>
      <c r="Z2" s="8">
        <f t="shared" si="0"/>
        <v>12940.444269586887</v>
      </c>
      <c r="AA2" s="8">
        <f t="shared" si="0"/>
        <v>12940.444269586887</v>
      </c>
      <c r="AB2" s="8">
        <f t="shared" si="0"/>
        <v>12940.444269586887</v>
      </c>
      <c r="AC2" s="8">
        <f t="shared" si="0"/>
        <v>12940.444269586887</v>
      </c>
      <c r="AD2" s="8">
        <f t="shared" si="0"/>
        <v>12940.444269586887</v>
      </c>
      <c r="AE2" s="8">
        <f t="shared" si="0"/>
        <v>12940.444269586887</v>
      </c>
      <c r="AF2" s="8">
        <f t="shared" si="0"/>
        <v>12940.444269586887</v>
      </c>
      <c r="AG2" s="8">
        <f t="shared" si="0"/>
        <v>12940.444269586887</v>
      </c>
      <c r="AH2" s="8">
        <f t="shared" si="0"/>
        <v>12940.444269586887</v>
      </c>
    </row>
    <row r="3" spans="1:34">
      <c r="A3" t="s">
        <v>39</v>
      </c>
      <c r="B3" s="8">
        <f>'Scale to SEDS'!F76</f>
        <v>79624.752290206292</v>
      </c>
      <c r="C3" s="8">
        <f t="shared" ref="C3:AH3" si="1">B3</f>
        <v>79624.752290206292</v>
      </c>
      <c r="D3" s="8">
        <f t="shared" si="1"/>
        <v>79624.752290206292</v>
      </c>
      <c r="E3" s="8">
        <f t="shared" si="1"/>
        <v>79624.752290206292</v>
      </c>
      <c r="F3" s="8">
        <f t="shared" si="1"/>
        <v>79624.752290206292</v>
      </c>
      <c r="G3" s="8">
        <f t="shared" si="1"/>
        <v>79624.752290206292</v>
      </c>
      <c r="H3" s="8">
        <f t="shared" si="1"/>
        <v>79624.752290206292</v>
      </c>
      <c r="I3" s="8">
        <f t="shared" si="1"/>
        <v>79624.752290206292</v>
      </c>
      <c r="J3" s="8">
        <f t="shared" si="1"/>
        <v>79624.752290206292</v>
      </c>
      <c r="K3" s="8">
        <f t="shared" si="1"/>
        <v>79624.752290206292</v>
      </c>
      <c r="L3" s="8">
        <f t="shared" si="1"/>
        <v>79624.752290206292</v>
      </c>
      <c r="M3" s="8">
        <f t="shared" si="1"/>
        <v>79624.752290206292</v>
      </c>
      <c r="N3" s="8">
        <f t="shared" si="1"/>
        <v>79624.752290206292</v>
      </c>
      <c r="O3" s="8">
        <f t="shared" si="1"/>
        <v>79624.752290206292</v>
      </c>
      <c r="P3" s="8">
        <f t="shared" si="1"/>
        <v>79624.752290206292</v>
      </c>
      <c r="Q3" s="8">
        <f t="shared" si="1"/>
        <v>79624.752290206292</v>
      </c>
      <c r="R3" s="8">
        <f t="shared" si="1"/>
        <v>79624.752290206292</v>
      </c>
      <c r="S3" s="8">
        <f t="shared" si="1"/>
        <v>79624.752290206292</v>
      </c>
      <c r="T3" s="8">
        <f t="shared" si="1"/>
        <v>79624.752290206292</v>
      </c>
      <c r="U3" s="8">
        <f t="shared" si="1"/>
        <v>79624.752290206292</v>
      </c>
      <c r="V3" s="8">
        <f t="shared" si="1"/>
        <v>79624.752290206292</v>
      </c>
      <c r="W3" s="8">
        <f t="shared" si="1"/>
        <v>79624.752290206292</v>
      </c>
      <c r="X3" s="8">
        <f t="shared" si="1"/>
        <v>79624.752290206292</v>
      </c>
      <c r="Y3" s="8">
        <f t="shared" si="1"/>
        <v>79624.752290206292</v>
      </c>
      <c r="Z3" s="8">
        <f t="shared" si="1"/>
        <v>79624.752290206292</v>
      </c>
      <c r="AA3" s="8">
        <f t="shared" si="1"/>
        <v>79624.752290206292</v>
      </c>
      <c r="AB3" s="8">
        <f t="shared" si="1"/>
        <v>79624.752290206292</v>
      </c>
      <c r="AC3" s="8">
        <f t="shared" si="1"/>
        <v>79624.752290206292</v>
      </c>
      <c r="AD3" s="8">
        <f t="shared" si="1"/>
        <v>79624.752290206292</v>
      </c>
      <c r="AE3" s="8">
        <f t="shared" si="1"/>
        <v>79624.752290206292</v>
      </c>
      <c r="AF3" s="8">
        <f t="shared" si="1"/>
        <v>79624.752290206292</v>
      </c>
      <c r="AG3" s="8">
        <f t="shared" si="1"/>
        <v>79624.752290206292</v>
      </c>
      <c r="AH3" s="8">
        <f t="shared" si="1"/>
        <v>79624.752290206292</v>
      </c>
    </row>
    <row r="4" spans="1:34">
      <c r="A4" t="s">
        <v>40</v>
      </c>
      <c r="B4" s="8">
        <f>'Scale to SEDS'!G77</f>
        <v>228416.94745159184</v>
      </c>
      <c r="C4" s="8">
        <f t="shared" ref="C4:AH4" si="2">B4</f>
        <v>228416.94745159184</v>
      </c>
      <c r="D4" s="8">
        <f t="shared" si="2"/>
        <v>228416.94745159184</v>
      </c>
      <c r="E4" s="8">
        <f t="shared" si="2"/>
        <v>228416.94745159184</v>
      </c>
      <c r="F4" s="8">
        <f t="shared" si="2"/>
        <v>228416.94745159184</v>
      </c>
      <c r="G4" s="8">
        <f t="shared" si="2"/>
        <v>228416.94745159184</v>
      </c>
      <c r="H4" s="8">
        <f t="shared" si="2"/>
        <v>228416.94745159184</v>
      </c>
      <c r="I4" s="8">
        <f t="shared" si="2"/>
        <v>228416.94745159184</v>
      </c>
      <c r="J4" s="8">
        <f t="shared" si="2"/>
        <v>228416.94745159184</v>
      </c>
      <c r="K4" s="8">
        <f t="shared" si="2"/>
        <v>228416.94745159184</v>
      </c>
      <c r="L4" s="8">
        <f t="shared" si="2"/>
        <v>228416.94745159184</v>
      </c>
      <c r="M4" s="8">
        <f t="shared" si="2"/>
        <v>228416.94745159184</v>
      </c>
      <c r="N4" s="8">
        <f t="shared" si="2"/>
        <v>228416.94745159184</v>
      </c>
      <c r="O4" s="8">
        <f t="shared" si="2"/>
        <v>228416.94745159184</v>
      </c>
      <c r="P4" s="8">
        <f t="shared" si="2"/>
        <v>228416.94745159184</v>
      </c>
      <c r="Q4" s="8">
        <f t="shared" si="2"/>
        <v>228416.94745159184</v>
      </c>
      <c r="R4" s="8">
        <f t="shared" si="2"/>
        <v>228416.94745159184</v>
      </c>
      <c r="S4" s="8">
        <f t="shared" si="2"/>
        <v>228416.94745159184</v>
      </c>
      <c r="T4" s="8">
        <f t="shared" si="2"/>
        <v>228416.94745159184</v>
      </c>
      <c r="U4" s="8">
        <f t="shared" si="2"/>
        <v>228416.94745159184</v>
      </c>
      <c r="V4" s="8">
        <f t="shared" si="2"/>
        <v>228416.94745159184</v>
      </c>
      <c r="W4" s="8">
        <f t="shared" si="2"/>
        <v>228416.94745159184</v>
      </c>
      <c r="X4" s="8">
        <f t="shared" si="2"/>
        <v>228416.94745159184</v>
      </c>
      <c r="Y4" s="8">
        <f t="shared" si="2"/>
        <v>228416.94745159184</v>
      </c>
      <c r="Z4" s="8">
        <f t="shared" si="2"/>
        <v>228416.94745159184</v>
      </c>
      <c r="AA4" s="8">
        <f t="shared" si="2"/>
        <v>228416.94745159184</v>
      </c>
      <c r="AB4" s="8">
        <f t="shared" si="2"/>
        <v>228416.94745159184</v>
      </c>
      <c r="AC4" s="8">
        <f t="shared" si="2"/>
        <v>228416.94745159184</v>
      </c>
      <c r="AD4" s="8">
        <f t="shared" si="2"/>
        <v>228416.94745159184</v>
      </c>
      <c r="AE4" s="8">
        <f t="shared" si="2"/>
        <v>228416.94745159184</v>
      </c>
      <c r="AF4" s="8">
        <f t="shared" si="2"/>
        <v>228416.94745159184</v>
      </c>
      <c r="AG4" s="8">
        <f t="shared" si="2"/>
        <v>228416.94745159184</v>
      </c>
      <c r="AH4" s="8">
        <f t="shared" si="2"/>
        <v>228416.94745159184</v>
      </c>
    </row>
    <row r="5" spans="1:34">
      <c r="A5" t="s">
        <v>41</v>
      </c>
      <c r="B5" s="8">
        <f>'Scale to SEDS'!F78</f>
        <v>44047.887277870657</v>
      </c>
      <c r="C5" s="8">
        <f t="shared" ref="C5:AH5" si="3">B5</f>
        <v>44047.887277870657</v>
      </c>
      <c r="D5" s="8">
        <f t="shared" si="3"/>
        <v>44047.887277870657</v>
      </c>
      <c r="E5" s="8">
        <f t="shared" si="3"/>
        <v>44047.887277870657</v>
      </c>
      <c r="F5" s="8">
        <f t="shared" si="3"/>
        <v>44047.887277870657</v>
      </c>
      <c r="G5" s="8">
        <f t="shared" si="3"/>
        <v>44047.887277870657</v>
      </c>
      <c r="H5" s="8">
        <f t="shared" si="3"/>
        <v>44047.887277870657</v>
      </c>
      <c r="I5" s="8">
        <f t="shared" si="3"/>
        <v>44047.887277870657</v>
      </c>
      <c r="J5" s="8">
        <f t="shared" si="3"/>
        <v>44047.887277870657</v>
      </c>
      <c r="K5" s="8">
        <f t="shared" si="3"/>
        <v>44047.887277870657</v>
      </c>
      <c r="L5" s="8">
        <f t="shared" si="3"/>
        <v>44047.887277870657</v>
      </c>
      <c r="M5" s="8">
        <f t="shared" si="3"/>
        <v>44047.887277870657</v>
      </c>
      <c r="N5" s="8">
        <f t="shared" si="3"/>
        <v>44047.887277870657</v>
      </c>
      <c r="O5" s="8">
        <f t="shared" si="3"/>
        <v>44047.887277870657</v>
      </c>
      <c r="P5" s="8">
        <f t="shared" si="3"/>
        <v>44047.887277870657</v>
      </c>
      <c r="Q5" s="8">
        <f t="shared" si="3"/>
        <v>44047.887277870657</v>
      </c>
      <c r="R5" s="8">
        <f t="shared" si="3"/>
        <v>44047.887277870657</v>
      </c>
      <c r="S5" s="8">
        <f t="shared" si="3"/>
        <v>44047.887277870657</v>
      </c>
      <c r="T5" s="8">
        <f t="shared" si="3"/>
        <v>44047.887277870657</v>
      </c>
      <c r="U5" s="8">
        <f t="shared" si="3"/>
        <v>44047.887277870657</v>
      </c>
      <c r="V5" s="8">
        <f t="shared" si="3"/>
        <v>44047.887277870657</v>
      </c>
      <c r="W5" s="8">
        <f t="shared" si="3"/>
        <v>44047.887277870657</v>
      </c>
      <c r="X5" s="8">
        <f t="shared" si="3"/>
        <v>44047.887277870657</v>
      </c>
      <c r="Y5" s="8">
        <f t="shared" si="3"/>
        <v>44047.887277870657</v>
      </c>
      <c r="Z5" s="8">
        <f t="shared" si="3"/>
        <v>44047.887277870657</v>
      </c>
      <c r="AA5" s="8">
        <f t="shared" si="3"/>
        <v>44047.887277870657</v>
      </c>
      <c r="AB5" s="8">
        <f t="shared" si="3"/>
        <v>44047.887277870657</v>
      </c>
      <c r="AC5" s="8">
        <f t="shared" si="3"/>
        <v>44047.887277870657</v>
      </c>
      <c r="AD5" s="8">
        <f t="shared" si="3"/>
        <v>44047.887277870657</v>
      </c>
      <c r="AE5" s="8">
        <f t="shared" si="3"/>
        <v>44047.887277870657</v>
      </c>
      <c r="AF5" s="8">
        <f t="shared" si="3"/>
        <v>44047.887277870657</v>
      </c>
      <c r="AG5" s="8">
        <f t="shared" si="3"/>
        <v>44047.887277870657</v>
      </c>
      <c r="AH5" s="8">
        <f t="shared" si="3"/>
        <v>44047.887277870657</v>
      </c>
    </row>
    <row r="6" spans="1:34">
      <c r="A6" t="s">
        <v>42</v>
      </c>
      <c r="B6" s="8">
        <f>'Scale to SEDS'!F79</f>
        <v>0</v>
      </c>
      <c r="C6" s="8">
        <f t="shared" ref="C6:AH6" si="4">B6</f>
        <v>0</v>
      </c>
      <c r="D6" s="8">
        <f t="shared" si="4"/>
        <v>0</v>
      </c>
      <c r="E6" s="8">
        <f t="shared" si="4"/>
        <v>0</v>
      </c>
      <c r="F6" s="8">
        <f t="shared" si="4"/>
        <v>0</v>
      </c>
      <c r="G6" s="8">
        <f t="shared" si="4"/>
        <v>0</v>
      </c>
      <c r="H6" s="8">
        <f t="shared" si="4"/>
        <v>0</v>
      </c>
      <c r="I6" s="8">
        <f t="shared" si="4"/>
        <v>0</v>
      </c>
      <c r="J6" s="8">
        <f t="shared" si="4"/>
        <v>0</v>
      </c>
      <c r="K6" s="8">
        <f t="shared" si="4"/>
        <v>0</v>
      </c>
      <c r="L6" s="8">
        <f t="shared" si="4"/>
        <v>0</v>
      </c>
      <c r="M6" s="8">
        <f t="shared" si="4"/>
        <v>0</v>
      </c>
      <c r="N6" s="8">
        <f t="shared" si="4"/>
        <v>0</v>
      </c>
      <c r="O6" s="8">
        <f t="shared" si="4"/>
        <v>0</v>
      </c>
      <c r="P6" s="8">
        <f t="shared" si="4"/>
        <v>0</v>
      </c>
      <c r="Q6" s="8">
        <f t="shared" si="4"/>
        <v>0</v>
      </c>
      <c r="R6" s="8">
        <f t="shared" si="4"/>
        <v>0</v>
      </c>
      <c r="S6" s="8">
        <f t="shared" si="4"/>
        <v>0</v>
      </c>
      <c r="T6" s="8">
        <f t="shared" si="4"/>
        <v>0</v>
      </c>
      <c r="U6" s="8">
        <f t="shared" si="4"/>
        <v>0</v>
      </c>
      <c r="V6" s="8">
        <f t="shared" si="4"/>
        <v>0</v>
      </c>
      <c r="W6" s="8">
        <f t="shared" si="4"/>
        <v>0</v>
      </c>
      <c r="X6" s="8">
        <f t="shared" si="4"/>
        <v>0</v>
      </c>
      <c r="Y6" s="8">
        <f t="shared" si="4"/>
        <v>0</v>
      </c>
      <c r="Z6" s="8">
        <f t="shared" si="4"/>
        <v>0</v>
      </c>
      <c r="AA6" s="8">
        <f t="shared" si="4"/>
        <v>0</v>
      </c>
      <c r="AB6" s="8">
        <f t="shared" si="4"/>
        <v>0</v>
      </c>
      <c r="AC6" s="8">
        <f t="shared" si="4"/>
        <v>0</v>
      </c>
      <c r="AD6" s="8">
        <f t="shared" si="4"/>
        <v>0</v>
      </c>
      <c r="AE6" s="8">
        <f t="shared" si="4"/>
        <v>0</v>
      </c>
      <c r="AF6" s="8">
        <f t="shared" si="4"/>
        <v>0</v>
      </c>
      <c r="AG6" s="8">
        <f t="shared" si="4"/>
        <v>0</v>
      </c>
      <c r="AH6" s="8">
        <f t="shared" si="4"/>
        <v>0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2024-03-04T21:18:30Z</dcterms:modified>
</cp:coreProperties>
</file>