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BCDTRtSY\"/>
    </mc:Choice>
  </mc:AlternateContent>
  <xr:revisionPtr revIDLastSave="0" documentId="8_{3B835722-75BB-481F-9369-4C29737ADB88}"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3" l="1"/>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3"/>
  <c r="D4" i="62"/>
  <c r="J3" i="62"/>
  <c r="J3" i="23" s="1"/>
  <c r="R3" i="62"/>
  <c r="R3" i="23" s="1"/>
  <c r="Z3" i="62"/>
  <c r="Z3" i="23" s="1"/>
  <c r="AF3" i="62"/>
  <c r="AF3" i="23" s="1"/>
  <c r="D3" i="23"/>
  <c r="K3" i="62"/>
  <c r="K3" i="23" s="1"/>
  <c r="S3" i="62"/>
  <c r="S3" i="23" s="1"/>
  <c r="AA3" i="62"/>
  <c r="AA3" i="23" s="1"/>
  <c r="E3" i="62"/>
  <c r="E3" i="23" s="1"/>
  <c r="L3" i="62"/>
  <c r="L3" i="23" s="1"/>
  <c r="T3" i="62"/>
  <c r="T3" i="23" s="1"/>
  <c r="AB3" i="62"/>
  <c r="AB3" i="23" s="1"/>
  <c r="H3" i="62"/>
  <c r="H3" i="23" s="1"/>
  <c r="I3" i="62"/>
  <c r="I3" i="23" s="1"/>
  <c r="Y3" i="62"/>
  <c r="Y3" i="23" s="1"/>
  <c r="M3" i="62"/>
  <c r="M3" i="23" s="1"/>
  <c r="U3" i="62"/>
  <c r="U3" i="23" s="1"/>
  <c r="AC3" i="62"/>
  <c r="AC3" i="23" s="1"/>
  <c r="X3" i="62"/>
  <c r="X3" i="23" s="1"/>
  <c r="Q3" i="62"/>
  <c r="Q3" i="23" s="1"/>
  <c r="F3" i="62"/>
  <c r="F3" i="23" s="1"/>
  <c r="N3" i="62"/>
  <c r="N3" i="23" s="1"/>
  <c r="V3" i="62"/>
  <c r="V3" i="23" s="1"/>
  <c r="AD3" i="62"/>
  <c r="AD3" i="23" s="1"/>
  <c r="G3" i="62"/>
  <c r="G3" i="23" s="1"/>
  <c r="O3" i="62"/>
  <c r="O3" i="23" s="1"/>
  <c r="W3" i="62"/>
  <c r="W3" i="23" s="1"/>
  <c r="AE3" i="62"/>
  <c r="AE3" i="23" s="1"/>
  <c r="P3" i="62"/>
  <c r="P3" i="23" s="1"/>
  <c r="D3" i="24"/>
  <c r="J3" i="63"/>
  <c r="J3" i="24" s="1"/>
  <c r="R3" i="63"/>
  <c r="R3" i="24" s="1"/>
  <c r="Z3" i="63"/>
  <c r="Z3" i="24" s="1"/>
  <c r="K3" i="63"/>
  <c r="K3" i="24" s="1"/>
  <c r="AD3" i="63"/>
  <c r="AD3" i="24" s="1"/>
  <c r="S3" i="63"/>
  <c r="S3" i="24" s="1"/>
  <c r="AA3" i="63"/>
  <c r="AA3" i="24" s="1"/>
  <c r="N3" i="63"/>
  <c r="N3" i="24" s="1"/>
  <c r="X3" i="63"/>
  <c r="X3" i="24" s="1"/>
  <c r="L3" i="63"/>
  <c r="L3" i="24" s="1"/>
  <c r="T3" i="63"/>
  <c r="T3" i="24" s="1"/>
  <c r="AB3" i="63"/>
  <c r="AB3" i="24" s="1"/>
  <c r="V3" i="63"/>
  <c r="V3" i="24" s="1"/>
  <c r="Q3" i="63"/>
  <c r="Q3" i="24" s="1"/>
  <c r="Y3" i="63"/>
  <c r="Y3" i="24" s="1"/>
  <c r="E3" i="63"/>
  <c r="E3" i="24" s="1"/>
  <c r="M3" i="63"/>
  <c r="M3" i="24" s="1"/>
  <c r="U3" i="63"/>
  <c r="U3" i="24" s="1"/>
  <c r="AC3" i="63"/>
  <c r="AC3" i="24" s="1"/>
  <c r="I3" i="63"/>
  <c r="I3" i="24" s="1"/>
  <c r="F3" i="63"/>
  <c r="F3" i="24" s="1"/>
  <c r="H3" i="63"/>
  <c r="H3" i="24" s="1"/>
  <c r="P3" i="63"/>
  <c r="P3" i="24" s="1"/>
  <c r="AF3" i="63"/>
  <c r="AF3" i="24" s="1"/>
  <c r="G3" i="63"/>
  <c r="G3" i="24" s="1"/>
  <c r="O3" i="63"/>
  <c r="O3" i="24" s="1"/>
  <c r="W3" i="63"/>
  <c r="W3" i="24" s="1"/>
  <c r="AE3" i="63"/>
  <c r="AE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T4" i="62"/>
  <c r="T4" i="23" s="1"/>
  <c r="G4" i="62"/>
  <c r="G4" i="23" s="1"/>
  <c r="O4" i="62"/>
  <c r="O4" i="23" s="1"/>
  <c r="W4" i="62"/>
  <c r="W4" i="23" s="1"/>
  <c r="AE4" i="62"/>
  <c r="AE4" i="23" s="1"/>
  <c r="AB4" i="62"/>
  <c r="AB4" i="23" s="1"/>
  <c r="AC4" i="62"/>
  <c r="AC4" i="23" s="1"/>
  <c r="H4" i="62"/>
  <c r="H4" i="23" s="1"/>
  <c r="P4" i="62"/>
  <c r="P4" i="23" s="1"/>
  <c r="X4" i="62"/>
  <c r="X4" i="23" s="1"/>
  <c r="AF4" i="62"/>
  <c r="AF4" i="23" s="1"/>
  <c r="D4" i="23"/>
  <c r="I4" i="62"/>
  <c r="I4" i="23" s="1"/>
  <c r="Q4" i="62"/>
  <c r="Q4" i="23" s="1"/>
  <c r="Y4" i="62"/>
  <c r="Y4" i="23" s="1"/>
  <c r="E4" i="62"/>
  <c r="E4" i="23" s="1"/>
  <c r="J4" i="62"/>
  <c r="J4" i="23" s="1"/>
  <c r="R4" i="62"/>
  <c r="R4" i="23" s="1"/>
  <c r="Z4" i="62"/>
  <c r="Z4" i="23" s="1"/>
  <c r="U4" i="62"/>
  <c r="U4" i="23" s="1"/>
  <c r="K4" i="62"/>
  <c r="K4" i="23" s="1"/>
  <c r="S4" i="62"/>
  <c r="S4" i="23" s="1"/>
  <c r="AA4" i="62"/>
  <c r="AA4" i="23" s="1"/>
  <c r="L4" i="62"/>
  <c r="L4" i="23" s="1"/>
  <c r="M4" i="62"/>
  <c r="M4" i="23" s="1"/>
  <c r="AF4" i="63"/>
  <c r="AF4" i="24" s="1"/>
  <c r="AA4" i="63"/>
  <c r="AA4" i="24" s="1"/>
  <c r="Y4" i="63"/>
  <c r="Y4" i="24" s="1"/>
  <c r="D4" i="24"/>
  <c r="S4" i="63"/>
  <c r="S4" i="24" s="1"/>
  <c r="Q4" i="63"/>
  <c r="Q4" i="24" s="1"/>
  <c r="K4" i="63"/>
  <c r="K4" i="24" s="1"/>
  <c r="E4" i="63"/>
  <c r="E4" i="24" s="1"/>
  <c r="I4" i="63"/>
  <c r="I4" i="24" s="1"/>
  <c r="R4" i="63"/>
  <c r="R4" i="24" s="1"/>
  <c r="F4" i="63"/>
  <c r="F4" i="24" s="1"/>
  <c r="H4" i="63"/>
  <c r="H4" i="24" s="1"/>
  <c r="Z4" i="63"/>
  <c r="Z4" i="24" s="1"/>
  <c r="P4" i="63"/>
  <c r="P4" i="24" s="1"/>
  <c r="L4" i="63"/>
  <c r="L4" i="24" s="1"/>
  <c r="V4" i="63"/>
  <c r="V4" i="24" s="1"/>
  <c r="X4" i="63"/>
  <c r="X4" i="24" s="1"/>
  <c r="T4" i="63"/>
  <c r="T4" i="24" s="1"/>
  <c r="AD4" i="63"/>
  <c r="AD4" i="24" s="1"/>
  <c r="U4" i="63"/>
  <c r="U4" i="24" s="1"/>
  <c r="W4" i="63"/>
  <c r="W4" i="24" s="1"/>
  <c r="N4" i="63"/>
  <c r="N4" i="24" s="1"/>
  <c r="AB4" i="63"/>
  <c r="AB4" i="24" s="1"/>
  <c r="AE4" i="63"/>
  <c r="AE4" i="24" s="1"/>
  <c r="G4" i="63"/>
  <c r="G4" i="24" s="1"/>
  <c r="M4" i="63"/>
  <c r="M4" i="24" s="1"/>
  <c r="O4" i="63"/>
  <c r="O4" i="24" s="1"/>
  <c r="AC4" i="63"/>
  <c r="AC4" i="24" s="1"/>
  <c r="J4" i="63"/>
  <c r="J4" i="24" s="1"/>
  <c r="F2" i="62"/>
  <c r="F2" i="23" s="1"/>
  <c r="N2" i="62"/>
  <c r="N2" i="23" s="1"/>
  <c r="V2" i="62"/>
  <c r="V2" i="23" s="1"/>
  <c r="AD2" i="62"/>
  <c r="AD2" i="23" s="1"/>
  <c r="G2" i="62"/>
  <c r="G2" i="23" s="1"/>
  <c r="O2" i="62"/>
  <c r="O2" i="23" s="1"/>
  <c r="W2" i="62"/>
  <c r="W2" i="23" s="1"/>
  <c r="AE2" i="62"/>
  <c r="AE2" i="23" s="1"/>
  <c r="T2" i="62"/>
  <c r="T2" i="23" s="1"/>
  <c r="H2" i="62"/>
  <c r="H2" i="23" s="1"/>
  <c r="P2" i="62"/>
  <c r="P2" i="23" s="1"/>
  <c r="X2" i="62"/>
  <c r="X2" i="23" s="1"/>
  <c r="AF2" i="62"/>
  <c r="AF2" i="23" s="1"/>
  <c r="U2" i="62"/>
  <c r="U2" i="23" s="1"/>
  <c r="AC2" i="62"/>
  <c r="AC2" i="23" s="1"/>
  <c r="D2" i="23"/>
  <c r="I2" i="62"/>
  <c r="I2" i="23" s="1"/>
  <c r="Q2" i="62"/>
  <c r="Q2" i="23" s="1"/>
  <c r="Y2" i="62"/>
  <c r="Y2" i="23" s="1"/>
  <c r="E2" i="62"/>
  <c r="E2" i="23" s="1"/>
  <c r="J2" i="62"/>
  <c r="J2" i="23" s="1"/>
  <c r="R2" i="62"/>
  <c r="R2" i="23" s="1"/>
  <c r="Z2" i="62"/>
  <c r="Z2" i="23" s="1"/>
  <c r="L2" i="62"/>
  <c r="L2" i="23" s="1"/>
  <c r="AB2" i="62"/>
  <c r="AB2" i="23" s="1"/>
  <c r="K2" i="62"/>
  <c r="K2" i="23" s="1"/>
  <c r="S2" i="62"/>
  <c r="S2" i="23" s="1"/>
  <c r="AA2" i="62"/>
  <c r="AA2" i="23" s="1"/>
  <c r="M2" i="62"/>
  <c r="M2" i="23" s="1"/>
  <c r="G2" i="63"/>
  <c r="G2" i="24" s="1"/>
  <c r="O2" i="63"/>
  <c r="O2" i="24" s="1"/>
  <c r="W2" i="63"/>
  <c r="W2" i="24" s="1"/>
  <c r="AE2" i="63"/>
  <c r="AE2" i="24" s="1"/>
  <c r="AD2" i="63"/>
  <c r="AD2" i="24" s="1"/>
  <c r="H2" i="63"/>
  <c r="H2" i="24" s="1"/>
  <c r="P2" i="63"/>
  <c r="P2" i="24" s="1"/>
  <c r="X2" i="63"/>
  <c r="X2" i="24" s="1"/>
  <c r="AF2" i="63"/>
  <c r="AF2" i="24" s="1"/>
  <c r="V2" i="63"/>
  <c r="V2" i="24" s="1"/>
  <c r="D2" i="24"/>
  <c r="I2" i="63"/>
  <c r="I2" i="24" s="1"/>
  <c r="Q2" i="63"/>
  <c r="Q2" i="24" s="1"/>
  <c r="Y2" i="63"/>
  <c r="Y2" i="24" s="1"/>
  <c r="E2" i="63"/>
  <c r="E2" i="24" s="1"/>
  <c r="U2" i="63"/>
  <c r="U2" i="24" s="1"/>
  <c r="F2" i="63"/>
  <c r="F2" i="24" s="1"/>
  <c r="J2" i="63"/>
  <c r="J2" i="24" s="1"/>
  <c r="R2" i="63"/>
  <c r="R2" i="24" s="1"/>
  <c r="Z2" i="63"/>
  <c r="Z2" i="24" s="1"/>
  <c r="AA2" i="63"/>
  <c r="AA2" i="24" s="1"/>
  <c r="K2" i="63"/>
  <c r="K2" i="24" s="1"/>
  <c r="S2" i="63"/>
  <c r="S2" i="24" s="1"/>
  <c r="M2" i="63"/>
  <c r="M2" i="24" s="1"/>
  <c r="N2" i="63"/>
  <c r="N2" i="24" s="1"/>
  <c r="L2" i="63"/>
  <c r="L2" i="24" s="1"/>
  <c r="T2" i="63"/>
  <c r="T2" i="24" s="1"/>
  <c r="AB2" i="63"/>
  <c r="AB2" i="24" s="1"/>
  <c r="AC2" i="63"/>
  <c r="AC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<sst xmlns="http://schemas.openxmlformats.org/spreadsheetml/2006/main" count="53128" uniqueCount="4272">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</sst>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4245</v>
      </c>
      <c r="C1" s="104">
        <v>45660</v>
      </c>
      <c r="E1" s="106" t="s">
        <v>3851</v>
      </c>
      <c r="F1" s="106" t="s">
        <v>3851</v>
      </c>
    </row>
    <row r="2" spans="1:6">
      <c r="B2" t="str">
        <f>LOOKUP(B1,E2:F51,F2:F51)</f>
        <v>NM</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NM</v>
      </c>
    </row>
    <row r="2" spans="1:8">
      <c r="E2">
        <v>2021</v>
      </c>
      <c r="F2">
        <v>2022</v>
      </c>
      <c r="G2" t="s">
        <v>4265</v>
      </c>
      <c r="H2" t="s">
        <v>4266</v>
      </c>
    </row>
    <row r="3" spans="1:8">
      <c r="A3" t="s">
        <v>4105</v>
      </c>
      <c r="C3" t="s">
        <v>4195</v>
      </c>
      <c r="D3" t="s">
        <v>4196</v>
      </c>
      <c r="E3" s="107">
        <f>SUMIFS('SEDS 2022'!F:F,'SEDS 2022'!$C:$C,$A3,'SEDS 2022'!$B:$B,$A$1)</f>
        <v>238228</v>
      </c>
      <c r="F3" s="107">
        <f>SUMIFS('SEDS 2022'!G:G,'SEDS 2022'!$C:$C,$A3,'SEDS 2022'!$B:$B,$A$1)</f>
        <v>230020</v>
      </c>
      <c r="G3" s="82">
        <f>F3/E3</f>
        <v>0.96554561176687881</v>
      </c>
    </row>
    <row r="4" spans="1:8">
      <c r="A4" t="s">
        <v>3864</v>
      </c>
      <c r="C4" t="s">
        <v>4197</v>
      </c>
      <c r="D4" t="s">
        <v>4198</v>
      </c>
      <c r="E4" s="107">
        <f>SUMIFS('SEDS 2022'!F:F,'SEDS 2022'!$C:$C,$A4,'SEDS 2022'!$B:$B,$A$1)</f>
        <v>1846</v>
      </c>
      <c r="F4" s="107">
        <f>SUMIFS('SEDS 2022'!G:G,'SEDS 2022'!$C:$C,$A4,'SEDS 2022'!$B:$B,$A$1)</f>
        <v>1767</v>
      </c>
      <c r="G4" s="82">
        <f t="shared" ref="G4:G12" si="0">F4/E4</f>
        <v>0.95720476706392199</v>
      </c>
    </row>
    <row r="5" spans="1:8">
      <c r="A5" t="s">
        <v>3909</v>
      </c>
      <c r="C5" t="s">
        <v>4199</v>
      </c>
      <c r="D5" t="s">
        <v>4200</v>
      </c>
      <c r="E5" s="107">
        <f>SUMIFS('SEDS 2022'!F:F,'SEDS 2022'!$C:$C,$A5,'SEDS 2022'!$B:$B,$A$1)</f>
        <v>8637</v>
      </c>
      <c r="F5" s="107">
        <f>SUMIFS('SEDS 2022'!G:G,'SEDS 2022'!$C:$C,$A5,'SEDS 2022'!$B:$B,$A$1)</f>
        <v>8149</v>
      </c>
      <c r="G5" s="82">
        <f t="shared" si="0"/>
        <v>0.94349890008104664</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6325</v>
      </c>
      <c r="F8" s="107">
        <f>SUMIFS('SEDS 2022'!G:G,'SEDS 2022'!$C:$C,$A8,'SEDS 2022'!$B:$B,$A$1)</f>
        <v>8617</v>
      </c>
      <c r="G8" s="82">
        <f t="shared" si="0"/>
        <v>1.3623715415019764</v>
      </c>
      <c r="H8" t="s">
        <v>122</v>
      </c>
    </row>
    <row r="9" spans="1:8">
      <c r="A9" t="s">
        <v>4055</v>
      </c>
      <c r="C9" t="s">
        <v>4207</v>
      </c>
      <c r="D9" t="s">
        <v>4208</v>
      </c>
      <c r="E9" s="107">
        <f>SUMIFS('SEDS 2022'!F:F,'SEDS 2022'!$C:$C,$A9,'SEDS 2022'!$B:$B,$A$1)</f>
        <v>10</v>
      </c>
      <c r="F9" s="107">
        <f>SUMIFS('SEDS 2022'!G:G,'SEDS 2022'!$C:$C,$A9,'SEDS 2022'!$B:$B,$A$1)</f>
        <v>24</v>
      </c>
      <c r="G9" s="82">
        <f t="shared" si="0"/>
        <v>2.4</v>
      </c>
    </row>
    <row r="10" spans="1:8">
      <c r="A10" t="s">
        <v>4004</v>
      </c>
      <c r="C10" t="s">
        <v>4209</v>
      </c>
      <c r="D10" t="s">
        <v>4210</v>
      </c>
      <c r="E10" s="107">
        <f>SUMIFS('SEDS 2022'!F:F,'SEDS 2022'!$C:$C,$A10,'SEDS 2022'!$B:$B,$A$1)</f>
        <v>11478</v>
      </c>
      <c r="F10" s="107">
        <f>SUMIFS('SEDS 2022'!G:G,'SEDS 2022'!$C:$C,$A10,'SEDS 2022'!$B:$B,$A$1)</f>
        <v>12274</v>
      </c>
      <c r="G10" s="82">
        <f t="shared" si="0"/>
        <v>1.0693500609862345</v>
      </c>
    </row>
    <row r="11" spans="1:8">
      <c r="A11" t="s">
        <v>3892</v>
      </c>
      <c r="C11" t="s">
        <v>4211</v>
      </c>
      <c r="D11" t="s">
        <v>4212</v>
      </c>
      <c r="E11" s="107">
        <f>SUMIFS('SEDS 2022'!F:F,'SEDS 2022'!$C:$C,$A11,'SEDS 2022'!$B:$B,$A$1)</f>
        <v>100343</v>
      </c>
      <c r="F11" s="107">
        <f>SUMIFS('SEDS 2022'!G:G,'SEDS 2022'!$C:$C,$A11,'SEDS 2022'!$B:$B,$A$1)</f>
        <v>96066</v>
      </c>
      <c r="G11" s="82">
        <f t="shared" si="0"/>
        <v>0.95737619963525111</v>
      </c>
      <c r="H11" t="s">
        <v>124</v>
      </c>
    </row>
    <row r="12" spans="1:8">
      <c r="A12" t="s">
        <v>3993</v>
      </c>
      <c r="C12" t="s">
        <v>4213</v>
      </c>
      <c r="D12" t="s">
        <v>4214</v>
      </c>
      <c r="E12" s="107">
        <f>SUMIFS('SEDS 2022'!F:F,'SEDS 2022'!$C:$C,$A12,'SEDS 2022'!$B:$B,$A$1)</f>
        <v>117434</v>
      </c>
      <c r="F12" s="107">
        <f>SUMIFS('SEDS 2022'!G:G,'SEDS 2022'!$C:$C,$A12,'SEDS 2022'!$B:$B,$A$1)</f>
        <v>110406</v>
      </c>
      <c r="G12" s="82">
        <f t="shared" si="0"/>
        <v>0.94015361820256482</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0.94015361820256482</v>
      </c>
      <c r="E2">
        <f>$D$2*INDEX('AEO 2023 Table 7'!18:18,MATCH(E$1,'AEO 2023 Table 7'!1:1,0))/INDEX('AEO 2023 Table 7'!18:18,MATCH($D$1,'AEO 2023 Table 7'!1:1,0))</f>
        <v>0.95935176798895039</v>
      </c>
      <c r="F2">
        <f>$D$2*INDEX('AEO 2023 Table 7'!18:18,MATCH(F$1,'AEO 2023 Table 7'!1:1,0))/INDEX('AEO 2023 Table 7'!18:18,MATCH($D$1,'AEO 2023 Table 7'!1:1,0))</f>
        <v>0.96634438385304178</v>
      </c>
      <c r="G2">
        <f>$D$2*INDEX('AEO 2023 Table 7'!18:18,MATCH(G$1,'AEO 2023 Table 7'!1:1,0))/INDEX('AEO 2023 Table 7'!18:18,MATCH($D$1,'AEO 2023 Table 7'!1:1,0))</f>
        <v>0.96993316387291417</v>
      </c>
      <c r="H2">
        <f>$D$2*INDEX('AEO 2023 Table 7'!18:18,MATCH(H$1,'AEO 2023 Table 7'!1:1,0))/INDEX('AEO 2023 Table 7'!18:18,MATCH($D$1,'AEO 2023 Table 7'!1:1,0))</f>
        <v>0.9768365770105284</v>
      </c>
      <c r="I2">
        <f>$D$2*INDEX('AEO 2023 Table 7'!18:18,MATCH(I$1,'AEO 2023 Table 7'!1:1,0))/INDEX('AEO 2023 Table 7'!18:18,MATCH($D$1,'AEO 2023 Table 7'!1:1,0))</f>
        <v>0.98599452156469436</v>
      </c>
      <c r="J2">
        <f>$D$2*INDEX('AEO 2023 Table 7'!18:18,MATCH(J$1,'AEO 2023 Table 7'!1:1,0))/INDEX('AEO 2023 Table 7'!18:18,MATCH($D$1,'AEO 2023 Table 7'!1:1,0))</f>
        <v>0.99446717822097808</v>
      </c>
      <c r="K2">
        <f>$D$2*INDEX('AEO 2023 Table 7'!18:18,MATCH(K$1,'AEO 2023 Table 7'!1:1,0))/INDEX('AEO 2023 Table 7'!18:18,MATCH($D$1,'AEO 2023 Table 7'!1:1,0))</f>
        <v>1.001085222983277</v>
      </c>
      <c r="L2">
        <f>$D$2*INDEX('AEO 2023 Table 7'!18:18,MATCH(L$1,'AEO 2023 Table 7'!1:1,0))/INDEX('AEO 2023 Table 7'!18:18,MATCH($D$1,'AEO 2023 Table 7'!1:1,0))</f>
        <v>1.0061344276272448</v>
      </c>
      <c r="M2">
        <f>$D$2*INDEX('AEO 2023 Table 7'!18:18,MATCH(M$1,'AEO 2023 Table 7'!1:1,0))/INDEX('AEO 2023 Table 7'!18:18,MATCH($D$1,'AEO 2023 Table 7'!1:1,0))</f>
        <v>1.0104102714984566</v>
      </c>
      <c r="N2">
        <f>$D$2*INDEX('AEO 2023 Table 7'!18:18,MATCH(N$1,'AEO 2023 Table 7'!1:1,0))/INDEX('AEO 2023 Table 7'!18:18,MATCH($D$1,'AEO 2023 Table 7'!1:1,0))</f>
        <v>1.0140068014340111</v>
      </c>
      <c r="O2">
        <f>$D$2*INDEX('AEO 2023 Table 7'!18:18,MATCH(O$1,'AEO 2023 Table 7'!1:1,0))/INDEX('AEO 2023 Table 7'!18:18,MATCH($D$1,'AEO 2023 Table 7'!1:1,0))</f>
        <v>1.0192006680845913</v>
      </c>
      <c r="P2">
        <f>$D$2*INDEX('AEO 2023 Table 7'!18:18,MATCH(P$1,'AEO 2023 Table 7'!1:1,0))/INDEX('AEO 2023 Table 7'!18:18,MATCH($D$1,'AEO 2023 Table 7'!1:1,0))</f>
        <v>1.0258332435254744</v>
      </c>
      <c r="Q2">
        <f>$D$2*INDEX('AEO 2023 Table 7'!18:18,MATCH(Q$1,'AEO 2023 Table 7'!1:1,0))/INDEX('AEO 2023 Table 7'!18:18,MATCH($D$1,'AEO 2023 Table 7'!1:1,0))</f>
        <v>1.0318906421667557</v>
      </c>
      <c r="R2">
        <f>$D$2*INDEX('AEO 2023 Table 7'!18:18,MATCH(R$1,'AEO 2023 Table 7'!1:1,0))/INDEX('AEO 2023 Table 7'!18:18,MATCH($D$1,'AEO 2023 Table 7'!1:1,0))</f>
        <v>1.0368118951671474</v>
      </c>
      <c r="S2">
        <f>$D$2*INDEX('AEO 2023 Table 7'!18:18,MATCH(S$1,'AEO 2023 Table 7'!1:1,0))/INDEX('AEO 2023 Table 7'!18:18,MATCH($D$1,'AEO 2023 Table 7'!1:1,0))</f>
        <v>1.04253121092856</v>
      </c>
      <c r="T2">
        <f>$D$2*INDEX('AEO 2023 Table 7'!18:18,MATCH(T$1,'AEO 2023 Table 7'!1:1,0))/INDEX('AEO 2023 Table 7'!18:18,MATCH($D$1,'AEO 2023 Table 7'!1:1,0))</f>
        <v>1.0489848961747705</v>
      </c>
      <c r="U2">
        <f>$D$2*INDEX('AEO 2023 Table 7'!18:18,MATCH(U$1,'AEO 2023 Table 7'!1:1,0))/INDEX('AEO 2023 Table 7'!18:18,MATCH($D$1,'AEO 2023 Table 7'!1:1,0))</f>
        <v>1.055487259607558</v>
      </c>
      <c r="V2">
        <f>$D$2*INDEX('AEO 2023 Table 7'!18:18,MATCH(V$1,'AEO 2023 Table 7'!1:1,0))/INDEX('AEO 2023 Table 7'!18:18,MATCH($D$1,'AEO 2023 Table 7'!1:1,0))</f>
        <v>1.0629145879427508</v>
      </c>
      <c r="W2">
        <f>$D$2*INDEX('AEO 2023 Table 7'!18:18,MATCH(W$1,'AEO 2023 Table 7'!1:1,0))/INDEX('AEO 2023 Table 7'!18:18,MATCH($D$1,'AEO 2023 Table 7'!1:1,0))</f>
        <v>1.0705254885617903</v>
      </c>
      <c r="X2">
        <f>$D$2*INDEX('AEO 2023 Table 7'!18:18,MATCH(X$1,'AEO 2023 Table 7'!1:1,0))/INDEX('AEO 2023 Table 7'!18:18,MATCH($D$1,'AEO 2023 Table 7'!1:1,0))</f>
        <v>1.0784626054776278</v>
      </c>
      <c r="Y2">
        <f>$D$2*INDEX('AEO 2023 Table 7'!18:18,MATCH(Y$1,'AEO 2023 Table 7'!1:1,0))/INDEX('AEO 2023 Table 7'!18:18,MATCH($D$1,'AEO 2023 Table 7'!1:1,0))</f>
        <v>1.0861711045100242</v>
      </c>
      <c r="Z2">
        <f>$D$2*INDEX('AEO 2023 Table 7'!18:18,MATCH(Z$1,'AEO 2023 Table 7'!1:1,0))/INDEX('AEO 2023 Table 7'!18:18,MATCH($D$1,'AEO 2023 Table 7'!1:1,0))</f>
        <v>1.0941536700951391</v>
      </c>
      <c r="AA2">
        <f>$D$2*INDEX('AEO 2023 Table 7'!18:18,MATCH(AA$1,'AEO 2023 Table 7'!1:1,0))/INDEX('AEO 2023 Table 7'!18:18,MATCH($D$1,'AEO 2023 Table 7'!1:1,0))</f>
        <v>1.1026397275784032</v>
      </c>
      <c r="AB2">
        <f>$D$2*INDEX('AEO 2023 Table 7'!18:18,MATCH(AB$1,'AEO 2023 Table 7'!1:1,0))/INDEX('AEO 2023 Table 7'!18:18,MATCH($D$1,'AEO 2023 Table 7'!1:1,0))</f>
        <v>1.1124995897134198</v>
      </c>
      <c r="AC2">
        <f>$D$2*INDEX('AEO 2023 Table 7'!18:18,MATCH(AC$1,'AEO 2023 Table 7'!1:1,0))/INDEX('AEO 2023 Table 7'!18:18,MATCH($D$1,'AEO 2023 Table 7'!1:1,0))</f>
        <v>1.1230847798751569</v>
      </c>
      <c r="AD2">
        <f>$D$2*INDEX('AEO 2023 Table 7'!18:18,MATCH(AD$1,'AEO 2023 Table 7'!1:1,0))/INDEX('AEO 2023 Table 7'!18:18,MATCH($D$1,'AEO 2023 Table 7'!1:1,0))</f>
        <v>1.1340055505120403</v>
      </c>
      <c r="AE2">
        <f>$D$2*INDEX('AEO 2023 Table 7'!18:18,MATCH(AE$1,'AEO 2023 Table 7'!1:1,0))/INDEX('AEO 2023 Table 7'!18:18,MATCH($D$1,'AEO 2023 Table 7'!1:1,0))</f>
        <v>1.1450700143334118</v>
      </c>
      <c r="AF2">
        <f>$D$2*INDEX('AEO 2023 Table 7'!18:18,MATCH(AF$1,'AEO 2023 Table 7'!1:1,0))/INDEX('AEO 2023 Table 7'!18:18,MATCH($D$1,'AEO 2023 Table 7'!1:1,0))</f>
        <v>1.157144932847272</v>
      </c>
    </row>
    <row r="3" spans="1:32">
      <c r="A3" t="s">
        <v>124</v>
      </c>
      <c r="B3">
        <f>INDEX('AEO 2021 Table 7'!22:22,MATCH(B$1,'AEO 2021 Table 7'!1:1,0))/INDEX('AEO 2021 Table 7'!22:22,MATCH(B$1,'AEO 2021 Table 7'!1:1,0))</f>
        <v>1</v>
      </c>
      <c r="C3">
        <v>1</v>
      </c>
      <c r="D3" s="108">
        <f>'seds growth'!G11</f>
        <v>0.95737619963525111</v>
      </c>
      <c r="E3">
        <f>$D$3*INDEX('AEO 2023 Table 7'!22:22,MATCH(E$1,'AEO 2023 Table 7'!1:1,0))/INDEX('AEO 2023 Table 7'!22:22,MATCH($D$1,'AEO 2023 Table 7'!1:1,0))</f>
        <v>1.0196266628367341</v>
      </c>
      <c r="F3">
        <f>$D$3*INDEX('AEO 2023 Table 7'!22:22,MATCH(F$1,'AEO 2023 Table 7'!1:1,0))/INDEX('AEO 2023 Table 7'!22:22,MATCH($D$1,'AEO 2023 Table 7'!1:1,0))</f>
        <v>1.0550135239523897</v>
      </c>
      <c r="G3">
        <f>$D$3*INDEX('AEO 2023 Table 7'!22:22,MATCH(G$1,'AEO 2023 Table 7'!1:1,0))/INDEX('AEO 2023 Table 7'!22:22,MATCH($D$1,'AEO 2023 Table 7'!1:1,0))</f>
        <v>1.0769632972054415</v>
      </c>
      <c r="H3">
        <f>$D$3*INDEX('AEO 2023 Table 7'!22:22,MATCH(H$1,'AEO 2023 Table 7'!1:1,0))/INDEX('AEO 2023 Table 7'!22:22,MATCH($D$1,'AEO 2023 Table 7'!1:1,0))</f>
        <v>1.0929777614988307</v>
      </c>
      <c r="I3">
        <f>$D$3*INDEX('AEO 2023 Table 7'!22:22,MATCH(I$1,'AEO 2023 Table 7'!1:1,0))/INDEX('AEO 2023 Table 7'!22:22,MATCH($D$1,'AEO 2023 Table 7'!1:1,0))</f>
        <v>1.1049926621289092</v>
      </c>
      <c r="J3">
        <f>$D$3*INDEX('AEO 2023 Table 7'!22:22,MATCH(J$1,'AEO 2023 Table 7'!1:1,0))/INDEX('AEO 2023 Table 7'!22:22,MATCH($D$1,'AEO 2023 Table 7'!1:1,0))</f>
        <v>1.114168120476599</v>
      </c>
      <c r="K3">
        <f>$D$3*INDEX('AEO 2023 Table 7'!22:22,MATCH(K$1,'AEO 2023 Table 7'!1:1,0))/INDEX('AEO 2023 Table 7'!22:22,MATCH($D$1,'AEO 2023 Table 7'!1:1,0))</f>
        <v>1.1210261076872148</v>
      </c>
      <c r="L3">
        <f>$D$3*INDEX('AEO 2023 Table 7'!22:22,MATCH(L$1,'AEO 2023 Table 7'!1:1,0))/INDEX('AEO 2023 Table 7'!22:22,MATCH($D$1,'AEO 2023 Table 7'!1:1,0))</f>
        <v>1.1260738801973968</v>
      </c>
      <c r="M3">
        <f>$D$3*INDEX('AEO 2023 Table 7'!22:22,MATCH(M$1,'AEO 2023 Table 7'!1:1,0))/INDEX('AEO 2023 Table 7'!22:22,MATCH($D$1,'AEO 2023 Table 7'!1:1,0))</f>
        <v>1.1295429614267269</v>
      </c>
      <c r="N3">
        <f>$D$3*INDEX('AEO 2023 Table 7'!22:22,MATCH(N$1,'AEO 2023 Table 7'!1:1,0))/INDEX('AEO 2023 Table 7'!22:22,MATCH($D$1,'AEO 2023 Table 7'!1:1,0))</f>
        <v>1.1323333765040169</v>
      </c>
      <c r="O3">
        <f>$D$3*INDEX('AEO 2023 Table 7'!22:22,MATCH(O$1,'AEO 2023 Table 7'!1:1,0))/INDEX('AEO 2023 Table 7'!22:22,MATCH($D$1,'AEO 2023 Table 7'!1:1,0))</f>
        <v>1.1348147608753199</v>
      </c>
      <c r="P3">
        <f>$D$3*INDEX('AEO 2023 Table 7'!22:22,MATCH(P$1,'AEO 2023 Table 7'!1:1,0))/INDEX('AEO 2023 Table 7'!22:22,MATCH($D$1,'AEO 2023 Table 7'!1:1,0))</f>
        <v>1.1372377883597167</v>
      </c>
      <c r="Q3">
        <f>$D$3*INDEX('AEO 2023 Table 7'!22:22,MATCH(Q$1,'AEO 2023 Table 7'!1:1,0))/INDEX('AEO 2023 Table 7'!22:22,MATCH($D$1,'AEO 2023 Table 7'!1:1,0))</f>
        <v>1.1391860332473078</v>
      </c>
      <c r="R3">
        <f>$D$3*INDEX('AEO 2023 Table 7'!22:22,MATCH(R$1,'AEO 2023 Table 7'!1:1,0))/INDEX('AEO 2023 Table 7'!22:22,MATCH($D$1,'AEO 2023 Table 7'!1:1,0))</f>
        <v>1.1408585560297497</v>
      </c>
      <c r="S3">
        <f>$D$3*INDEX('AEO 2023 Table 7'!22:22,MATCH(S$1,'AEO 2023 Table 7'!1:1,0))/INDEX('AEO 2023 Table 7'!22:22,MATCH($D$1,'AEO 2023 Table 7'!1:1,0))</f>
        <v>1.142313866360668</v>
      </c>
      <c r="T3">
        <f>$D$3*INDEX('AEO 2023 Table 7'!22:22,MATCH(T$1,'AEO 2023 Table 7'!1:1,0))/INDEX('AEO 2023 Table 7'!22:22,MATCH($D$1,'AEO 2023 Table 7'!1:1,0))</f>
        <v>1.1429885387541801</v>
      </c>
      <c r="U3">
        <f>$D$3*INDEX('AEO 2023 Table 7'!22:22,MATCH(U$1,'AEO 2023 Table 7'!1:1,0))/INDEX('AEO 2023 Table 7'!22:22,MATCH($D$1,'AEO 2023 Table 7'!1:1,0))</f>
        <v>1.1432633497149658</v>
      </c>
      <c r="V3">
        <f>$D$3*INDEX('AEO 2023 Table 7'!22:22,MATCH(V$1,'AEO 2023 Table 7'!1:1,0))/INDEX('AEO 2023 Table 7'!22:22,MATCH($D$1,'AEO 2023 Table 7'!1:1,0))</f>
        <v>1.1432601852614872</v>
      </c>
      <c r="W3">
        <f>$D$3*INDEX('AEO 2023 Table 7'!22:22,MATCH(W$1,'AEO 2023 Table 7'!1:1,0))/INDEX('AEO 2023 Table 7'!22:22,MATCH($D$1,'AEO 2023 Table 7'!1:1,0))</f>
        <v>1.1429742987135272</v>
      </c>
      <c r="X3">
        <f>$D$3*INDEX('AEO 2023 Table 7'!22:22,MATCH(X$1,'AEO 2023 Table 7'!1:1,0))/INDEX('AEO 2023 Table 7'!22:22,MATCH($D$1,'AEO 2023 Table 7'!1:1,0))</f>
        <v>1.1425414778610363</v>
      </c>
      <c r="Y3">
        <f>$D$3*INDEX('AEO 2023 Table 7'!22:22,MATCH(Y$1,'AEO 2023 Table 7'!1:1,0))/INDEX('AEO 2023 Table 7'!22:22,MATCH($D$1,'AEO 2023 Table 7'!1:1,0))</f>
        <v>1.1417044690040801</v>
      </c>
      <c r="Z3">
        <f>$D$3*INDEX('AEO 2023 Table 7'!22:22,MATCH(Z$1,'AEO 2023 Table 7'!1:1,0))/INDEX('AEO 2023 Table 7'!22:22,MATCH($D$1,'AEO 2023 Table 7'!1:1,0))</f>
        <v>1.1408898568394148</v>
      </c>
      <c r="AA3">
        <f>$D$3*INDEX('AEO 2023 Table 7'!22:22,MATCH(AA$1,'AEO 2023 Table 7'!1:1,0))/INDEX('AEO 2023 Table 7'!22:22,MATCH($D$1,'AEO 2023 Table 7'!1:1,0))</f>
        <v>1.1399180640880939</v>
      </c>
      <c r="AB3">
        <f>$D$3*INDEX('AEO 2023 Table 7'!22:22,MATCH(AB$1,'AEO 2023 Table 7'!1:1,0))/INDEX('AEO 2023 Table 7'!22:22,MATCH($D$1,'AEO 2023 Table 7'!1:1,0))</f>
        <v>1.1392681235353022</v>
      </c>
      <c r="AC3">
        <f>$D$3*INDEX('AEO 2023 Table 7'!22:22,MATCH(AC$1,'AEO 2023 Table 7'!1:1,0))/INDEX('AEO 2023 Table 7'!22:22,MATCH($D$1,'AEO 2023 Table 7'!1:1,0))</f>
        <v>1.138145479104282</v>
      </c>
      <c r="AD3">
        <f>$D$3*INDEX('AEO 2023 Table 7'!22:22,MATCH(AD$1,'AEO 2023 Table 7'!1:1,0))/INDEX('AEO 2023 Table 7'!22:22,MATCH($D$1,'AEO 2023 Table 7'!1:1,0))</f>
        <v>1.1371174081846334</v>
      </c>
      <c r="AE3">
        <f>$D$3*INDEX('AEO 2023 Table 7'!22:22,MATCH(AE$1,'AEO 2023 Table 7'!1:1,0))/INDEX('AEO 2023 Table 7'!22:22,MATCH($D$1,'AEO 2023 Table 7'!1:1,0))</f>
        <v>1.1358879525368075</v>
      </c>
      <c r="AF3">
        <f>$D$3*INDEX('AEO 2023 Table 7'!22:22,MATCH(AF$1,'AEO 2023 Table 7'!1:1,0))/INDEX('AEO 2023 Table 7'!22:22,MATCH($D$1,'AEO 2023 Table 7'!1:1,0))</f>
        <v>1.1348162612627448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1.3623715415019764</v>
      </c>
      <c r="E4">
        <f>$D$4*'AEO 2023 Table 7'!G65/'AEO 2023 Table 7'!$F$65*'calibration multiplier'!$E$3</f>
        <v>1.4621916575294909</v>
      </c>
      <c r="F4">
        <f>$D$4*'AEO 2023 Table 7'!H65/'AEO 2023 Table 7'!$F$65*'calibration multiplier'!$E$3</f>
        <v>1.4831098436087859</v>
      </c>
      <c r="G4">
        <f>$D$4*'AEO 2023 Table 7'!I65/'AEO 2023 Table 7'!$F$65*'calibration multiplier'!$E$3</f>
        <v>1.485981567632406</v>
      </c>
      <c r="H4">
        <f>$D$4*'AEO 2023 Table 7'!J65/'AEO 2023 Table 7'!$F$65*'calibration multiplier'!$E$3</f>
        <v>1.5048349121997959</v>
      </c>
      <c r="I4">
        <f>$D$4*'AEO 2023 Table 7'!K65/'AEO 2023 Table 7'!$F$65*'calibration multiplier'!$E$3</f>
        <v>1.5234656349657612</v>
      </c>
      <c r="J4">
        <f>$D$4*'AEO 2023 Table 7'!L65/'AEO 2023 Table 7'!$F$65*'calibration multiplier'!$E$3</f>
        <v>1.5382058230186164</v>
      </c>
      <c r="K4">
        <f>$D$4*'AEO 2023 Table 7'!M65/'AEO 2023 Table 7'!$F$65*'calibration multiplier'!$E$3</f>
        <v>1.5491697037018877</v>
      </c>
      <c r="L4">
        <f>$D$4*'AEO 2023 Table 7'!N65/'AEO 2023 Table 7'!$F$65*'calibration multiplier'!$E$3</f>
        <v>1.5568642519913092</v>
      </c>
      <c r="M4">
        <f>$D$4*'AEO 2023 Table 7'!O65/'AEO 2023 Table 7'!$F$65*'calibration multiplier'!$E$3</f>
        <v>1.5645660913877639</v>
      </c>
      <c r="N4">
        <f>$D$4*'AEO 2023 Table 7'!P65/'AEO 2023 Table 7'!$F$65*'calibration multiplier'!$E$3</f>
        <v>1.5767927918092484</v>
      </c>
      <c r="O4">
        <f>$D$4*'AEO 2023 Table 7'!Q65/'AEO 2023 Table 7'!$F$65*'calibration multiplier'!$E$3</f>
        <v>1.5896790943803698</v>
      </c>
      <c r="P4">
        <f>$D$4*'AEO 2023 Table 7'!R65/'AEO 2023 Table 7'!$F$65*'calibration multiplier'!$E$3</f>
        <v>1.6013229923129715</v>
      </c>
      <c r="Q4">
        <f>$D$4*'AEO 2023 Table 7'!S65/'AEO 2023 Table 7'!$F$65*'calibration multiplier'!$E$3</f>
        <v>1.6151863032265901</v>
      </c>
      <c r="R4">
        <f>$D$4*'AEO 2023 Table 7'!T65/'AEO 2023 Table 7'!$F$65*'calibration multiplier'!$E$3</f>
        <v>1.6331229126029601</v>
      </c>
      <c r="S4">
        <f>$D$4*'AEO 2023 Table 7'!U65/'AEO 2023 Table 7'!$F$65*'calibration multiplier'!$E$3</f>
        <v>1.6545441850675711</v>
      </c>
      <c r="T4">
        <f>$D$4*'AEO 2023 Table 7'!V65/'AEO 2023 Table 7'!$F$65*'calibration multiplier'!$E$3</f>
        <v>1.6770382224137208</v>
      </c>
      <c r="U4">
        <f>$D$4*'AEO 2023 Table 7'!W65/'AEO 2023 Table 7'!$F$65*'calibration multiplier'!$E$3</f>
        <v>1.700523364242633</v>
      </c>
      <c r="V4">
        <f>$D$4*'AEO 2023 Table 7'!X65/'AEO 2023 Table 7'!$F$65*'calibration multiplier'!$E$3</f>
        <v>1.727819324681088</v>
      </c>
      <c r="W4">
        <f>$D$4*'AEO 2023 Table 7'!Y65/'AEO 2023 Table 7'!$F$65*'calibration multiplier'!$E$3</f>
        <v>1.7539501662155794</v>
      </c>
      <c r="X4">
        <f>$D$4*'AEO 2023 Table 7'!Z65/'AEO 2023 Table 7'!$F$65*'calibration multiplier'!$E$3</f>
        <v>1.7805359728289654</v>
      </c>
      <c r="Y4">
        <f>$D$4*'AEO 2023 Table 7'!AA65/'AEO 2023 Table 7'!$F$65*'calibration multiplier'!$E$3</f>
        <v>1.8075261928458128</v>
      </c>
      <c r="Z4">
        <f>$D$4*'AEO 2023 Table 7'!AB65/'AEO 2023 Table 7'!$F$65*'calibration multiplier'!$E$3</f>
        <v>1.8344473903827423</v>
      </c>
      <c r="AA4">
        <f>$D$4*'AEO 2023 Table 7'!AC65/'AEO 2023 Table 7'!$F$65*'calibration multiplier'!$E$3</f>
        <v>1.8606511429875694</v>
      </c>
      <c r="AB4">
        <f>$D$4*'AEO 2023 Table 7'!AD65/'AEO 2023 Table 7'!$F$65*'calibration multiplier'!$E$3</f>
        <v>1.8861773087120774</v>
      </c>
      <c r="AC4">
        <f>$D$4*'AEO 2023 Table 7'!AE65/'AEO 2023 Table 7'!$F$65*'calibration multiplier'!$E$3</f>
        <v>1.9135452080732633</v>
      </c>
      <c r="AD4">
        <f>$D$4*'AEO 2023 Table 7'!AF65/'AEO 2023 Table 7'!$F$65*'calibration multiplier'!$E$3</f>
        <v>1.941186280911307</v>
      </c>
      <c r="AE4">
        <f>$D$4*'AEO 2023 Table 7'!AG65/'AEO 2023 Table 7'!$F$65*'calibration multiplier'!$E$3</f>
        <v>1.9684292593053181</v>
      </c>
      <c r="AF4">
        <f>$D$4*'AEO 2023 Table 7'!AH65/'AEO 2023 Table 7'!$F$65*'calibration multiplier'!$E$3</f>
        <v>1.998812274461784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0.94015361820256482</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0.93814509975732607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0.93656624068189698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0.94234826873929833</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0.95209344990316891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0.96030241215284518</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0.96759781915332865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0.97435094032225233</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0.98157595281173582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0.99003324971174855</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1.0019679213147665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1.0133322079373117</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1.0239340881599226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1.0355223753320533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1.0460444008647563</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1.0586482364591789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1.0712750982955173</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1.0831459463873798</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1.0965466009219356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1.1105154646354474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1.1247833128050937</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1.1387101506547024</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1.1519905852198469</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1.165097756231793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1.1795684929388583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1.1945710367539677</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1.2089537823038869</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1.2243019932091288</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1.2420326592166244</v>
      </c>
    </row>
    <row r="3" spans="1:32">
      <c r="A3" t="s">
        <v>124</v>
      </c>
      <c r="B3">
        <v>1</v>
      </c>
      <c r="C3">
        <v>1</v>
      </c>
      <c r="D3" s="108">
        <f>'seds growth'!G11</f>
        <v>0.95737619963525111</v>
      </c>
      <c r="E3">
        <f>$D$3*INDEX('AEO 2023 Table 49'!50:50,MATCH(E1,'AEO 2023 Table 49'!13:13,0))/INDEX('AEO 2023 Table 49'!50:50,MATCH($D$1,'AEO 2023 Table 49'!13:13,0))</f>
        <v>0.94239336346781166</v>
      </c>
      <c r="F3">
        <f>$D$3*INDEX('AEO 2023 Table 49'!50:50,MATCH(F1,'AEO 2023 Table 49'!13:13,0))/INDEX('AEO 2023 Table 49'!50:50,MATCH($D$1,'AEO 2023 Table 49'!13:13,0))</f>
        <v>0.93062016607465869</v>
      </c>
      <c r="G3">
        <f>$D$3*INDEX('AEO 2023 Table 49'!50:50,MATCH(G1,'AEO 2023 Table 49'!13:13,0))/INDEX('AEO 2023 Table 49'!50:50,MATCH($D$1,'AEO 2023 Table 49'!13:13,0))</f>
        <v>0.92968943054156239</v>
      </c>
      <c r="H3">
        <f>$D$3*INDEX('AEO 2023 Table 49'!50:50,MATCH(H1,'AEO 2023 Table 49'!13:13,0))/INDEX('AEO 2023 Table 49'!50:50,MATCH($D$1,'AEO 2023 Table 49'!13:13,0))</f>
        <v>0.9355126536798638</v>
      </c>
      <c r="I3">
        <f>$D$3*INDEX('AEO 2023 Table 49'!50:50,MATCH(I1,'AEO 2023 Table 49'!13:13,0))/INDEX('AEO 2023 Table 49'!50:50,MATCH($D$1,'AEO 2023 Table 49'!13:13,0))</f>
        <v>0.9396555373019051</v>
      </c>
      <c r="J3">
        <f>$D$3*INDEX('AEO 2023 Table 49'!50:50,MATCH(J1,'AEO 2023 Table 49'!13:13,0))/INDEX('AEO 2023 Table 49'!50:50,MATCH($D$1,'AEO 2023 Table 49'!13:13,0))</f>
        <v>0.94266271535166268</v>
      </c>
      <c r="K3">
        <f>$D$3*INDEX('AEO 2023 Table 49'!50:50,MATCH(K1,'AEO 2023 Table 49'!13:13,0))/INDEX('AEO 2023 Table 49'!50:50,MATCH($D$1,'AEO 2023 Table 49'!13:13,0))</f>
        <v>0.94326534006949925</v>
      </c>
      <c r="L3">
        <f>$D$3*INDEX('AEO 2023 Table 49'!50:50,MATCH(L1,'AEO 2023 Table 49'!13:13,0))/INDEX('AEO 2023 Table 49'!50:50,MATCH($D$1,'AEO 2023 Table 49'!13:13,0))</f>
        <v>0.94348280547147512</v>
      </c>
      <c r="M3">
        <f>$D$3*INDEX('AEO 2023 Table 49'!50:50,MATCH(M1,'AEO 2023 Table 49'!13:13,0))/INDEX('AEO 2023 Table 49'!50:50,MATCH($D$1,'AEO 2023 Table 49'!13:13,0))</f>
        <v>0.94373089987543457</v>
      </c>
      <c r="N3">
        <f>$D$3*INDEX('AEO 2023 Table 49'!50:50,MATCH(N1,'AEO 2023 Table 49'!13:13,0))/INDEX('AEO 2023 Table 49'!50:50,MATCH($D$1,'AEO 2023 Table 49'!13:13,0))</f>
        <v>0.94586047841024967</v>
      </c>
      <c r="O3">
        <f>$D$3*INDEX('AEO 2023 Table 49'!50:50,MATCH(O1,'AEO 2023 Table 49'!13:13,0))/INDEX('AEO 2023 Table 49'!50:50,MATCH($D$1,'AEO 2023 Table 49'!13:13,0))</f>
        <v>0.94584430613332893</v>
      </c>
      <c r="P3">
        <f>$D$3*INDEX('AEO 2023 Table 49'!50:50,MATCH(P1,'AEO 2023 Table 49'!13:13,0))/INDEX('AEO 2023 Table 49'!50:50,MATCH($D$1,'AEO 2023 Table 49'!13:13,0))</f>
        <v>0.94327026139885983</v>
      </c>
      <c r="Q3">
        <f>$D$3*INDEX('AEO 2023 Table 49'!50:50,MATCH(Q1,'AEO 2023 Table 49'!13:13,0))/INDEX('AEO 2023 Table 49'!50:50,MATCH($D$1,'AEO 2023 Table 49'!13:13,0))</f>
        <v>0.94112114605706165</v>
      </c>
      <c r="R3">
        <f>$D$3*INDEX('AEO 2023 Table 49'!50:50,MATCH(R1,'AEO 2023 Table 49'!13:13,0))/INDEX('AEO 2023 Table 49'!50:50,MATCH($D$1,'AEO 2023 Table 49'!13:13,0))</f>
        <v>0.93734756185802981</v>
      </c>
      <c r="S3">
        <f>$D$3*INDEX('AEO 2023 Table 49'!50:50,MATCH(S1,'AEO 2023 Table 49'!13:13,0))/INDEX('AEO 2023 Table 49'!50:50,MATCH($D$1,'AEO 2023 Table 49'!13:13,0))</f>
        <v>0.93661154914242406</v>
      </c>
      <c r="T3">
        <f>$D$3*INDEX('AEO 2023 Table 49'!50:50,MATCH(T1,'AEO 2023 Table 49'!13:13,0))/INDEX('AEO 2023 Table 49'!50:50,MATCH($D$1,'AEO 2023 Table 49'!13:13,0))</f>
        <v>0.93655177112200105</v>
      </c>
      <c r="U3">
        <f>$D$3*INDEX('AEO 2023 Table 49'!50:50,MATCH(U1,'AEO 2023 Table 49'!13:13,0))/INDEX('AEO 2023 Table 49'!50:50,MATCH($D$1,'AEO 2023 Table 49'!13:13,0))</f>
        <v>0.93545342361182526</v>
      </c>
      <c r="V3">
        <f>$D$3*INDEX('AEO 2023 Table 49'!50:50,MATCH(V1,'AEO 2023 Table 49'!13:13,0))/INDEX('AEO 2023 Table 49'!50:50,MATCH($D$1,'AEO 2023 Table 49'!13:13,0))</f>
        <v>0.93536067114837096</v>
      </c>
      <c r="W3">
        <f>$D$3*INDEX('AEO 2023 Table 49'!50:50,MATCH(W1,'AEO 2023 Table 49'!13:13,0))/INDEX('AEO 2023 Table 49'!50:50,MATCH($D$1,'AEO 2023 Table 49'!13:13,0))</f>
        <v>0.93459465419892129</v>
      </c>
      <c r="X3">
        <f>$D$3*INDEX('AEO 2023 Table 49'!50:50,MATCH(X1,'AEO 2023 Table 49'!13:13,0))/INDEX('AEO 2023 Table 49'!50:50,MATCH($D$1,'AEO 2023 Table 49'!13:13,0))</f>
        <v>0.93443344865579614</v>
      </c>
      <c r="Y3">
        <f>$D$3*INDEX('AEO 2023 Table 49'!50:50,MATCH(Y1,'AEO 2023 Table 49'!13:13,0))/INDEX('AEO 2023 Table 49'!50:50,MATCH($D$1,'AEO 2023 Table 49'!13:13,0))</f>
        <v>0.93370353511112547</v>
      </c>
      <c r="Z3">
        <f>$D$3*INDEX('AEO 2023 Table 49'!50:50,MATCH(Z1,'AEO 2023 Table 49'!13:13,0))/INDEX('AEO 2023 Table 49'!50:50,MATCH($D$1,'AEO 2023 Table 49'!13:13,0))</f>
        <v>0.93236505643024314</v>
      </c>
      <c r="AA3">
        <f>$D$3*INDEX('AEO 2023 Table 49'!50:50,MATCH(AA1,'AEO 2023 Table 49'!13:13,0))/INDEX('AEO 2023 Table 49'!50:50,MATCH($D$1,'AEO 2023 Table 49'!13:13,0))</f>
        <v>0.93034948783877414</v>
      </c>
      <c r="AB3">
        <f>$D$3*INDEX('AEO 2023 Table 49'!50:50,MATCH(AB1,'AEO 2023 Table 49'!13:13,0))/INDEX('AEO 2023 Table 49'!50:50,MATCH($D$1,'AEO 2023 Table 49'!13:13,0))</f>
        <v>0.9282769526835094</v>
      </c>
      <c r="AC3">
        <f>$D$3*INDEX('AEO 2023 Table 49'!50:50,MATCH(AC1,'AEO 2023 Table 49'!13:13,0))/INDEX('AEO 2023 Table 49'!50:50,MATCH($D$1,'AEO 2023 Table 49'!13:13,0))</f>
        <v>0.92560124485802353</v>
      </c>
      <c r="AD3">
        <f>$D$3*INDEX('AEO 2023 Table 49'!50:50,MATCH(AD1,'AEO 2023 Table 49'!13:13,0))/INDEX('AEO 2023 Table 49'!50:50,MATCH($D$1,'AEO 2023 Table 49'!13:13,0))</f>
        <v>0.9225634378062828</v>
      </c>
      <c r="AE3">
        <f>$D$3*INDEX('AEO 2023 Table 49'!50:50,MATCH(AE1,'AEO 2023 Table 49'!13:13,0))/INDEX('AEO 2023 Table 49'!50:50,MATCH($D$1,'AEO 2023 Table 49'!13:13,0))</f>
        <v>0.92127450016622725</v>
      </c>
      <c r="AF3">
        <f>$D$3*INDEX('AEO 2023 Table 49'!50:50,MATCH(AF1,'AEO 2023 Table 49'!13:13,0))/INDEX('AEO 2023 Table 49'!50:50,MATCH($D$1,'AEO 2023 Table 49'!13:13,0))</f>
        <v>0.92112243569792918</v>
      </c>
    </row>
    <row r="4" spans="1:32">
      <c r="A4" t="s">
        <v>122</v>
      </c>
      <c r="B4">
        <v>1</v>
      </c>
      <c r="C4">
        <v>1</v>
      </c>
      <c r="D4" s="108">
        <f>'seds growth'!G8</f>
        <v>1.3623715415019764</v>
      </c>
      <c r="E4">
        <f>$D$4*'AEO 2023 Table 7'!G65/'AEO 2023 Table 7'!$F$65</f>
        <v>1.4621916575294909</v>
      </c>
      <c r="F4">
        <f>$D$4*'AEO 2023 Table 7'!H65/'AEO 2023 Table 7'!$F$65</f>
        <v>1.4831098436087859</v>
      </c>
      <c r="G4">
        <f>$D$4*'AEO 2023 Table 7'!I65/'AEO 2023 Table 7'!$F$65</f>
        <v>1.485981567632406</v>
      </c>
      <c r="H4">
        <f>$D$4*'AEO 2023 Table 7'!J65/'AEO 2023 Table 7'!$F$65</f>
        <v>1.5048349121997959</v>
      </c>
      <c r="I4">
        <f>$D$4*'AEO 2023 Table 7'!K65/'AEO 2023 Table 7'!$F$65</f>
        <v>1.5234656349657612</v>
      </c>
      <c r="J4">
        <f>$D$4*'AEO 2023 Table 7'!L65/'AEO 2023 Table 7'!$F$65</f>
        <v>1.5382058230186164</v>
      </c>
      <c r="K4">
        <f>$D$4*'AEO 2023 Table 7'!M65/'AEO 2023 Table 7'!$F$65</f>
        <v>1.5491697037018877</v>
      </c>
      <c r="L4">
        <f>$D$4*'AEO 2023 Table 7'!N65/'AEO 2023 Table 7'!$F$65</f>
        <v>1.5568642519913092</v>
      </c>
      <c r="M4">
        <f>$D$4*'AEO 2023 Table 7'!O65/'AEO 2023 Table 7'!$F$65</f>
        <v>1.5645660913877639</v>
      </c>
      <c r="N4">
        <f>$D$4*'AEO 2023 Table 7'!P65/'AEO 2023 Table 7'!$F$65</f>
        <v>1.5767927918092484</v>
      </c>
      <c r="O4">
        <f>$D$4*'AEO 2023 Table 7'!Q65/'AEO 2023 Table 7'!$F$65</f>
        <v>1.5896790943803698</v>
      </c>
      <c r="P4">
        <f>$D$4*'AEO 2023 Table 7'!R65/'AEO 2023 Table 7'!$F$65</f>
        <v>1.6013229923129715</v>
      </c>
      <c r="Q4">
        <f>$D$4*'AEO 2023 Table 7'!S65/'AEO 2023 Table 7'!$F$65</f>
        <v>1.6151863032265901</v>
      </c>
      <c r="R4">
        <f>$D$4*'AEO 2023 Table 7'!T65/'AEO 2023 Table 7'!$F$65</f>
        <v>1.6331229126029601</v>
      </c>
      <c r="S4">
        <f>$D$4*'AEO 2023 Table 7'!U65/'AEO 2023 Table 7'!$F$65</f>
        <v>1.6545441850675711</v>
      </c>
      <c r="T4">
        <f>$D$4*'AEO 2023 Table 7'!V65/'AEO 2023 Table 7'!$F$65</f>
        <v>1.6770382224137208</v>
      </c>
      <c r="U4">
        <f>$D$4*'AEO 2023 Table 7'!W65/'AEO 2023 Table 7'!$F$65</f>
        <v>1.700523364242633</v>
      </c>
      <c r="V4">
        <f>$D$4*'AEO 2023 Table 7'!X65/'AEO 2023 Table 7'!$F$65</f>
        <v>1.727819324681088</v>
      </c>
      <c r="W4">
        <f>$D$4*'AEO 2023 Table 7'!Y65/'AEO 2023 Table 7'!$F$65</f>
        <v>1.7539501662155794</v>
      </c>
      <c r="X4">
        <f>$D$4*'AEO 2023 Table 7'!Z65/'AEO 2023 Table 7'!$F$65</f>
        <v>1.7805359728289654</v>
      </c>
      <c r="Y4">
        <f>$D$4*'AEO 2023 Table 7'!AA65/'AEO 2023 Table 7'!$F$65</f>
        <v>1.8075261928458128</v>
      </c>
      <c r="Z4">
        <f>$D$4*'AEO 2023 Table 7'!AB65/'AEO 2023 Table 7'!$F$65</f>
        <v>1.8344473903827423</v>
      </c>
      <c r="AA4">
        <f>$D$4*'AEO 2023 Table 7'!AC65/'AEO 2023 Table 7'!$F$65</f>
        <v>1.8606511429875694</v>
      </c>
      <c r="AB4">
        <f>$D$4*'AEO 2023 Table 7'!AD65/'AEO 2023 Table 7'!$F$65</f>
        <v>1.8861773087120774</v>
      </c>
      <c r="AC4">
        <f>$D$4*'AEO 2023 Table 7'!AE65/'AEO 2023 Table 7'!$F$65</f>
        <v>1.9135452080732633</v>
      </c>
      <c r="AD4">
        <f>$D$4*'AEO 2023 Table 7'!AF65/'AEO 2023 Table 7'!$F$65</f>
        <v>1.941186280911307</v>
      </c>
      <c r="AE4">
        <f>$D$4*'AEO 2023 Table 7'!AG65/'AEO 2023 Table 7'!$F$65</f>
        <v>1.9684292593053181</v>
      </c>
      <c r="AF4">
        <f>$D$4*'AEO 2023 Table 7'!AH65/'AEO 2023 Table 7'!$F$65</f>
        <v>1.998812274461784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0.94015361820256482</v>
      </c>
      <c r="E2" s="108">
        <f>'growth rates from 2022 psgr'!E2</f>
        <v>0.95935176798895039</v>
      </c>
      <c r="F2" s="108">
        <f>'growth rates from 2022 psgr'!F2</f>
        <v>0.96634438385304178</v>
      </c>
      <c r="G2" s="108">
        <f>'growth rates from 2022 psgr'!G2</f>
        <v>0.96993316387291417</v>
      </c>
      <c r="H2" s="108">
        <f>'growth rates from 2022 psgr'!H2</f>
        <v>0.9768365770105284</v>
      </c>
      <c r="I2" s="108">
        <f>'growth rates from 2022 psgr'!I2</f>
        <v>0.98599452156469436</v>
      </c>
      <c r="J2" s="108">
        <f>'growth rates from 2022 psgr'!J2</f>
        <v>0.99446717822097808</v>
      </c>
      <c r="K2" s="108">
        <f>'growth rates from 2022 psgr'!K2</f>
        <v>1.001085222983277</v>
      </c>
      <c r="L2" s="108">
        <f>'growth rates from 2022 psgr'!L2</f>
        <v>1.0061344276272448</v>
      </c>
      <c r="M2" s="108">
        <f>'growth rates from 2022 psgr'!M2</f>
        <v>1.0104102714984566</v>
      </c>
      <c r="N2" s="108">
        <f>'growth rates from 2022 psgr'!N2</f>
        <v>1.0140068014340111</v>
      </c>
      <c r="O2" s="108">
        <f>'growth rates from 2022 psgr'!O2</f>
        <v>1.0192006680845913</v>
      </c>
      <c r="P2" s="108">
        <f>'growth rates from 2022 psgr'!P2</f>
        <v>1.0258332435254744</v>
      </c>
      <c r="Q2" s="108">
        <f>'growth rates from 2022 psgr'!Q2</f>
        <v>1.0318906421667557</v>
      </c>
      <c r="R2" s="108">
        <f>'growth rates from 2022 psgr'!R2</f>
        <v>1.0368118951671474</v>
      </c>
      <c r="S2" s="108">
        <f>'growth rates from 2022 psgr'!S2</f>
        <v>1.04253121092856</v>
      </c>
      <c r="T2" s="108">
        <f>'growth rates from 2022 psgr'!T2</f>
        <v>1.0489848961747705</v>
      </c>
      <c r="U2" s="108">
        <f>'growth rates from 2022 psgr'!U2</f>
        <v>1.055487259607558</v>
      </c>
      <c r="V2" s="108">
        <f>'growth rates from 2022 psgr'!V2</f>
        <v>1.0629145879427508</v>
      </c>
      <c r="W2" s="108">
        <f>'growth rates from 2022 psgr'!W2</f>
        <v>1.0705254885617903</v>
      </c>
      <c r="X2" s="108">
        <f>'growth rates from 2022 psgr'!X2</f>
        <v>1.0784626054776278</v>
      </c>
      <c r="Y2" s="108">
        <f>'growth rates from 2022 psgr'!Y2</f>
        <v>1.0861711045100242</v>
      </c>
      <c r="Z2" s="108">
        <f>'growth rates from 2022 psgr'!Z2</f>
        <v>1.0941536700951391</v>
      </c>
      <c r="AA2" s="108">
        <f>'growth rates from 2022 psgr'!AA2</f>
        <v>1.1026397275784032</v>
      </c>
      <c r="AB2" s="108">
        <f>'growth rates from 2022 psgr'!AB2</f>
        <v>1.1124995897134198</v>
      </c>
      <c r="AC2" s="108">
        <f>'growth rates from 2022 psgr'!AC2</f>
        <v>1.1230847798751569</v>
      </c>
      <c r="AD2" s="108">
        <f>'growth rates from 2022 psgr'!AD2</f>
        <v>1.1340055505120403</v>
      </c>
      <c r="AE2" s="108">
        <f>'growth rates from 2022 psgr'!AE2</f>
        <v>1.1450700143334118</v>
      </c>
      <c r="AF2" s="108">
        <f>'growth rates from 2022 psgr'!AF2</f>
        <v>1.157144932847272</v>
      </c>
    </row>
    <row r="3" spans="1:32">
      <c r="A3" t="s">
        <v>124</v>
      </c>
      <c r="B3">
        <f>INDEX('AEO 2021 Table 7'!22:22,MATCH(B$1,'AEO 2021 Table 7'!1:1,0))/INDEX('AEO 2021 Table 7'!22:22,MATCH(B$1,'AEO 2021 Table 7'!1:1,0))</f>
        <v>1</v>
      </c>
      <c r="C3">
        <v>1</v>
      </c>
      <c r="D3" s="108">
        <f>'growth rates from 2022 psgr'!D3</f>
        <v>0.95737619963525111</v>
      </c>
      <c r="E3" s="108">
        <f>'growth rates from 2022 psgr'!E3</f>
        <v>1.0196266628367341</v>
      </c>
      <c r="F3" s="108">
        <f>'growth rates from 2022 psgr'!F3</f>
        <v>1.0550135239523897</v>
      </c>
      <c r="G3" s="108">
        <f>'growth rates from 2022 psgr'!G3</f>
        <v>1.0769632972054415</v>
      </c>
      <c r="H3" s="108">
        <f>'growth rates from 2022 psgr'!H3</f>
        <v>1.0929777614988307</v>
      </c>
      <c r="I3" s="108">
        <f>'growth rates from 2022 psgr'!I3</f>
        <v>1.1049926621289092</v>
      </c>
      <c r="J3" s="108">
        <f>'growth rates from 2022 psgr'!J3</f>
        <v>1.114168120476599</v>
      </c>
      <c r="K3" s="108">
        <f>'growth rates from 2022 psgr'!K3</f>
        <v>1.1210261076872148</v>
      </c>
      <c r="L3" s="108">
        <f>'growth rates from 2022 psgr'!L3</f>
        <v>1.1260738801973968</v>
      </c>
      <c r="M3" s="108">
        <f>'growth rates from 2022 psgr'!M3</f>
        <v>1.1295429614267269</v>
      </c>
      <c r="N3" s="108">
        <f>'growth rates from 2022 psgr'!N3</f>
        <v>1.1323333765040169</v>
      </c>
      <c r="O3" s="108">
        <f>'growth rates from 2022 psgr'!O3</f>
        <v>1.1348147608753199</v>
      </c>
      <c r="P3" s="108">
        <f>'growth rates from 2022 psgr'!P3</f>
        <v>1.1372377883597167</v>
      </c>
      <c r="Q3" s="108">
        <f>'growth rates from 2022 psgr'!Q3</f>
        <v>1.1391860332473078</v>
      </c>
      <c r="R3" s="108">
        <f>'growth rates from 2022 psgr'!R3</f>
        <v>1.1408585560297497</v>
      </c>
      <c r="S3" s="108">
        <f>'growth rates from 2022 psgr'!S3</f>
        <v>1.142313866360668</v>
      </c>
      <c r="T3" s="108">
        <f>'growth rates from 2022 psgr'!T3</f>
        <v>1.1429885387541801</v>
      </c>
      <c r="U3" s="108">
        <f>'growth rates from 2022 psgr'!U3</f>
        <v>1.1432633497149658</v>
      </c>
      <c r="V3" s="108">
        <f>'growth rates from 2022 psgr'!V3</f>
        <v>1.1432601852614872</v>
      </c>
      <c r="W3" s="108">
        <f>'growth rates from 2022 psgr'!W3</f>
        <v>1.1429742987135272</v>
      </c>
      <c r="X3" s="108">
        <f>'growth rates from 2022 psgr'!X3</f>
        <v>1.1425414778610363</v>
      </c>
      <c r="Y3" s="108">
        <f>'growth rates from 2022 psgr'!Y3</f>
        <v>1.1417044690040801</v>
      </c>
      <c r="Z3" s="108">
        <f>'growth rates from 2022 psgr'!Z3</f>
        <v>1.1408898568394148</v>
      </c>
      <c r="AA3" s="108">
        <f>'growth rates from 2022 psgr'!AA3</f>
        <v>1.1399180640880939</v>
      </c>
      <c r="AB3" s="108">
        <f>'growth rates from 2022 psgr'!AB3</f>
        <v>1.1392681235353022</v>
      </c>
      <c r="AC3" s="108">
        <f>'growth rates from 2022 psgr'!AC3</f>
        <v>1.138145479104282</v>
      </c>
      <c r="AD3" s="108">
        <f>'growth rates from 2022 psgr'!AD3</f>
        <v>1.1371174081846334</v>
      </c>
      <c r="AE3" s="108">
        <f>'growth rates from 2022 psgr'!AE3</f>
        <v>1.1358879525368075</v>
      </c>
      <c r="AF3" s="108">
        <f>'growth rates from 2022 psgr'!AF3</f>
        <v>1.1348162612627448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1.3623715415019764</v>
      </c>
      <c r="E4" s="108">
        <f>'growth rates from 2022 psgr'!E4</f>
        <v>1.4621916575294909</v>
      </c>
      <c r="F4" s="108">
        <f>'growth rates from 2022 psgr'!F4</f>
        <v>1.4831098436087859</v>
      </c>
      <c r="G4" s="108">
        <f>'growth rates from 2022 psgr'!G4</f>
        <v>1.485981567632406</v>
      </c>
      <c r="H4" s="108">
        <f>'growth rates from 2022 psgr'!H4</f>
        <v>1.5048349121997959</v>
      </c>
      <c r="I4" s="108">
        <f>'growth rates from 2022 psgr'!I4</f>
        <v>1.5234656349657612</v>
      </c>
      <c r="J4" s="108">
        <f>'growth rates from 2022 psgr'!J4</f>
        <v>1.5382058230186164</v>
      </c>
      <c r="K4" s="108">
        <f>'growth rates from 2022 psgr'!K4</f>
        <v>1.5491697037018877</v>
      </c>
      <c r="L4" s="108">
        <f>'growth rates from 2022 psgr'!L4</f>
        <v>1.5568642519913092</v>
      </c>
      <c r="M4" s="108">
        <f>'growth rates from 2022 psgr'!M4</f>
        <v>1.5645660913877639</v>
      </c>
      <c r="N4" s="108">
        <f>'growth rates from 2022 psgr'!N4</f>
        <v>1.5767927918092484</v>
      </c>
      <c r="O4" s="108">
        <f>'growth rates from 2022 psgr'!O4</f>
        <v>1.5896790943803698</v>
      </c>
      <c r="P4" s="108">
        <f>'growth rates from 2022 psgr'!P4</f>
        <v>1.6013229923129715</v>
      </c>
      <c r="Q4" s="108">
        <f>'growth rates from 2022 psgr'!Q4</f>
        <v>1.6151863032265901</v>
      </c>
      <c r="R4" s="108">
        <f>'growth rates from 2022 psgr'!R4</f>
        <v>1.6331229126029601</v>
      </c>
      <c r="S4" s="108">
        <f>'growth rates from 2022 psgr'!S4</f>
        <v>1.6545441850675711</v>
      </c>
      <c r="T4" s="108">
        <f>'growth rates from 2022 psgr'!T4</f>
        <v>1.6770382224137208</v>
      </c>
      <c r="U4" s="108">
        <f>'growth rates from 2022 psgr'!U4</f>
        <v>1.700523364242633</v>
      </c>
      <c r="V4" s="108">
        <f>'growth rates from 2022 psgr'!V4</f>
        <v>1.727819324681088</v>
      </c>
      <c r="W4" s="108">
        <f>'growth rates from 2022 psgr'!W4</f>
        <v>1.7539501662155794</v>
      </c>
      <c r="X4" s="108">
        <f>'growth rates from 2022 psgr'!X4</f>
        <v>1.7805359728289654</v>
      </c>
      <c r="Y4" s="108">
        <f>'growth rates from 2022 psgr'!Y4</f>
        <v>1.8075261928458128</v>
      </c>
      <c r="Z4" s="108">
        <f>'growth rates from 2022 psgr'!Z4</f>
        <v>1.8344473903827423</v>
      </c>
      <c r="AA4" s="108">
        <f>'growth rates from 2022 psgr'!AA4</f>
        <v>1.8606511429875694</v>
      </c>
      <c r="AB4" s="108">
        <f>'growth rates from 2022 psgr'!AB4</f>
        <v>1.8861773087120774</v>
      </c>
      <c r="AC4" s="108">
        <f>'growth rates from 2022 psgr'!AC4</f>
        <v>1.9135452080732633</v>
      </c>
      <c r="AD4" s="108">
        <f>'growth rates from 2022 psgr'!AD4</f>
        <v>1.941186280911307</v>
      </c>
      <c r="AE4" s="108">
        <f>'growth rates from 2022 psgr'!AE4</f>
        <v>1.9684292593053181</v>
      </c>
      <c r="AF4" s="108">
        <f>'growth rates from 2022 psgr'!AF4</f>
        <v>1.998812274461784</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0.94015361820256482</v>
      </c>
      <c r="E2" s="108">
        <f>'growth rates from 2022 frgt'!E2</f>
        <v>0.93814509975732607</v>
      </c>
      <c r="F2" s="108">
        <f>'growth rates from 2022 frgt'!F2</f>
        <v>0.93656624068189698</v>
      </c>
      <c r="G2" s="108">
        <f>'growth rates from 2022 frgt'!G2</f>
        <v>0.94234826873929833</v>
      </c>
      <c r="H2" s="108">
        <f>'growth rates from 2022 frgt'!H2</f>
        <v>0.95209344990316891</v>
      </c>
      <c r="I2" s="108">
        <f>'growth rates from 2022 frgt'!I2</f>
        <v>0.96030241215284518</v>
      </c>
      <c r="J2" s="108">
        <f>'growth rates from 2022 frgt'!J2</f>
        <v>0.96759781915332865</v>
      </c>
      <c r="K2" s="108">
        <f>'growth rates from 2022 frgt'!K2</f>
        <v>0.97435094032225233</v>
      </c>
      <c r="L2" s="108">
        <f>'growth rates from 2022 frgt'!L2</f>
        <v>0.98157595281173582</v>
      </c>
      <c r="M2" s="108">
        <f>'growth rates from 2022 frgt'!M2</f>
        <v>0.99003324971174855</v>
      </c>
      <c r="N2" s="108">
        <f>'growth rates from 2022 frgt'!N2</f>
        <v>1.0019679213147665</v>
      </c>
      <c r="O2" s="108">
        <f>'growth rates from 2022 frgt'!O2</f>
        <v>1.0133322079373117</v>
      </c>
      <c r="P2" s="108">
        <f>'growth rates from 2022 frgt'!P2</f>
        <v>1.0239340881599226</v>
      </c>
      <c r="Q2" s="108">
        <f>'growth rates from 2022 frgt'!Q2</f>
        <v>1.0355223753320533</v>
      </c>
      <c r="R2" s="108">
        <f>'growth rates from 2022 frgt'!R2</f>
        <v>1.0460444008647563</v>
      </c>
      <c r="S2" s="108">
        <f>'growth rates from 2022 frgt'!S2</f>
        <v>1.0586482364591789</v>
      </c>
      <c r="T2" s="108">
        <f>'growth rates from 2022 frgt'!T2</f>
        <v>1.0712750982955173</v>
      </c>
      <c r="U2" s="108">
        <f>'growth rates from 2022 frgt'!U2</f>
        <v>1.0831459463873798</v>
      </c>
      <c r="V2" s="108">
        <f>'growth rates from 2022 frgt'!V2</f>
        <v>1.0965466009219356</v>
      </c>
      <c r="W2" s="108">
        <f>'growth rates from 2022 frgt'!W2</f>
        <v>1.1105154646354474</v>
      </c>
      <c r="X2" s="108">
        <f>'growth rates from 2022 frgt'!X2</f>
        <v>1.1247833128050937</v>
      </c>
      <c r="Y2" s="108">
        <f>'growth rates from 2022 frgt'!Y2</f>
        <v>1.1387101506547024</v>
      </c>
      <c r="Z2" s="108">
        <f>'growth rates from 2022 frgt'!Z2</f>
        <v>1.1519905852198469</v>
      </c>
      <c r="AA2" s="108">
        <f>'growth rates from 2022 frgt'!AA2</f>
        <v>1.165097756231793</v>
      </c>
      <c r="AB2" s="108">
        <f>'growth rates from 2022 frgt'!AB2</f>
        <v>1.1795684929388583</v>
      </c>
      <c r="AC2" s="108">
        <f>'growth rates from 2022 frgt'!AC2</f>
        <v>1.1945710367539677</v>
      </c>
      <c r="AD2" s="108">
        <f>'growth rates from 2022 frgt'!AD2</f>
        <v>1.2089537823038869</v>
      </c>
      <c r="AE2" s="108">
        <f>'growth rates from 2022 frgt'!AE2</f>
        <v>1.2243019932091288</v>
      </c>
      <c r="AF2" s="108">
        <f>'growth rates from 2022 frgt'!AF2</f>
        <v>1.2420326592166244</v>
      </c>
    </row>
    <row r="3" spans="1:32">
      <c r="A3" t="s">
        <v>124</v>
      </c>
      <c r="B3">
        <v>1</v>
      </c>
      <c r="C3">
        <v>1</v>
      </c>
      <c r="D3" s="108">
        <f>'growth rates from 2022 frgt'!D3</f>
        <v>0.95737619963525111</v>
      </c>
      <c r="E3" s="108">
        <f>'growth rates from 2022 frgt'!E3</f>
        <v>0.94239336346781166</v>
      </c>
      <c r="F3" s="108">
        <f>'growth rates from 2022 frgt'!F3</f>
        <v>0.93062016607465869</v>
      </c>
      <c r="G3" s="108">
        <f>'growth rates from 2022 frgt'!G3</f>
        <v>0.92968943054156239</v>
      </c>
      <c r="H3" s="108">
        <f>'growth rates from 2022 frgt'!H3</f>
        <v>0.9355126536798638</v>
      </c>
      <c r="I3" s="108">
        <f>'growth rates from 2022 frgt'!I3</f>
        <v>0.9396555373019051</v>
      </c>
      <c r="J3" s="108">
        <f>'growth rates from 2022 frgt'!J3</f>
        <v>0.94266271535166268</v>
      </c>
      <c r="K3" s="108">
        <f>'growth rates from 2022 frgt'!K3</f>
        <v>0.94326534006949925</v>
      </c>
      <c r="L3" s="108">
        <f>'growth rates from 2022 frgt'!L3</f>
        <v>0.94348280547147512</v>
      </c>
      <c r="M3" s="108">
        <f>'growth rates from 2022 frgt'!M3</f>
        <v>0.94373089987543457</v>
      </c>
      <c r="N3" s="108">
        <f>'growth rates from 2022 frgt'!N3</f>
        <v>0.94586047841024967</v>
      </c>
      <c r="O3" s="108">
        <f>'growth rates from 2022 frgt'!O3</f>
        <v>0.94584430613332893</v>
      </c>
      <c r="P3" s="108">
        <f>'growth rates from 2022 frgt'!P3</f>
        <v>0.94327026139885983</v>
      </c>
      <c r="Q3" s="108">
        <f>'growth rates from 2022 frgt'!Q3</f>
        <v>0.94112114605706165</v>
      </c>
      <c r="R3" s="108">
        <f>'growth rates from 2022 frgt'!R3</f>
        <v>0.93734756185802981</v>
      </c>
      <c r="S3" s="108">
        <f>'growth rates from 2022 frgt'!S3</f>
        <v>0.93661154914242406</v>
      </c>
      <c r="T3" s="108">
        <f>'growth rates from 2022 frgt'!T3</f>
        <v>0.93655177112200105</v>
      </c>
      <c r="U3" s="108">
        <f>'growth rates from 2022 frgt'!U3</f>
        <v>0.93545342361182526</v>
      </c>
      <c r="V3" s="108">
        <f>'growth rates from 2022 frgt'!V3</f>
        <v>0.93536067114837096</v>
      </c>
      <c r="W3" s="108">
        <f>'growth rates from 2022 frgt'!W3</f>
        <v>0.93459465419892129</v>
      </c>
      <c r="X3" s="108">
        <f>'growth rates from 2022 frgt'!X3</f>
        <v>0.93443344865579614</v>
      </c>
      <c r="Y3" s="108">
        <f>'growth rates from 2022 frgt'!Y3</f>
        <v>0.93370353511112547</v>
      </c>
      <c r="Z3" s="108">
        <f>'growth rates from 2022 frgt'!Z3</f>
        <v>0.93236505643024314</v>
      </c>
      <c r="AA3" s="108">
        <f>'growth rates from 2022 frgt'!AA3</f>
        <v>0.93034948783877414</v>
      </c>
      <c r="AB3" s="108">
        <f>'growth rates from 2022 frgt'!AB3</f>
        <v>0.9282769526835094</v>
      </c>
      <c r="AC3" s="108">
        <f>'growth rates from 2022 frgt'!AC3</f>
        <v>0.92560124485802353</v>
      </c>
      <c r="AD3" s="108">
        <f>'growth rates from 2022 frgt'!AD3</f>
        <v>0.9225634378062828</v>
      </c>
      <c r="AE3" s="108">
        <f>'growth rates from 2022 frgt'!AE3</f>
        <v>0.92127450016622725</v>
      </c>
      <c r="AF3" s="108">
        <f>'growth rates from 2022 frgt'!AF3</f>
        <v>0.92112243569792918</v>
      </c>
    </row>
    <row r="4" spans="1:32">
      <c r="A4" t="s">
        <v>122</v>
      </c>
      <c r="B4">
        <v>1</v>
      </c>
      <c r="C4">
        <v>1</v>
      </c>
      <c r="D4" s="108">
        <f>'growth rates from 2022 frgt'!D4</f>
        <v>1.3623715415019764</v>
      </c>
      <c r="E4" s="108">
        <f>'growth rates from 2022 frgt'!E4</f>
        <v>1.4621916575294909</v>
      </c>
      <c r="F4" s="108">
        <f>'growth rates from 2022 frgt'!F4</f>
        <v>1.4831098436087859</v>
      </c>
      <c r="G4" s="108">
        <f>'growth rates from 2022 frgt'!G4</f>
        <v>1.485981567632406</v>
      </c>
      <c r="H4" s="108">
        <f>'growth rates from 2022 frgt'!H4</f>
        <v>1.5048349121997959</v>
      </c>
      <c r="I4" s="108">
        <f>'growth rates from 2022 frgt'!I4</f>
        <v>1.5234656349657612</v>
      </c>
      <c r="J4" s="108">
        <f>'growth rates from 2022 frgt'!J4</f>
        <v>1.5382058230186164</v>
      </c>
      <c r="K4" s="108">
        <f>'growth rates from 2022 frgt'!K4</f>
        <v>1.5491697037018877</v>
      </c>
      <c r="L4" s="108">
        <f>'growth rates from 2022 frgt'!L4</f>
        <v>1.5568642519913092</v>
      </c>
      <c r="M4" s="108">
        <f>'growth rates from 2022 frgt'!M4</f>
        <v>1.5645660913877639</v>
      </c>
      <c r="N4" s="108">
        <f>'growth rates from 2022 frgt'!N4</f>
        <v>1.5767927918092484</v>
      </c>
      <c r="O4" s="108">
        <f>'growth rates from 2022 frgt'!O4</f>
        <v>1.5896790943803698</v>
      </c>
      <c r="P4" s="108">
        <f>'growth rates from 2022 frgt'!P4</f>
        <v>1.6013229923129715</v>
      </c>
      <c r="Q4" s="108">
        <f>'growth rates from 2022 frgt'!Q4</f>
        <v>1.6151863032265901</v>
      </c>
      <c r="R4" s="108">
        <f>'growth rates from 2022 frgt'!R4</f>
        <v>1.6331229126029601</v>
      </c>
      <c r="S4" s="108">
        <f>'growth rates from 2022 frgt'!S4</f>
        <v>1.6545441850675711</v>
      </c>
      <c r="T4" s="108">
        <f>'growth rates from 2022 frgt'!T4</f>
        <v>1.6770382224137208</v>
      </c>
      <c r="U4" s="108">
        <f>'growth rates from 2022 frgt'!U4</f>
        <v>1.700523364242633</v>
      </c>
      <c r="V4" s="108">
        <f>'growth rates from 2022 frgt'!V4</f>
        <v>1.727819324681088</v>
      </c>
      <c r="W4" s="108">
        <f>'growth rates from 2022 frgt'!W4</f>
        <v>1.7539501662155794</v>
      </c>
      <c r="X4" s="108">
        <f>'growth rates from 2022 frgt'!X4</f>
        <v>1.7805359728289654</v>
      </c>
      <c r="Y4" s="108">
        <f>'growth rates from 2022 frgt'!Y4</f>
        <v>1.8075261928458128</v>
      </c>
      <c r="Z4" s="108">
        <f>'growth rates from 2022 frgt'!Z4</f>
        <v>1.8344473903827423</v>
      </c>
      <c r="AA4" s="108">
        <f>'growth rates from 2022 frgt'!AA4</f>
        <v>1.8606511429875694</v>
      </c>
      <c r="AB4" s="108">
        <f>'growth rates from 2022 frgt'!AB4</f>
        <v>1.8861773087120774</v>
      </c>
      <c r="AC4" s="108">
        <f>'growth rates from 2022 frgt'!AC4</f>
        <v>1.9135452080732633</v>
      </c>
      <c r="AD4" s="108">
        <f>'growth rates from 2022 frgt'!AD4</f>
        <v>1.941186280911307</v>
      </c>
      <c r="AE4" s="108">
        <f>'growth rates from 2022 frgt'!AE4</f>
        <v>1.9684292593053181</v>
      </c>
      <c r="AF4" s="108">
        <f>'growth rates from 2022 frgt'!AF4</f>
        <v>1.998812274461784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2025-01-03T23:22:20Z</dcterms:modified>
</cp:coreProperties>
</file>